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0" yWindow="0" windowWidth="15600" windowHeight="8196" tabRatio="500"/>
  </bookViews>
  <sheets>
    <sheet name="Índice_Anexos_ICT" sheetId="1" r:id="rId1"/>
    <sheet name="A1" sheetId="2" r:id="rId2"/>
    <sheet name="A2" sheetId="3" r:id="rId3"/>
    <sheet name="A3" sheetId="4" r:id="rId4"/>
    <sheet name="A4" sheetId="5" r:id="rId5"/>
    <sheet name="A5" sheetId="6" r:id="rId6"/>
    <sheet name="A6" sheetId="7" r:id="rId7"/>
    <sheet name="A7" sheetId="8" r:id="rId8"/>
    <sheet name="A8" sheetId="9" r:id="rId9"/>
    <sheet name="A9" sheetId="25" r:id="rId10"/>
    <sheet name="A10" sheetId="28" r:id="rId11"/>
    <sheet name="A11" sheetId="12" r:id="rId12"/>
    <sheet name="A12" sheetId="13" r:id="rId13"/>
    <sheet name="A13" sheetId="14" r:id="rId14"/>
    <sheet name="A14" sheetId="26" r:id="rId15"/>
    <sheet name="A15" sheetId="16" r:id="rId16"/>
    <sheet name="A16" sheetId="17" r:id="rId17"/>
    <sheet name="A17" sheetId="27" r:id="rId18"/>
  </sheets>
  <definedNames>
    <definedName name="_ftn1" localSheetId="2">"[1]a2!#ref!"</definedName>
    <definedName name="_ftn2" localSheetId="2">"[1]a2!#ref!"</definedName>
    <definedName name="_ftnref1" localSheetId="2">'A2'!$A$13</definedName>
    <definedName name="_ftnref2" localSheetId="2">"[1]a2!#ref!"</definedName>
    <definedName name="_xlnm.Print_Area" localSheetId="1">'A1'!$A$1:$J$145</definedName>
    <definedName name="Print_Titles_0" localSheetId="10">'A10'!$1:$9</definedName>
    <definedName name="Print_Titles_0" localSheetId="14">'A14'!#REF!</definedName>
    <definedName name="Print_Titles_0" localSheetId="15">'A15'!$1:$9</definedName>
    <definedName name="Print_Titles_0" localSheetId="16">'A16'!$1:$9</definedName>
    <definedName name="Print_Titles_0" localSheetId="2">'A2'!$1:$9</definedName>
    <definedName name="Print_Titles_0" localSheetId="3">'A3'!$1:$9</definedName>
    <definedName name="Print_Titles_0" localSheetId="4">'A4'!$1:$9</definedName>
    <definedName name="Print_Titles_0" localSheetId="5">'A5'!$1:$10</definedName>
    <definedName name="Print_Titles_0" localSheetId="6">'A6'!$1:$11</definedName>
    <definedName name="Print_Titles_0" localSheetId="7">'A7'!$1:$10</definedName>
    <definedName name="Print_Titles_0" localSheetId="8">'A8'!$1:$9</definedName>
    <definedName name="Print_Titles_0" localSheetId="9">'A9'!$1:$10</definedName>
    <definedName name="Print_Titles_0_0" localSheetId="10">'A10'!$1:$9</definedName>
    <definedName name="Print_Titles_0_0" localSheetId="14">'A14'!#REF!</definedName>
    <definedName name="Print_Titles_0_0" localSheetId="15">'A15'!$1:$9</definedName>
    <definedName name="Print_Titles_0_0" localSheetId="16">'A16'!$1:$9</definedName>
    <definedName name="Print_Titles_0_0" localSheetId="2">'A2'!$1:$9</definedName>
    <definedName name="Print_Titles_0_0" localSheetId="3">'A3'!$1:$9</definedName>
    <definedName name="Print_Titles_0_0" localSheetId="4">'A4'!$1:$9</definedName>
    <definedName name="Print_Titles_0_0" localSheetId="5">'A5'!$1:$10</definedName>
    <definedName name="Print_Titles_0_0" localSheetId="6">'A6'!$1:$11</definedName>
    <definedName name="Print_Titles_0_0" localSheetId="7">'A7'!$1:$10</definedName>
    <definedName name="Print_Titles_0_0" localSheetId="8">'A8'!$1:$9</definedName>
    <definedName name="Print_Titles_0_0" localSheetId="9">'A9'!$1:$10</definedName>
    <definedName name="Print_Titles_0_0_0" localSheetId="10">'A10'!$1:$9</definedName>
    <definedName name="Print_Titles_0_0_0" localSheetId="14">'A14'!#REF!</definedName>
    <definedName name="Print_Titles_0_0_0" localSheetId="15">'A15'!$1:$9</definedName>
    <definedName name="Print_Titles_0_0_0" localSheetId="16">'A16'!$1:$9</definedName>
    <definedName name="Print_Titles_0_0_0" localSheetId="4">'A4'!$1:$9</definedName>
    <definedName name="Print_Titles_0_0_0" localSheetId="5">'A5'!$1:$10</definedName>
    <definedName name="Print_Titles_0_0_0" localSheetId="6">'A6'!$1:$11</definedName>
    <definedName name="Print_Titles_0_0_0" localSheetId="7">'A7'!$1:$10</definedName>
    <definedName name="Print_Titles_0_0_0" localSheetId="8">'A8'!$1:$9</definedName>
    <definedName name="Print_Titles_0_0_0" localSheetId="9">'A9'!$1:$10</definedName>
    <definedName name="Print_Titles_0_0_0_0" localSheetId="10">'A10'!$1:$9</definedName>
    <definedName name="Print_Titles_0_0_0_0" localSheetId="14">'A14'!#REF!</definedName>
    <definedName name="Print_Titles_0_0_0_0" localSheetId="15">'A15'!$1:$9</definedName>
    <definedName name="Print_Titles_0_0_0_0" localSheetId="16">'A16'!$1:$9</definedName>
    <definedName name="Print_Titles_0_0_0_0" localSheetId="4">'A4'!$1:$9</definedName>
    <definedName name="Print_Titles_0_0_0_0" localSheetId="5">'A5'!$1:$10</definedName>
    <definedName name="Print_Titles_0_0_0_0" localSheetId="6">'A6'!$1:$11</definedName>
    <definedName name="Print_Titles_0_0_0_0" localSheetId="7">'A7'!$1:$10</definedName>
    <definedName name="Print_Titles_0_0_0_0" localSheetId="8">'A8'!$1:$9</definedName>
    <definedName name="Print_Titles_0_0_0_0" localSheetId="9">'A9'!$1:$10</definedName>
    <definedName name="Print_Titles_0_0_0_0_0" localSheetId="10">'A10'!$1:$9</definedName>
    <definedName name="Print_Titles_0_0_0_0_0" localSheetId="14">'A14'!#REF!</definedName>
    <definedName name="Print_Titles_0_0_0_0_0" localSheetId="15">'A15'!$1:$9</definedName>
    <definedName name="Print_Titles_0_0_0_0_0" localSheetId="16">'A16'!$1:$9</definedName>
    <definedName name="Print_Titles_0_0_0_0_0" localSheetId="4">'A4'!$1:$9</definedName>
    <definedName name="Print_Titles_0_0_0_0_0" localSheetId="5">'A5'!$1:$10</definedName>
    <definedName name="Print_Titles_0_0_0_0_0" localSheetId="6">'A6'!$1:$11</definedName>
    <definedName name="Print_Titles_0_0_0_0_0" localSheetId="7">'A7'!$1:$10</definedName>
    <definedName name="Print_Titles_0_0_0_0_0" localSheetId="8">'A8'!$1:$9</definedName>
    <definedName name="Print_Titles_0_0_0_0_0" localSheetId="9">'A9'!$1:$10</definedName>
    <definedName name="_xlnm.Print_Titles" localSheetId="1">'A1'!$1:$10</definedName>
    <definedName name="_xlnm.Print_Titles" localSheetId="10">'A10'!$1:$9</definedName>
    <definedName name="_xlnm.Print_Titles" localSheetId="11">'A11'!$1:$9</definedName>
    <definedName name="_xlnm.Print_Titles" localSheetId="12">'A12'!$1:$9</definedName>
    <definedName name="_xlnm.Print_Titles" localSheetId="13">'A13'!$1:$9</definedName>
    <definedName name="_xlnm.Print_Titles" localSheetId="14">'A14'!#REF!</definedName>
    <definedName name="_xlnm.Print_Titles" localSheetId="15">'A15'!$1:$9</definedName>
    <definedName name="_xlnm.Print_Titles" localSheetId="16">'A16'!$1:$9</definedName>
    <definedName name="_xlnm.Print_Titles" localSheetId="17">'A17'!$1:$9</definedName>
    <definedName name="_xlnm.Print_Titles" localSheetId="2">'A2'!$1:$9</definedName>
    <definedName name="_xlnm.Print_Titles" localSheetId="3">'A3'!$1:$9</definedName>
    <definedName name="_xlnm.Print_Titles" localSheetId="4">'A4'!$1:$9</definedName>
    <definedName name="_xlnm.Print_Titles" localSheetId="5">'A5'!$1:$10</definedName>
    <definedName name="_xlnm.Print_Titles" localSheetId="6">'A6'!$1:$11</definedName>
    <definedName name="_xlnm.Print_Titles" localSheetId="7">'A7'!$1:$10</definedName>
    <definedName name="_xlnm.Print_Titles" localSheetId="8">'A8'!$1:$9</definedName>
    <definedName name="_xlnm.Print_Titles" localSheetId="9">'A9'!$1:$10</definedName>
    <definedName name="_xlnm.Print_Titles" localSheetId="0">Índice_Anexos_ICT!$1:$9</definedName>
  </definedNames>
  <calcPr calcId="145621"/>
</workbook>
</file>

<file path=xl/calcChain.xml><?xml version="1.0" encoding="utf-8"?>
<calcChain xmlns="http://schemas.openxmlformats.org/spreadsheetml/2006/main">
  <c r="E44" i="9" l="1"/>
  <c r="E43" i="9"/>
  <c r="C205" i="5"/>
  <c r="C128" i="5"/>
  <c r="C111" i="5"/>
  <c r="C97" i="5"/>
  <c r="C87" i="5"/>
  <c r="C49" i="5"/>
  <c r="C50" i="5" s="1"/>
  <c r="G30" i="5"/>
  <c r="G23" i="5"/>
  <c r="G21" i="5"/>
  <c r="G15" i="5"/>
  <c r="G14" i="5"/>
  <c r="G13" i="5"/>
  <c r="C98" i="5" l="1"/>
  <c r="C112" i="5"/>
  <c r="C98" i="27"/>
  <c r="Y20" i="27"/>
  <c r="X19" i="27"/>
  <c r="AA19" i="27" s="1"/>
  <c r="X18" i="27"/>
  <c r="AA18" i="27" s="1"/>
  <c r="X17" i="27"/>
  <c r="AA17" i="27" s="1"/>
  <c r="R16" i="27"/>
  <c r="X16" i="27" s="1"/>
  <c r="AA16" i="27" s="1"/>
  <c r="AA20" i="27" l="1"/>
  <c r="Z16" i="27"/>
  <c r="Z17" i="27"/>
  <c r="Z18" i="27"/>
  <c r="Z19" i="27"/>
  <c r="C31" i="27" l="1"/>
  <c r="S29" i="17"/>
  <c r="Q29" i="17"/>
  <c r="Q87" i="16" l="1"/>
  <c r="P87" i="16"/>
  <c r="O87" i="16"/>
  <c r="L22" i="16"/>
  <c r="Z22" i="16" l="1"/>
  <c r="D32" i="26" l="1"/>
  <c r="C32" i="26"/>
  <c r="E31" i="26"/>
  <c r="G31" i="26" s="1"/>
  <c r="H31" i="26" s="1"/>
  <c r="E30" i="26"/>
  <c r="G30" i="26" s="1"/>
  <c r="H30" i="26" s="1"/>
  <c r="E29" i="26"/>
  <c r="G29" i="26" s="1"/>
  <c r="H29" i="26" s="1"/>
  <c r="E28" i="26"/>
  <c r="G28" i="26" s="1"/>
  <c r="H28" i="26" s="1"/>
  <c r="E27" i="26"/>
  <c r="G27" i="26" s="1"/>
  <c r="Q21" i="26"/>
  <c r="E21" i="26"/>
  <c r="P20" i="26"/>
  <c r="R20" i="26" s="1"/>
  <c r="P19" i="26"/>
  <c r="R19" i="26" s="1"/>
  <c r="P18" i="26"/>
  <c r="R18" i="26" s="1"/>
  <c r="P17" i="26"/>
  <c r="R17" i="26" s="1"/>
  <c r="P16" i="26"/>
  <c r="P21" i="26" l="1"/>
  <c r="R16" i="26"/>
  <c r="R21" i="26" s="1"/>
  <c r="J199" i="13" l="1"/>
  <c r="J200" i="13"/>
  <c r="J201" i="13"/>
  <c r="J202" i="13"/>
  <c r="J203" i="13"/>
  <c r="J204" i="13"/>
  <c r="C72" i="13"/>
  <c r="C56" i="13"/>
  <c r="G38" i="12"/>
  <c r="G20" i="28"/>
  <c r="G22" i="28" s="1"/>
  <c r="K36" i="9" l="1"/>
  <c r="J36" i="9"/>
  <c r="I36" i="9"/>
  <c r="H36" i="9"/>
  <c r="G36" i="9"/>
  <c r="F36" i="9"/>
  <c r="H16" i="8" l="1"/>
  <c r="G43" i="28" l="1"/>
  <c r="K45" i="9" l="1"/>
  <c r="K46" i="9" s="1"/>
  <c r="K47" i="9" s="1"/>
  <c r="L44" i="9"/>
  <c r="L43" i="9"/>
  <c r="M88" i="27" l="1"/>
  <c r="I87" i="27"/>
  <c r="G87" i="27"/>
  <c r="O87" i="27" s="1"/>
  <c r="I86" i="27"/>
  <c r="G86" i="27"/>
  <c r="O86" i="27" s="1"/>
  <c r="I85" i="27"/>
  <c r="G85" i="27"/>
  <c r="O85" i="27" s="1"/>
  <c r="I84" i="27"/>
  <c r="G84" i="27"/>
  <c r="O84" i="27" s="1"/>
  <c r="I83" i="27"/>
  <c r="G83" i="27"/>
  <c r="O83" i="27" s="1"/>
  <c r="I75" i="27"/>
  <c r="H75" i="27"/>
  <c r="G75" i="27"/>
  <c r="E75" i="27"/>
  <c r="J74" i="27"/>
  <c r="J73" i="27"/>
  <c r="J72" i="27"/>
  <c r="J71" i="27"/>
  <c r="J70" i="27"/>
  <c r="R55" i="27"/>
  <c r="L55" i="27"/>
  <c r="H55" i="27"/>
  <c r="D55" i="27"/>
  <c r="J42" i="27"/>
  <c r="P20" i="27"/>
  <c r="M20" i="27"/>
  <c r="I20" i="27"/>
  <c r="H20" i="27"/>
  <c r="F32" i="26"/>
  <c r="E32" i="26"/>
  <c r="H27" i="26"/>
  <c r="H32" i="26" s="1"/>
  <c r="H34" i="26" s="1"/>
  <c r="H36" i="26" s="1"/>
  <c r="J75" i="27" l="1"/>
  <c r="O88" i="27"/>
  <c r="G88" i="27"/>
  <c r="R56" i="27"/>
  <c r="G39" i="27" s="1"/>
  <c r="Z20" i="27"/>
  <c r="X20" i="27"/>
  <c r="I88" i="27"/>
  <c r="G32" i="26"/>
  <c r="G42" i="27" l="1"/>
  <c r="K39" i="27"/>
  <c r="K42" i="27" s="1"/>
  <c r="F67" i="25"/>
  <c r="G67" i="25" s="1"/>
  <c r="F66" i="25"/>
  <c r="G66" i="25" s="1"/>
  <c r="F65" i="25"/>
  <c r="G65" i="25" s="1"/>
  <c r="F64" i="25"/>
  <c r="G64" i="25" s="1"/>
  <c r="F63" i="25"/>
  <c r="G63" i="25" s="1"/>
  <c r="F62" i="25"/>
  <c r="G62" i="25" s="1"/>
  <c r="F61" i="25"/>
  <c r="G61" i="25" s="1"/>
  <c r="F60" i="25"/>
  <c r="G60" i="25" s="1"/>
  <c r="F59" i="25"/>
  <c r="G59" i="25" s="1"/>
  <c r="F58" i="25"/>
  <c r="G58" i="25" s="1"/>
  <c r="F57" i="25"/>
  <c r="G57" i="25" s="1"/>
  <c r="F56" i="25"/>
  <c r="G56" i="25" s="1"/>
  <c r="D46" i="25"/>
  <c r="F46" i="25" s="1"/>
  <c r="H46" i="25" s="1"/>
  <c r="D45" i="25"/>
  <c r="F45" i="25" s="1"/>
  <c r="H45" i="25" s="1"/>
  <c r="D44" i="25"/>
  <c r="F44" i="25" s="1"/>
  <c r="H44" i="25" s="1"/>
  <c r="D43" i="25"/>
  <c r="F43" i="25" s="1"/>
  <c r="H43" i="25" s="1"/>
  <c r="D42" i="25"/>
  <c r="F42" i="25" s="1"/>
  <c r="H42" i="25" s="1"/>
  <c r="D41" i="25"/>
  <c r="F41" i="25" s="1"/>
  <c r="H41" i="25" s="1"/>
  <c r="D40" i="25"/>
  <c r="F40" i="25" s="1"/>
  <c r="H40" i="25" s="1"/>
  <c r="D39" i="25"/>
  <c r="F39" i="25" s="1"/>
  <c r="H39" i="25" s="1"/>
  <c r="D38" i="25"/>
  <c r="F38" i="25" s="1"/>
  <c r="H38" i="25" s="1"/>
  <c r="D37" i="25"/>
  <c r="F37" i="25" s="1"/>
  <c r="H37" i="25" s="1"/>
  <c r="D36" i="25"/>
  <c r="F36" i="25" s="1"/>
  <c r="H36" i="25" s="1"/>
  <c r="D35" i="25"/>
  <c r="F35" i="25" s="1"/>
  <c r="H35" i="25" s="1"/>
  <c r="H24" i="25"/>
  <c r="H18" i="25"/>
  <c r="G68" i="25" l="1"/>
  <c r="G70" i="25" s="1"/>
  <c r="H26" i="25"/>
  <c r="H28" i="25" s="1"/>
  <c r="H47" i="25"/>
  <c r="H49" i="25" s="1"/>
  <c r="E15" i="13" l="1"/>
  <c r="J15" i="13"/>
  <c r="L15" i="13" s="1"/>
  <c r="E16" i="13"/>
  <c r="J16" i="13"/>
  <c r="L16" i="13" s="1"/>
  <c r="E17" i="13"/>
  <c r="J17" i="13"/>
  <c r="L17" i="13" s="1"/>
  <c r="E18" i="13"/>
  <c r="J18" i="13"/>
  <c r="L18" i="13" s="1"/>
  <c r="E19" i="13"/>
  <c r="J19" i="13"/>
  <c r="L19" i="13" s="1"/>
  <c r="E20" i="13"/>
  <c r="J20" i="13"/>
  <c r="L20" i="13" s="1"/>
  <c r="E21" i="13"/>
  <c r="J21" i="13"/>
  <c r="E22" i="13"/>
  <c r="J22" i="13"/>
  <c r="E23" i="13"/>
  <c r="J23" i="13"/>
  <c r="C24" i="13"/>
  <c r="D24" i="13"/>
  <c r="H24" i="13"/>
  <c r="I24" i="13"/>
  <c r="K24" i="13"/>
  <c r="E31" i="13"/>
  <c r="J31" i="13"/>
  <c r="L31" i="13" s="1"/>
  <c r="E32" i="13"/>
  <c r="J32" i="13"/>
  <c r="L32" i="13" s="1"/>
  <c r="E33" i="13"/>
  <c r="J33" i="13"/>
  <c r="L33" i="13" s="1"/>
  <c r="E34" i="13"/>
  <c r="J34" i="13"/>
  <c r="L34" i="13" s="1"/>
  <c r="E35" i="13"/>
  <c r="J35" i="13"/>
  <c r="L35" i="13" s="1"/>
  <c r="E36" i="13"/>
  <c r="J36" i="13"/>
  <c r="L36" i="13" s="1"/>
  <c r="E37" i="13"/>
  <c r="J37" i="13"/>
  <c r="E38" i="13"/>
  <c r="J38" i="13"/>
  <c r="E39" i="13"/>
  <c r="J39" i="13"/>
  <c r="C40" i="13"/>
  <c r="D40" i="13"/>
  <c r="H40" i="13"/>
  <c r="I40" i="13"/>
  <c r="K40" i="13"/>
  <c r="E47" i="13"/>
  <c r="J47" i="13"/>
  <c r="L47" i="13" s="1"/>
  <c r="E48" i="13"/>
  <c r="J48" i="13"/>
  <c r="L48" i="13" s="1"/>
  <c r="E49" i="13"/>
  <c r="J49" i="13"/>
  <c r="L49" i="13" s="1"/>
  <c r="E50" i="13"/>
  <c r="J50" i="13"/>
  <c r="L50" i="13" s="1"/>
  <c r="E51" i="13"/>
  <c r="J51" i="13"/>
  <c r="L51" i="13" s="1"/>
  <c r="E52" i="13"/>
  <c r="J52" i="13"/>
  <c r="L52" i="13" s="1"/>
  <c r="E53" i="13"/>
  <c r="J53" i="13"/>
  <c r="E54" i="13"/>
  <c r="J54" i="13"/>
  <c r="E55" i="13"/>
  <c r="J55" i="13"/>
  <c r="D56" i="13"/>
  <c r="H56" i="13"/>
  <c r="I56" i="13"/>
  <c r="K56" i="13"/>
  <c r="E63" i="13"/>
  <c r="J63" i="13"/>
  <c r="E64" i="13"/>
  <c r="J64" i="13"/>
  <c r="E65" i="13"/>
  <c r="J65" i="13"/>
  <c r="E66" i="13"/>
  <c r="J66" i="13"/>
  <c r="E67" i="13"/>
  <c r="J67" i="13"/>
  <c r="E68" i="13"/>
  <c r="J68" i="13"/>
  <c r="E69" i="13"/>
  <c r="J69" i="13"/>
  <c r="E70" i="13"/>
  <c r="J70" i="13"/>
  <c r="E71" i="13"/>
  <c r="J71" i="13"/>
  <c r="D72" i="13"/>
  <c r="H72" i="13"/>
  <c r="I72" i="13"/>
  <c r="E79" i="13"/>
  <c r="J79" i="13"/>
  <c r="E80" i="13"/>
  <c r="J80" i="13"/>
  <c r="E81" i="13"/>
  <c r="J81" i="13"/>
  <c r="E82" i="13"/>
  <c r="J82" i="13"/>
  <c r="E83" i="13"/>
  <c r="J83" i="13"/>
  <c r="E84" i="13"/>
  <c r="J84" i="13"/>
  <c r="E85" i="13"/>
  <c r="J85" i="13"/>
  <c r="E86" i="13"/>
  <c r="J86" i="13"/>
  <c r="E87" i="13"/>
  <c r="J87" i="13"/>
  <c r="C88" i="13"/>
  <c r="D88" i="13"/>
  <c r="H88" i="13"/>
  <c r="I88" i="13"/>
  <c r="E95" i="13"/>
  <c r="J95" i="13"/>
  <c r="E96" i="13"/>
  <c r="J96" i="13"/>
  <c r="E97" i="13"/>
  <c r="J97" i="13"/>
  <c r="E98" i="13"/>
  <c r="J98" i="13"/>
  <c r="E99" i="13"/>
  <c r="J99" i="13"/>
  <c r="E100" i="13"/>
  <c r="J100" i="13"/>
  <c r="E101" i="13"/>
  <c r="J101" i="13"/>
  <c r="E102" i="13"/>
  <c r="J102" i="13"/>
  <c r="E103" i="13"/>
  <c r="J103" i="13"/>
  <c r="C104" i="13"/>
  <c r="D104" i="13"/>
  <c r="H104" i="13"/>
  <c r="I104" i="13"/>
  <c r="E111" i="13"/>
  <c r="J111" i="13"/>
  <c r="E112" i="13"/>
  <c r="J112" i="13"/>
  <c r="E113" i="13"/>
  <c r="J113" i="13"/>
  <c r="E114" i="13"/>
  <c r="J114" i="13"/>
  <c r="E115" i="13"/>
  <c r="J115" i="13"/>
  <c r="E116" i="13"/>
  <c r="J116" i="13"/>
  <c r="E117" i="13"/>
  <c r="J117" i="13"/>
  <c r="E118" i="13"/>
  <c r="J118" i="13"/>
  <c r="E119" i="13"/>
  <c r="J119" i="13"/>
  <c r="C120" i="13"/>
  <c r="D120" i="13"/>
  <c r="H120" i="13"/>
  <c r="I120" i="13"/>
  <c r="E127" i="13"/>
  <c r="J127" i="13"/>
  <c r="E128" i="13"/>
  <c r="J128" i="13"/>
  <c r="E129" i="13"/>
  <c r="J129" i="13"/>
  <c r="E130" i="13"/>
  <c r="J130" i="13"/>
  <c r="E131" i="13"/>
  <c r="J131" i="13"/>
  <c r="E132" i="13"/>
  <c r="J132" i="13"/>
  <c r="E133" i="13"/>
  <c r="J133" i="13"/>
  <c r="E134" i="13"/>
  <c r="J134" i="13"/>
  <c r="E135" i="13"/>
  <c r="J135" i="13"/>
  <c r="C136" i="13"/>
  <c r="D136" i="13"/>
  <c r="H136" i="13"/>
  <c r="I136" i="13"/>
  <c r="E143" i="13"/>
  <c r="J143" i="13"/>
  <c r="E144" i="13"/>
  <c r="J144" i="13"/>
  <c r="E145" i="13"/>
  <c r="J145" i="13"/>
  <c r="E146" i="13"/>
  <c r="J146" i="13"/>
  <c r="E147" i="13"/>
  <c r="J147" i="13"/>
  <c r="E148" i="13"/>
  <c r="J148" i="13"/>
  <c r="E149" i="13"/>
  <c r="J149" i="13"/>
  <c r="E150" i="13"/>
  <c r="J150" i="13"/>
  <c r="E151" i="13"/>
  <c r="J151" i="13"/>
  <c r="C152" i="13"/>
  <c r="D152" i="13"/>
  <c r="H152" i="13"/>
  <c r="I152" i="13"/>
  <c r="E159" i="13"/>
  <c r="J159" i="13"/>
  <c r="E160" i="13"/>
  <c r="J160" i="13"/>
  <c r="E161" i="13"/>
  <c r="J161" i="13"/>
  <c r="E162" i="13"/>
  <c r="J162" i="13"/>
  <c r="E163" i="13"/>
  <c r="J163" i="13"/>
  <c r="E164" i="13"/>
  <c r="J164" i="13"/>
  <c r="E165" i="13"/>
  <c r="J165" i="13"/>
  <c r="E166" i="13"/>
  <c r="J166" i="13"/>
  <c r="E167" i="13"/>
  <c r="J167" i="13"/>
  <c r="C168" i="13"/>
  <c r="D168" i="13"/>
  <c r="H168" i="13"/>
  <c r="I168" i="13"/>
  <c r="F174" i="13"/>
  <c r="H174" i="13" s="1"/>
  <c r="F175" i="13"/>
  <c r="H175" i="13" s="1"/>
  <c r="F176" i="13"/>
  <c r="H176" i="13" s="1"/>
  <c r="F177" i="13"/>
  <c r="H177" i="13" s="1"/>
  <c r="F178" i="13"/>
  <c r="H178" i="13" s="1"/>
  <c r="D179" i="13"/>
  <c r="G179" i="13"/>
  <c r="J185" i="13"/>
  <c r="J186" i="13"/>
  <c r="J187" i="13"/>
  <c r="J188" i="13"/>
  <c r="J189" i="13"/>
  <c r="J190" i="13"/>
  <c r="C191" i="13"/>
  <c r="D191" i="13"/>
  <c r="E191" i="13"/>
  <c r="F191" i="13"/>
  <c r="G191" i="13"/>
  <c r="H191" i="13"/>
  <c r="I191" i="13"/>
  <c r="L14" i="14"/>
  <c r="L15" i="14"/>
  <c r="L16" i="14"/>
  <c r="L17" i="14"/>
  <c r="L18" i="14"/>
  <c r="G19" i="14"/>
  <c r="H19" i="14"/>
  <c r="I19" i="14"/>
  <c r="J19" i="14"/>
  <c r="K19" i="14"/>
  <c r="P19" i="14"/>
  <c r="K26" i="14" s="1"/>
  <c r="Q19" i="14"/>
  <c r="R19" i="14"/>
  <c r="K25" i="14"/>
  <c r="K30" i="14" s="1"/>
  <c r="K31" i="14" s="1"/>
  <c r="M22" i="16"/>
  <c r="G29" i="16"/>
  <c r="I29" i="16" s="1"/>
  <c r="G30" i="16"/>
  <c r="I30" i="16" s="1"/>
  <c r="G31" i="16"/>
  <c r="I31" i="16" s="1"/>
  <c r="G32" i="16"/>
  <c r="I32" i="16" s="1"/>
  <c r="G33" i="16"/>
  <c r="I33" i="16" s="1"/>
  <c r="E34" i="16"/>
  <c r="F34" i="16"/>
  <c r="O50" i="16"/>
  <c r="P50" i="16"/>
  <c r="T50" i="16"/>
  <c r="R62" i="16"/>
  <c r="S62" i="16"/>
  <c r="U62" i="16"/>
  <c r="U75" i="16"/>
  <c r="V75" i="16"/>
  <c r="AB75" i="16"/>
  <c r="AC75" i="16"/>
  <c r="AD75" i="16"/>
  <c r="AE75" i="16"/>
  <c r="M101" i="16"/>
  <c r="N101" i="16"/>
  <c r="P101" i="16"/>
  <c r="F17" i="17"/>
  <c r="O17" i="17"/>
  <c r="F18" i="17"/>
  <c r="H18" i="17" s="1"/>
  <c r="K18" i="17" s="1"/>
  <c r="O18" i="17"/>
  <c r="F19" i="17"/>
  <c r="H19" i="17" s="1"/>
  <c r="K19" i="17" s="1"/>
  <c r="O19" i="17"/>
  <c r="F20" i="17"/>
  <c r="H20" i="17" s="1"/>
  <c r="K20" i="17" s="1"/>
  <c r="O20" i="17"/>
  <c r="F21" i="17"/>
  <c r="H21" i="17" s="1"/>
  <c r="K21" i="17" s="1"/>
  <c r="O21" i="17"/>
  <c r="F22" i="17"/>
  <c r="H22" i="17" s="1"/>
  <c r="K22" i="17" s="1"/>
  <c r="O22" i="17"/>
  <c r="F23" i="17"/>
  <c r="H23" i="17" s="1"/>
  <c r="K23" i="17" s="1"/>
  <c r="O23" i="17"/>
  <c r="F24" i="17"/>
  <c r="H24" i="17" s="1"/>
  <c r="K24" i="17" s="1"/>
  <c r="O24" i="17"/>
  <c r="F25" i="17"/>
  <c r="H25" i="17" s="1"/>
  <c r="K25" i="17" s="1"/>
  <c r="O25" i="17"/>
  <c r="F26" i="17"/>
  <c r="H26" i="17" s="1"/>
  <c r="K26" i="17" s="1"/>
  <c r="O26" i="17"/>
  <c r="F27" i="17"/>
  <c r="H27" i="17" s="1"/>
  <c r="K27" i="17" s="1"/>
  <c r="O27" i="17"/>
  <c r="F28" i="17"/>
  <c r="H28" i="17" s="1"/>
  <c r="K28" i="17" s="1"/>
  <c r="O28" i="17"/>
  <c r="I29" i="17"/>
  <c r="J29" i="17"/>
  <c r="N29" i="17"/>
  <c r="J41" i="17"/>
  <c r="L41" i="17" s="1"/>
  <c r="J42" i="17"/>
  <c r="L42" i="17" s="1"/>
  <c r="M42" i="17" s="1"/>
  <c r="O42" i="17" s="1"/>
  <c r="J43" i="17"/>
  <c r="L43" i="17" s="1"/>
  <c r="M43" i="17" s="1"/>
  <c r="O43" i="17" s="1"/>
  <c r="J44" i="17"/>
  <c r="L44" i="17" s="1"/>
  <c r="M44" i="17" s="1"/>
  <c r="O44" i="17" s="1"/>
  <c r="J45" i="17"/>
  <c r="L45" i="17" s="1"/>
  <c r="M45" i="17" s="1"/>
  <c r="O45" i="17" s="1"/>
  <c r="J46" i="17"/>
  <c r="L46" i="17" s="1"/>
  <c r="M46" i="17" s="1"/>
  <c r="O46" i="17" s="1"/>
  <c r="J47" i="17"/>
  <c r="L47" i="17" s="1"/>
  <c r="M47" i="17" s="1"/>
  <c r="O47" i="17" s="1"/>
  <c r="J48" i="17"/>
  <c r="L48" i="17" s="1"/>
  <c r="M48" i="17" s="1"/>
  <c r="O48" i="17" s="1"/>
  <c r="J49" i="17"/>
  <c r="L49" i="17" s="1"/>
  <c r="M49" i="17" s="1"/>
  <c r="O49" i="17" s="1"/>
  <c r="J50" i="17"/>
  <c r="L50" i="17" s="1"/>
  <c r="M50" i="17" s="1"/>
  <c r="O50" i="17" s="1"/>
  <c r="J51" i="17"/>
  <c r="L51" i="17" s="1"/>
  <c r="M51" i="17" s="1"/>
  <c r="O51" i="17" s="1"/>
  <c r="J52" i="17"/>
  <c r="L52" i="17" s="1"/>
  <c r="M52" i="17" s="1"/>
  <c r="O52" i="17" s="1"/>
  <c r="H53" i="17"/>
  <c r="K53" i="17"/>
  <c r="N53" i="17"/>
  <c r="G26" i="6"/>
  <c r="G35" i="6"/>
  <c r="K22" i="7"/>
  <c r="G33" i="7"/>
  <c r="G41" i="7"/>
  <c r="G50" i="7"/>
  <c r="H59" i="7"/>
  <c r="H69" i="7"/>
  <c r="H17" i="8"/>
  <c r="H18" i="8"/>
  <c r="H19" i="8"/>
  <c r="H20" i="8"/>
  <c r="H21" i="8"/>
  <c r="H22" i="8"/>
  <c r="F23" i="8"/>
  <c r="G17" i="9"/>
  <c r="I17" i="9" s="1"/>
  <c r="G18" i="9"/>
  <c r="I18" i="9" s="1"/>
  <c r="J18" i="9" s="1"/>
  <c r="G19" i="9"/>
  <c r="I19" i="9" s="1"/>
  <c r="J19" i="9" s="1"/>
  <c r="G20" i="9"/>
  <c r="I20" i="9" s="1"/>
  <c r="J20" i="9" s="1"/>
  <c r="G21" i="9"/>
  <c r="I21" i="9" s="1"/>
  <c r="J21" i="9" s="1"/>
  <c r="E22" i="9"/>
  <c r="F22" i="9"/>
  <c r="H22" i="9"/>
  <c r="I28" i="9"/>
  <c r="F45" i="9"/>
  <c r="G45" i="9"/>
  <c r="H45" i="9"/>
  <c r="I45" i="9"/>
  <c r="J45" i="9"/>
  <c r="G53" i="9"/>
  <c r="I53" i="9" s="1"/>
  <c r="G54" i="9"/>
  <c r="I54" i="9" s="1"/>
  <c r="K54" i="9" s="1"/>
  <c r="N54" i="9" s="1"/>
  <c r="G55" i="9"/>
  <c r="I55" i="9" s="1"/>
  <c r="K55" i="9" s="1"/>
  <c r="N55" i="9" s="1"/>
  <c r="G56" i="9"/>
  <c r="I56" i="9" s="1"/>
  <c r="K56" i="9" s="1"/>
  <c r="N56" i="9" s="1"/>
  <c r="G57" i="9"/>
  <c r="I57" i="9" s="1"/>
  <c r="K57" i="9" s="1"/>
  <c r="N57" i="9" s="1"/>
  <c r="E58" i="9"/>
  <c r="F58" i="9"/>
  <c r="J58" i="9"/>
  <c r="M58" i="9"/>
  <c r="G67" i="9"/>
  <c r="I67" i="9" s="1"/>
  <c r="G68" i="9"/>
  <c r="I68" i="9" s="1"/>
  <c r="L68" i="9" s="1"/>
  <c r="G69" i="9"/>
  <c r="I69" i="9" s="1"/>
  <c r="L69" i="9" s="1"/>
  <c r="G70" i="9"/>
  <c r="I70" i="9" s="1"/>
  <c r="L70" i="9" s="1"/>
  <c r="G71" i="9"/>
  <c r="I71" i="9" s="1"/>
  <c r="L71" i="9" s="1"/>
  <c r="E72" i="9"/>
  <c r="F72" i="9"/>
  <c r="K72" i="9"/>
  <c r="H80" i="9"/>
  <c r="I80" i="9" s="1"/>
  <c r="H81" i="9"/>
  <c r="I81" i="9" s="1"/>
  <c r="H82" i="9"/>
  <c r="I82" i="9" s="1"/>
  <c r="H83" i="9"/>
  <c r="I83" i="9" s="1"/>
  <c r="H84" i="9"/>
  <c r="I84" i="9" s="1"/>
  <c r="C85" i="9"/>
  <c r="D85" i="9"/>
  <c r="E85" i="9"/>
  <c r="F85" i="9"/>
  <c r="G85" i="9"/>
  <c r="L94" i="9"/>
  <c r="L95" i="9"/>
  <c r="L96" i="9"/>
  <c r="L97" i="9"/>
  <c r="L98" i="9"/>
  <c r="F99" i="9"/>
  <c r="H99" i="9"/>
  <c r="I99" i="9"/>
  <c r="J99" i="9"/>
  <c r="K99" i="9"/>
  <c r="F29" i="17" l="1"/>
  <c r="P17" i="17"/>
  <c r="T17" i="17" s="1"/>
  <c r="G29" i="17"/>
  <c r="J28" i="9"/>
  <c r="P22" i="17"/>
  <c r="G46" i="9"/>
  <c r="G47" i="9" s="1"/>
  <c r="P28" i="17"/>
  <c r="P20" i="17"/>
  <c r="P18" i="17"/>
  <c r="P19" i="17"/>
  <c r="J205" i="13"/>
  <c r="G42" i="7"/>
  <c r="G51" i="7" s="1"/>
  <c r="H70" i="7" s="1"/>
  <c r="J46" i="9"/>
  <c r="J47" i="9" s="1"/>
  <c r="J191" i="13"/>
  <c r="F179" i="13"/>
  <c r="H179" i="13" s="1"/>
  <c r="J104" i="13"/>
  <c r="F46" i="9"/>
  <c r="F47" i="9" s="1"/>
  <c r="M43" i="9"/>
  <c r="G36" i="6"/>
  <c r="P26" i="17"/>
  <c r="P24" i="17"/>
  <c r="L56" i="13"/>
  <c r="G58" i="9"/>
  <c r="H46" i="9"/>
  <c r="H47" i="9" s="1"/>
  <c r="M44" i="9"/>
  <c r="P25" i="17"/>
  <c r="P23" i="17"/>
  <c r="L99" i="9"/>
  <c r="I46" i="9"/>
  <c r="I47" i="9" s="1"/>
  <c r="H23" i="8"/>
  <c r="H25" i="8" s="1"/>
  <c r="O29" i="17"/>
  <c r="I34" i="16"/>
  <c r="J152" i="13"/>
  <c r="J120" i="13"/>
  <c r="E120" i="13"/>
  <c r="E104" i="13"/>
  <c r="E88" i="13"/>
  <c r="J88" i="13"/>
  <c r="J72" i="13"/>
  <c r="E40" i="13"/>
  <c r="J24" i="13"/>
  <c r="P27" i="17"/>
  <c r="P21" i="17"/>
  <c r="L19" i="14"/>
  <c r="J168" i="13"/>
  <c r="E152" i="13"/>
  <c r="E136" i="13"/>
  <c r="J136" i="13"/>
  <c r="E56" i="13"/>
  <c r="J56" i="13"/>
  <c r="E24" i="13"/>
  <c r="I58" i="9"/>
  <c r="K53" i="9"/>
  <c r="L67" i="9"/>
  <c r="L72" i="9" s="1"/>
  <c r="I72" i="9"/>
  <c r="L53" i="17"/>
  <c r="M41" i="17"/>
  <c r="L40" i="13"/>
  <c r="I22" i="9"/>
  <c r="J17" i="9"/>
  <c r="J22" i="9" s="1"/>
  <c r="L24" i="13"/>
  <c r="I85" i="9"/>
  <c r="G22" i="9"/>
  <c r="G34" i="16"/>
  <c r="K27" i="14"/>
  <c r="J40" i="13"/>
  <c r="E168" i="13"/>
  <c r="H85" i="9"/>
  <c r="E72" i="13"/>
  <c r="J53" i="17"/>
  <c r="G72" i="9"/>
  <c r="J197" i="13" l="1"/>
  <c r="J208" i="13" s="1"/>
  <c r="R21" i="17"/>
  <c r="T21" i="17"/>
  <c r="R23" i="17"/>
  <c r="T23" i="17"/>
  <c r="T24" i="17"/>
  <c r="R24" i="17"/>
  <c r="T18" i="17"/>
  <c r="R18" i="17"/>
  <c r="T28" i="17"/>
  <c r="R28" i="17"/>
  <c r="T22" i="17"/>
  <c r="R22" i="17"/>
  <c r="R27" i="17"/>
  <c r="T27" i="17"/>
  <c r="R25" i="17"/>
  <c r="T25" i="17"/>
  <c r="T26" i="17"/>
  <c r="R26" i="17"/>
  <c r="R19" i="17"/>
  <c r="T19" i="17"/>
  <c r="T20" i="17"/>
  <c r="R20" i="17"/>
  <c r="P29" i="17"/>
  <c r="R17" i="17"/>
  <c r="H17" i="17"/>
  <c r="N53" i="9"/>
  <c r="N58" i="9" s="1"/>
  <c r="K58" i="9"/>
  <c r="O41" i="17"/>
  <c r="O53" i="17" s="1"/>
  <c r="M53" i="17"/>
  <c r="T29" i="17" l="1"/>
  <c r="R29" i="17"/>
  <c r="R31" i="17" s="1"/>
  <c r="K17" i="17"/>
  <c r="H29" i="17"/>
  <c r="K29" i="17" l="1"/>
</calcChain>
</file>

<file path=xl/sharedStrings.xml><?xml version="1.0" encoding="utf-8"?>
<sst xmlns="http://schemas.openxmlformats.org/spreadsheetml/2006/main" count="2824" uniqueCount="1509">
  <si>
    <t>ANEXOS DEL INFORME DE CUMPLIMIENTO TRIBUTARIO</t>
  </si>
  <si>
    <t>RAZÓN SOCIAL:</t>
  </si>
  <si>
    <t>RUC:</t>
  </si>
  <si>
    <t>ÍNDICE DE CONTENIDOS</t>
  </si>
  <si>
    <t>DESCRIPCIÓN</t>
  </si>
  <si>
    <t>No. ANEXO</t>
  </si>
  <si>
    <t>APLICA
(SI/NO)</t>
  </si>
  <si>
    <t>PARTE I. ANEXOS GENERALES</t>
  </si>
  <si>
    <t>DATOS GENERALES</t>
  </si>
  <si>
    <t>Datos del contribuyente sujeto a examen</t>
  </si>
  <si>
    <t>Anexo 1</t>
  </si>
  <si>
    <t>-</t>
  </si>
  <si>
    <t>Datos del representante legal</t>
  </si>
  <si>
    <t>Datos del apoderado/a general o especial</t>
  </si>
  <si>
    <t>Datos del contador/a</t>
  </si>
  <si>
    <t xml:space="preserve">SEGUIMIENTO DE LAS OBSERVACIONES Y RECOMENDACIONES SOBRE ASPECTOS TRIBUTARIOS </t>
  </si>
  <si>
    <t>Información del seguimiento de las observaciones y recomendaciones sobre aspectos tributarios del ejercicio fiscal anterior</t>
  </si>
  <si>
    <t>Anexo 2</t>
  </si>
  <si>
    <t>SISTEMA CONTABLE INFORMÁTICO</t>
  </si>
  <si>
    <t>Información del sistema contable informático utilizado y su plataforma tecnológica</t>
  </si>
  <si>
    <t>Anexo 3</t>
  </si>
  <si>
    <t>PARTE II. ANEXOS DEL IMPUESTO A LA RENTA</t>
  </si>
  <si>
    <t>DETALLE DE LA DECLARACIÓN DE IMPUESTO A LA RENTA</t>
  </si>
  <si>
    <t>Datos de la declaración del Impuesto a la Renta</t>
  </si>
  <si>
    <t>Anexo 4</t>
  </si>
  <si>
    <t>Datos de la contabilidad</t>
  </si>
  <si>
    <t>Anexo 5</t>
  </si>
  <si>
    <t>CONCILIACIÓN TRIBUTARIA - DIFERENCIAS PERMANENTES GASTOS NO DEDUCIBLES LOCALES Y DEL EXTERIOR / GASTOS INCURRIDOS PARA GENERAR INGRESOS EXENTOS / GASTOS ATRIBUIDOS A INGRESOS NO OBJETO DE IMPUESTO A LA RENTA / GASTOS INCURRIDOS PARA GENERAR INGRESOS SUJETOS A IMPUESTO A LA RENTA ÚNICO</t>
  </si>
  <si>
    <t>Detalle de gastos no deducibles locales y del exterior / incurridos para generar ingresos exentos / atribuidos a ingresos no objetos de impuesto a la renta / incurridos para generar ingresos sujetos a impuesto a la renta único</t>
  </si>
  <si>
    <t>Anexo 6</t>
  </si>
  <si>
    <t>Aplicación del ajuste cuando el contribuyente no haya diferenciado en su contabilidad los costos y gastos directamente atribuibles a la generación de ingresos exentos</t>
  </si>
  <si>
    <t>Cálculo de la participación a trabajadores atribuible a ingresos exentos y no objeto del impuesto a la renta</t>
  </si>
  <si>
    <t>Conciliación de los gastos no deducibles locales y del exterior / incurridos para generar ingresos exentos / atribuidos a ingresos no objetos de impuesto a la renta / incurridos para generar ingresos sujetos a impuesto a la renta único declarados vs. Libros</t>
  </si>
  <si>
    <t>CONCILIACIÓN TRIBUTARIA - DIFERENCIAS PERMANENTES (DEDUCCIONES ADICIONALES)</t>
  </si>
  <si>
    <t>Detalle y conciliación de deducciones adicionales</t>
  </si>
  <si>
    <t>Anexo 7</t>
  </si>
  <si>
    <t>CONCILIACIÓN TRIBUTARIA - DIFERENCIAS TEMPORARIAS</t>
  </si>
  <si>
    <t>ACTIVOS POR IMPUESTOS DIFERIDOS</t>
  </si>
  <si>
    <t>Anexo 8</t>
  </si>
  <si>
    <t>Activos por impuestos diferidos por créditos fiscales de periodos anteriores (retenciones, anticipos del impuesto a la renta y/o impuesto a la salida de divisas)</t>
  </si>
  <si>
    <t xml:space="preserve">Activos por impuestos diferidos por pérdidas fiscales de periodos anteriores </t>
  </si>
  <si>
    <t>Cálculo del límite del valor de la amortización de pérdidas</t>
  </si>
  <si>
    <t>Detalle de la amortización de pérdidas</t>
  </si>
  <si>
    <t xml:space="preserve">Activos por impuestos diferidos por diferencias temporarias </t>
  </si>
  <si>
    <t>PASIVOS POR IMPUESTOS DIFERIDOS</t>
  </si>
  <si>
    <t>Pasivos por impuestos diferidos por diferencias temporarias</t>
  </si>
  <si>
    <t>CONCILIACIÓN DEL INGRESO CONTABLE CON LA FACTURACIÓN EMITIDA EN EL EJERCICIO FISCAL</t>
  </si>
  <si>
    <t xml:space="preserve">Devengo contable en resultados de ingresos diferidos que corresponden a años anteriores; e ingresos diferidos no devengados contablemente que se registrarán en resultados en ejercicios fiscales subsiguientes. </t>
  </si>
  <si>
    <t>REEXPRESIONES O REVALUACIONES DE ACTIVOS FIJOS</t>
  </si>
  <si>
    <t>Resumen de propiedades, planta y equipo reexpresados o revaluados cuyo gasto por depreciación afecta al ejercicio fiscal auditado</t>
  </si>
  <si>
    <t>Anexo 9</t>
  </si>
  <si>
    <t>Anexo 10</t>
  </si>
  <si>
    <t>Detalle del anticipo de impuesto a la renta</t>
  </si>
  <si>
    <t>Conciliación de valores pagados por anticipo de impuesto a la renta (primera y segunda cuota)</t>
  </si>
  <si>
    <t>Consulta del listado de sujetos pasivos considerados por el SRI como empresas inexistentes o fantasmas, personas naturales y sociedades con actividades supuestas y/o transacciones inexistentes</t>
  </si>
  <si>
    <t>Anexo 11</t>
  </si>
  <si>
    <t>Detalle de los costos y gastos realizados con los sujetos pasivos considerados por el SRI como empresas inexistentes o fantasmas, personas naturales y sociedades con actividades supuestas y/o transacciones inexistentes</t>
  </si>
  <si>
    <t>DETERIORO DE LOS ACTIVOS FINANCIEROS CORRESPONDIENTES A CRÉDITOS INCOBRABLES EN LAS INSTITUCIONES DEL SISTEMA FINANCIERO</t>
  </si>
  <si>
    <t>Detalle de provisiones constituidas de cartera específica</t>
  </si>
  <si>
    <t>Anexo 12</t>
  </si>
  <si>
    <t>Detalle de otras provisiones adicionales constituidas para cartera de créditos</t>
  </si>
  <si>
    <t>Detalle para provisiones sobre activos de riesgo y contingentes</t>
  </si>
  <si>
    <t>Cálculo del valor máximo de deducibilidad por deterioro en el valor de activos financieros (provisiones para créditos incobrables)</t>
  </si>
  <si>
    <t>DEPRECIACIÓN DE PROPIEDADES, PLANTA Y EQUIPO</t>
  </si>
  <si>
    <t>Resumen de depreciación de propiedades, planta y equipo</t>
  </si>
  <si>
    <t>Anexo 13</t>
  </si>
  <si>
    <t>PARTE III. ANEXOS DE OTROS IMPUESTOS, REVISIONES ESPECÍFICAS Y SECTORES ECONÓMICOS</t>
  </si>
  <si>
    <t>IMPUESTO A LA SALIDA DE DIVISAS</t>
  </si>
  <si>
    <t>Detalle de pagos que causan ISD realizados con recursos ubicados en el exterior</t>
  </si>
  <si>
    <t>Anexo 14</t>
  </si>
  <si>
    <t>Detalle de las divisas no retornadas por exportaciones de bienes / servicios</t>
  </si>
  <si>
    <t>OPERACIONES CON EL EXTERIOR</t>
  </si>
  <si>
    <t>CONVENIOS PARA EVITAR LA DOBLE IMPOSICIÓN</t>
  </si>
  <si>
    <t>Anexo 15</t>
  </si>
  <si>
    <t>Aplicación de beneficios otorgados por los Convenios para Evitar la Doble Imposición</t>
  </si>
  <si>
    <t>PAGOS AL EXTERIOR</t>
  </si>
  <si>
    <t>Detalle de servicios contratados con el exterior</t>
  </si>
  <si>
    <t>Detalle de reembolsos al exterior por concepto de gastos incurridos en el exterior</t>
  </si>
  <si>
    <t>Detalle de créditos del exterior y el pago de intereses y capital</t>
  </si>
  <si>
    <t>Información de derivados financieros que mantiene la empresa</t>
  </si>
  <si>
    <t>INGRESOS DEL EXTERIOR</t>
  </si>
  <si>
    <t>Detalle de ingresos recibidos del exterior (diferente de exportación de bienes y servicios)</t>
  </si>
  <si>
    <t>SECTOR PETROLERO</t>
  </si>
  <si>
    <t>INGRESOS PETROLEROS POR SERVICIOS PRESTADOS</t>
  </si>
  <si>
    <t>Anexo 16</t>
  </si>
  <si>
    <t>LIQUIDACIÓN POR PAGO EN ESPECIE</t>
  </si>
  <si>
    <t>Liquidación por pago en Especie / Liquidación y pago del Impuesto a la Salida de Divisas</t>
  </si>
  <si>
    <t>SECTOR MINERO</t>
  </si>
  <si>
    <t>Anexo 17</t>
  </si>
  <si>
    <t>Detalle de adquisiciones de minerales</t>
  </si>
  <si>
    <t>Detalle de costos por venta de minerales no metálicos por semestre y conciliación con formulario 113</t>
  </si>
  <si>
    <t>Detalle de costo de producción de no metálicos</t>
  </si>
  <si>
    <t>Detalle del cálculo de las obligaciones de orden laboral contraídas por los titulares de derechos mineros con sus trabajadores y conciliación del cálculo de utilidades atribuibles al Estado versus el formulario 106</t>
  </si>
  <si>
    <t>INFORME DE CUMPLIMIENTO TRIBUTARIO</t>
  </si>
  <si>
    <t>Índice</t>
  </si>
  <si>
    <t>ANEXO No. 1</t>
  </si>
  <si>
    <t>Descripción</t>
  </si>
  <si>
    <t>Dato del ejercicio fiscal auditado</t>
  </si>
  <si>
    <t>Tipo de sociedad:</t>
  </si>
  <si>
    <t>Organismo regulador:</t>
  </si>
  <si>
    <t>Fecha de constitución:</t>
  </si>
  <si>
    <t>Número de RUC:</t>
  </si>
  <si>
    <t>Razón social:</t>
  </si>
  <si>
    <t>Actividad económica principal:</t>
  </si>
  <si>
    <t>Dirección del domicilio tributario:</t>
  </si>
  <si>
    <t>Medios de contacto:</t>
  </si>
  <si>
    <t>No. de RUC, cédula de Identidad, ciudadanía o pasaporte:</t>
  </si>
  <si>
    <t>Apellidos y nombres completos / Razón social:</t>
  </si>
  <si>
    <t>Dirección del domicilio :</t>
  </si>
  <si>
    <t>No. de RUC:</t>
  </si>
  <si>
    <t>País de origen:</t>
  </si>
  <si>
    <t xml:space="preserve">NOTAS :
</t>
  </si>
  <si>
    <t>ANEXO No. 2</t>
  </si>
  <si>
    <r>
      <rPr>
        <b/>
        <sz val="9"/>
        <rFont val="Arial"/>
        <family val="2"/>
        <charset val="1"/>
      </rPr>
      <t xml:space="preserve">Información detectada en la realización de la auditoría del ejercicio fiscal anterior </t>
    </r>
    <r>
      <rPr>
        <b/>
        <sz val="9"/>
        <color indexed="56"/>
        <rFont val="Arial"/>
        <family val="2"/>
        <charset val="1"/>
      </rPr>
      <t>(a)</t>
    </r>
  </si>
  <si>
    <t>Seguimiento efectuado por el auditor</t>
  </si>
  <si>
    <t>Observación</t>
  </si>
  <si>
    <t>Recomendación</t>
  </si>
  <si>
    <r>
      <rPr>
        <b/>
        <sz val="9"/>
        <rFont val="Arial"/>
        <family val="2"/>
        <charset val="1"/>
      </rPr>
      <t xml:space="preserve">Diferencias detectadas </t>
    </r>
    <r>
      <rPr>
        <b/>
        <sz val="9"/>
        <color indexed="56"/>
        <rFont val="Arial"/>
        <family val="2"/>
        <charset val="1"/>
      </rPr>
      <t>(b)</t>
    </r>
  </si>
  <si>
    <t>Fecha de implementación de las acciones efectuadas por la compañía auditada</t>
  </si>
  <si>
    <t>Acciones implementadas por la compañía auditada</t>
  </si>
  <si>
    <t>Comentarios y observaciones del auditor sobre las acciones realizadas</t>
  </si>
  <si>
    <t>dd/mm/aaaa</t>
  </si>
  <si>
    <t>a. En caso de que la compañía no haya sido sujeta a examen de auditoría por el ejercicio fiscal anterior, el anexo deberá ser presentado con el texto “No Aplica”.</t>
  </si>
  <si>
    <t>b. Las diferencias positivas corresponden a valores a favor de la Administración Tributaria.</t>
  </si>
  <si>
    <t>ANEXO No. 3</t>
  </si>
  <si>
    <t>Notas Explicativas</t>
  </si>
  <si>
    <t>Sección 1. Sistema Informático</t>
  </si>
  <si>
    <t>Nombre del sistema informático y versión:</t>
  </si>
  <si>
    <t>Tipo:</t>
  </si>
  <si>
    <t>OTRO: _____ (especifique) …………………………………………</t>
  </si>
  <si>
    <t>¿El sistema informático tiene integración con otros sistemas informáticos de la empresa?</t>
  </si>
  <si>
    <t>Si la respuesta anterior es afirmativa, detalle los sistemas informáticos con los que tiene integración:</t>
  </si>
  <si>
    <t>Nombre del sistema informático</t>
  </si>
  <si>
    <t>Principal funcionalidad</t>
  </si>
  <si>
    <t>Protocolo de comunicación</t>
  </si>
  <si>
    <t>Tipo de arquitectura:</t>
  </si>
  <si>
    <t>Servidor de Aplicaciones: ______  Otro: _____ (especifique) ……………………………..</t>
  </si>
  <si>
    <t>Sistema operativo servidor (incluya versión):</t>
  </si>
  <si>
    <t>Sistema operativo cliente (incluya versión):</t>
  </si>
  <si>
    <t>Lugar de almacenamiento del sistema informático:</t>
  </si>
  <si>
    <t xml:space="preserve"> Otro: _____ (especifique) ……………………………..</t>
  </si>
  <si>
    <t>Lenguaje de programación:</t>
  </si>
  <si>
    <t>Módulos (funcionalidades) que dispone el sistema informático:</t>
  </si>
  <si>
    <t>Nombre del módulo</t>
  </si>
  <si>
    <t>Fecha de inicio de la utilización del sistema en  el contribuyente  (dd/mm/aaaa):</t>
  </si>
  <si>
    <t xml:space="preserve">¿Realizaron cambios (migración) del sistema informático en el año auditado? </t>
  </si>
  <si>
    <t>SI ___  NO ___</t>
  </si>
  <si>
    <t>Número de cambios _____</t>
  </si>
  <si>
    <t>Si la respuesta anterior es afirmativa, tiene un respaldo de la base de datos del sistema informático antiguo al momento anterior a la migración:</t>
  </si>
  <si>
    <t>Fecha de Respaldo (dd/mm/aaaa): _______</t>
  </si>
  <si>
    <t>Posee los siguientes manuales:</t>
  </si>
  <si>
    <t>Seguridades del aplicativo (listar los tipos de  controles de entrada/origen/ procedimientos y controles de procesamiento / controles de salida que tiene el sistema informático):</t>
  </si>
  <si>
    <t>Tipo de control (Marque con una x)</t>
  </si>
  <si>
    <t>Detalle del control</t>
  </si>
  <si>
    <t xml:space="preserve"> Otros: _____ (especifique)</t>
  </si>
  <si>
    <t>Existe administración de usuarios:</t>
  </si>
  <si>
    <t>Existe registros de auditoría:</t>
  </si>
  <si>
    <t xml:space="preserve">Existe procedimientos de gestión de cambios en los sistemas de información, hardware, software base y elementos de comunicación: </t>
  </si>
  <si>
    <t>Existe bitácora de cambios y versionamiento:</t>
  </si>
  <si>
    <t>Se puede emitir reportes en medio magnético:</t>
  </si>
  <si>
    <t>Posee un aplicativo para el manejo y diseño de consultas y reportes (especifique nombre y versión):</t>
  </si>
  <si>
    <t>Nombre: ______________________________   Versión: _____________________</t>
  </si>
  <si>
    <t>Desarrollo del aplicativo:</t>
  </si>
  <si>
    <t>Ruc / identificación fiscal del proveedor:</t>
  </si>
  <si>
    <t>Razón social del proveedor:</t>
  </si>
  <si>
    <t>Residencia fiscal del proveedor:</t>
  </si>
  <si>
    <t>Posee contrato de nivel de servicio:</t>
  </si>
  <si>
    <t>Sección 2. Repositorio de datos</t>
  </si>
  <si>
    <t>Tipo de repositorio de datos:</t>
  </si>
  <si>
    <t>Nombre del manejador de tablas o sistema de gestión de bases de datos (incluya versión):</t>
  </si>
  <si>
    <t>Posee diccionario de datos:</t>
  </si>
  <si>
    <t>Posee respaldos de información:</t>
  </si>
  <si>
    <t>Tiempo de conservación de los respaldos:</t>
  </si>
  <si>
    <t>Medios donde se respalda la información:</t>
  </si>
  <si>
    <t xml:space="preserve">Existe un procedimiento que norme los accesos directos al repositorio de datos por parte de los usuarios con perfil Administrador/Técnico. </t>
  </si>
  <si>
    <t>Sección 3. Información general</t>
  </si>
  <si>
    <t>Posee diagrama de la topología de la red:</t>
  </si>
  <si>
    <t>Existe implementado un sistema de gestión de seguridad de la información:</t>
  </si>
  <si>
    <t>Existe un Plan de Continuidad:</t>
  </si>
  <si>
    <t>Existe procedimiento de gestión de incidentes de seguridad de la información:</t>
  </si>
  <si>
    <t>La empresa aplica algún marco de control interno informático (especifique):</t>
  </si>
  <si>
    <t>Se ha realizado auditorías de sistemas de información  al contribuyente en el año auditado:</t>
  </si>
  <si>
    <t>Si la respuesta anterior es afirmativa,  detalle el nombre de la empresa que efectúo la auditoría de sistemas:</t>
  </si>
  <si>
    <t>Fecha de la auditoría (dd/mm/aaaa):</t>
  </si>
  <si>
    <t>Sección 4. Facturación electrónica</t>
  </si>
  <si>
    <t>Dispone de un sistema informático  para facturación electrónica:</t>
  </si>
  <si>
    <t>El sistema de facturación electrónica tiene integración con los sistemas informáticos de la empresa:</t>
  </si>
  <si>
    <t>ANEXO No. 4</t>
  </si>
  <si>
    <t>Datos de la declaración del Impuesto a la Renta (a)</t>
  </si>
  <si>
    <t>Número de Casillero</t>
  </si>
  <si>
    <t>Nombre del Casillero</t>
  </si>
  <si>
    <t>Valor declarado</t>
  </si>
  <si>
    <t>Código de cuenta contable</t>
  </si>
  <si>
    <t>Nombre de la Cuenta</t>
  </si>
  <si>
    <t>Valor total del ejercicio fiscal auditado</t>
  </si>
  <si>
    <t>{1}</t>
  </si>
  <si>
    <t>(b)</t>
  </si>
  <si>
    <t>{2}</t>
  </si>
  <si>
    <t>{3}={2-1}</t>
  </si>
  <si>
    <t>b. Los códigos de cuentas deberán ser ingresados al máximo detalle posible, de tal forma que los componentes de cada casillero se puedan identificar claramente.</t>
  </si>
  <si>
    <t>c. En caso de existir diferencias u observaciones, se debe revelar la explicación de las mismas, tanto al pie de este anexo, como en la parte de Recomendaciones sobre Aspectos Tributarios.</t>
  </si>
  <si>
    <t>ANEXO No. 5</t>
  </si>
  <si>
    <t>CONCILIACIÓN TRIBUTARIA - DIFERENCIAS PERMANENTES</t>
  </si>
  <si>
    <t>No. Casillero de la declaración de impuesto a la renta</t>
  </si>
  <si>
    <t>Nombre de la cuenta contable</t>
  </si>
  <si>
    <t>Descripción del ingreso exento / no objeto de impuesto a la renta / sujeto a impuesto a la renta único</t>
  </si>
  <si>
    <t>Normativa de respaldo del ingreso exento / no objeto de impuesto a la renta / sujeto a impuesto a la renta único</t>
  </si>
  <si>
    <t>Valor total en libros contables</t>
  </si>
  <si>
    <t>(a)</t>
  </si>
  <si>
    <t>(c)</t>
  </si>
  <si>
    <t>(d)</t>
  </si>
  <si>
    <t>(e)</t>
  </si>
  <si>
    <t>(f)</t>
  </si>
  <si>
    <r>
      <rPr>
        <b/>
        <sz val="9"/>
        <rFont val="Arial"/>
        <family val="2"/>
        <charset val="1"/>
      </rPr>
      <t xml:space="preserve">Total según libros contables </t>
    </r>
    <r>
      <rPr>
        <b/>
        <sz val="9"/>
        <color indexed="10"/>
        <rFont val="Arial"/>
        <family val="2"/>
        <charset val="1"/>
      </rPr>
      <t>{1}</t>
    </r>
  </si>
  <si>
    <t xml:space="preserve">No. Casillero de la declaración de impuesto a la renta </t>
  </si>
  <si>
    <t>Total</t>
  </si>
  <si>
    <t>Dividendos exentos y efectos por método de participación</t>
  </si>
  <si>
    <t>Otras rentas exentas e ingresos no objeto de impuesto a la renta</t>
  </si>
  <si>
    <t>Ingresos sujetos a impuesto a la renta único</t>
  </si>
  <si>
    <r>
      <rPr>
        <b/>
        <sz val="9"/>
        <rFont val="Arial"/>
        <family val="2"/>
        <charset val="1"/>
      </rPr>
      <t xml:space="preserve">Diferencia </t>
    </r>
    <r>
      <rPr>
        <b/>
        <sz val="9"/>
        <color indexed="56"/>
        <rFont val="Arial"/>
        <family val="2"/>
        <charset val="1"/>
      </rPr>
      <t xml:space="preserve">(g) </t>
    </r>
    <r>
      <rPr>
        <b/>
        <sz val="9"/>
        <color indexed="10"/>
        <rFont val="Arial"/>
        <family val="2"/>
        <charset val="1"/>
      </rPr>
      <t>{3 = 1 - 2}</t>
    </r>
  </si>
  <si>
    <t>a. Corresponde a la descripción general del ingreso, por ejemplo: Ingreso exento, Ingreso no objeto de impuesto a la renta o Ingreso sujeto a impuesto a la renta único.</t>
  </si>
  <si>
    <t>c. Los códigos de cuentas deberán ser ingresados al máximo detalle posible, de tal forma que los componentes de cada casillero se puedan identificar claramente.</t>
  </si>
  <si>
    <t>d. Se deberá especificar el tipo de ingreso exento, no objeto de impuesto a la renta o sujeto a impuesto a la renta único que se haya obtenido, por ejemplo: Ingresos generados por la enajenación ocasional de inmuebles.</t>
  </si>
  <si>
    <t>e. Se debe detallar la normativa que respalda al ingreso para considerarlo como exento, no objeto de impuesto a la renta o sujeto a impuesto a la renta único, por ejemplo: Numeral 14 del artículo 9 de la Ley de Régimen Tributario Interno.</t>
  </si>
  <si>
    <t>f. Corresponde a la sumatoria de las operaciones efectuadas en el ejercicio fiscal, en valor monetario de conformidad con el código contable indicado.</t>
  </si>
  <si>
    <t>g. En caso de existir diferencias u observaciones, se debe revelar la explicación de las mismas, tanto al pie de este anexo, como en la parte de Recomendaciones sobre Aspectos Tributarios.</t>
  </si>
  <si>
    <t>ANEXO No. 6</t>
  </si>
  <si>
    <t xml:space="preserve">GASTOS NO DEDUCIBLES LOCALES Y DEL EXTERIOR / GASTOS INCURRIDOS PARA GENERAR INGRESOS EXENTOS / </t>
  </si>
  <si>
    <t>GASTOS ATRIBUIDOS A INGRESOS NO OBJETO DE IMPUESTO A LA RENTA / GASTOS INCURRIDOS PARA GENERAR INGRESOS SUJETOS A IMPUESTO A LA RENTA ÚNICO</t>
  </si>
  <si>
    <t>Descripción del gasto</t>
  </si>
  <si>
    <t>Descripción del gasto no deducible local y del exterior / incurridos para generar ingresos exentos / atribuidos a ingresos no objetos de impuesto a la renta / incurridos para generar ingresos sujetos a impuesto a la renta único</t>
  </si>
  <si>
    <t>Normativa aplicable para considerar al gasto no deducible local y del exterior / incurridos para generar ingresos exentos / atribuidos a ingresos no objetos de impuesto a la renta / incurridos para generar ingresos sujetos a impuesto a la renta único</t>
  </si>
  <si>
    <t>Descripción del  ingreso exento / no objeto de impuesto a la renta / sujeto a impuesto a la renta único con el que se relaciona el costo o gasto</t>
  </si>
  <si>
    <t>(g)</t>
  </si>
  <si>
    <r>
      <rPr>
        <b/>
        <sz val="8"/>
        <rFont val="Arial"/>
        <family val="2"/>
        <charset val="1"/>
      </rPr>
      <t xml:space="preserve">Total según libros contables  </t>
    </r>
    <r>
      <rPr>
        <b/>
        <sz val="8"/>
        <color indexed="10"/>
        <rFont val="Arial"/>
        <family val="2"/>
        <charset val="1"/>
      </rPr>
      <t>{1}</t>
    </r>
  </si>
  <si>
    <t xml:space="preserve">Descripción </t>
  </si>
  <si>
    <t>No. Casillero de la declaración de impuesto a la renta (en caso de aplicar)</t>
  </si>
  <si>
    <t>Referencia</t>
  </si>
  <si>
    <t>Ingresos exentos:</t>
  </si>
  <si>
    <t>XXXXXXXXX</t>
  </si>
  <si>
    <t>Total ingresos exentos para la aplicación del ajuste</t>
  </si>
  <si>
    <t>Total Ingresos declarados en el impuesto a la renta</t>
  </si>
  <si>
    <t>(±) Ajustes al valor de ingresos (conciliación tributaria):</t>
  </si>
  <si>
    <t>Total ingresos para la aplicación del ajuste</t>
  </si>
  <si>
    <t>{3}</t>
  </si>
  <si>
    <t>Porcentaje que representan los ingresos exentos sobre el total de ingresos</t>
  </si>
  <si>
    <t>{4}={2 / 3}</t>
  </si>
  <si>
    <t>Total Costos y Gastos declarados en el impuesto a la renta</t>
  </si>
  <si>
    <t>(±) Ajustes al valor de costos y gastos (conciliación tributaria):</t>
  </si>
  <si>
    <t>Total costos y gastos para la aplicación del ajuste</t>
  </si>
  <si>
    <t>{5}</t>
  </si>
  <si>
    <t>Valor del ajuste que corresponde a costos y gastos incurridos para generar ingresos exentos</t>
  </si>
  <si>
    <t>{6}={4 * 5}</t>
  </si>
  <si>
    <t>{7}</t>
  </si>
  <si>
    <t>{8}</t>
  </si>
  <si>
    <t>Gastos incurridos para generar ingresos exentos y gastos atribuidos a ingresos no objeto de impuesto a la renta</t>
  </si>
  <si>
    <t>{9}</t>
  </si>
  <si>
    <t>Participación a trabajadores atribuibles a ingresos exentos y no objeto del impuesto a la renta</t>
  </si>
  <si>
    <t>{10}={7*15%}+{{8-9}*15%}</t>
  </si>
  <si>
    <t>Gastos no deducibles locales</t>
  </si>
  <si>
    <t>{11}</t>
  </si>
  <si>
    <t>Gastos no deducibles del exterior</t>
  </si>
  <si>
    <t>{12}</t>
  </si>
  <si>
    <t>{13}</t>
  </si>
  <si>
    <t>{14}</t>
  </si>
  <si>
    <t>Costos y gastos deducibles incurridos para generar ingresos sujetos a impuesto a la renta único</t>
  </si>
  <si>
    <t>{15}</t>
  </si>
  <si>
    <t>Total gastos no deducibles locales y del exterior / incurridos para generar ingresos exentos / atribuidos a ingresos no objetos de impuesto a la renta / incurridos para generar ingresos sujetos a impuesto a la renta único declarados</t>
  </si>
  <si>
    <t>{16}={11+12+13+14+15}</t>
  </si>
  <si>
    <r>
      <rPr>
        <b/>
        <sz val="8"/>
        <rFont val="Arial"/>
        <family val="2"/>
        <charset val="1"/>
      </rPr>
      <t xml:space="preserve">Diferencias </t>
    </r>
    <r>
      <rPr>
        <b/>
        <sz val="8"/>
        <color indexed="56"/>
        <rFont val="Arial"/>
        <family val="2"/>
        <charset val="1"/>
      </rPr>
      <t>(h)</t>
    </r>
  </si>
  <si>
    <t>{17}={1+6+10-16}</t>
  </si>
  <si>
    <t>a. Corresponde a la descripción general del gasto, por ejemplo: Gasto no deducible local, gasto no deducible del exterior, gasto incurrido para generar ingresos exentos, gasto atribuido a ingresos no objetos de impuesto a la renta, gasto incurrido para generar ingresos sujetos a impuesto a la renta único.</t>
  </si>
  <si>
    <t>b. Corresponde al número del casillero del formulario 101, Declaración del impuesto a la renta y presentación de estados financieros para sociedades y establecimientos permanentes, vigente para el ejercicio fiscal auditado; en donde se declararon los gastos no deducibles locales y del exterior, incurridos para generar ingresos exentos, atribuidos a ingresos no objetos de impuesto a la renta, incurridos para generar ingresos sujetos a impuesto a la renta único.</t>
  </si>
  <si>
    <t xml:space="preserve">d. Se deberá especificar el tipo de gasto no deducible local y del exterior, incurrido para generar ingresos exentos, atribuido a ingresos no objetos de impuesto a la renta, incurrido para generar ingresos sujetos a impuesto a la renta único que se haya efectuado, por ejemplo: Gastos no deducibles por mantenimiento y reparaciones sustentados en comprobantes de venta que no cumplen con los requisitos establecidos en el reglamento correspondiente. </t>
  </si>
  <si>
    <t>e. Se debe detallar la normativa aplicable para considerar al gasto no deducible local y del exterior, incurridos para generar ingresos exentos, atribuidos a ingresos no objetos de impuesto a la renta, incurridos para generar ingresos sujetos a impuesto a la renta único, por ejemplo: Numeral 1 del artículo 10 de la Ley de Régimen Tributario Interno.</t>
  </si>
  <si>
    <t>f. Se deberá especificar el tipo de ingreso exento, no objeto de impuesto a la renta o sujeto a impuesto a la renta único que se haya obtenido con el que se relaciona el costo o gasto, por ejemplo: Ingresos generados por la enajenación ocasional de inmuebles.</t>
  </si>
  <si>
    <t>g. Corresponde a la sumatoria de las operaciones efectuadas en el ejercicio fiscal, en valor monetario de conformidad con el código contable indicado.</t>
  </si>
  <si>
    <t>h. En caso de existir diferencias u observaciones, se debe revelar la explicación de las mismas, tanto al pie de este anexo, como en la parte de Recomendaciones sobre Aspectos Tributarios.</t>
  </si>
  <si>
    <t>ANEXO No. 7</t>
  </si>
  <si>
    <t>DEDUCCIONES ADICIONALES</t>
  </si>
  <si>
    <t>Descripción de la deducción</t>
  </si>
  <si>
    <t>Normativa aplicable para considerar la deducción</t>
  </si>
  <si>
    <t>No. Operaciones efectuadas en el ejercicio fiscal</t>
  </si>
  <si>
    <t>Valor en libros contables</t>
  </si>
  <si>
    <t>% de deducción adicional a considerar en base a la normativa aplicable</t>
  </si>
  <si>
    <t>Valor de la deducción a considerar en base a la normativa aplicable</t>
  </si>
  <si>
    <t>Total según el contribuyente</t>
  </si>
  <si>
    <t>Deducciones adicionales-incluye incentivos de la Ley de Solidaridad (valor registrado en el casillero 810 de la declaración de Impuesto a la Renta)</t>
  </si>
  <si>
    <r>
      <rPr>
        <b/>
        <sz val="9"/>
        <rFont val="Arial"/>
        <family val="2"/>
        <charset val="1"/>
      </rPr>
      <t xml:space="preserve">Diferencia </t>
    </r>
    <r>
      <rPr>
        <b/>
        <sz val="9"/>
        <color indexed="56"/>
        <rFont val="Arial"/>
        <family val="2"/>
        <charset val="1"/>
      </rPr>
      <t>(g)</t>
    </r>
  </si>
  <si>
    <t>a. Los códigos de cuentas deberán ser ingresados al máximo detalle posible, de tal forma que los componentes del casillero se puedan identificar claramente.</t>
  </si>
  <si>
    <t>b. Se deberá especificar el tipo de deducción adicional que se haya efectuado, por ejemplo: Deducciones que correspondan a remuneraciones y beneficios sociales sobre los que se aporte al Instituto Ecuatoriano de Seguridad Social, por incremento neto de empleos.</t>
  </si>
  <si>
    <t>c. Se debe detallar la normativa aplicable para considerar la deducción adicional, por ejemplo: Inciso cuarto, numeral 9 del artículo 10 de la Ley de Régimen Tributario Interno.</t>
  </si>
  <si>
    <t>d. Corresponde a la sumatoria de las operaciones efectuadas en el ejercicio fiscal a análisis en número y en valor monetario de conformidad con el código contable indicado.</t>
  </si>
  <si>
    <t>e. Corresponde al porcentaje de deducción adicional a considerar en base a la normativa aplicable, por ejemplo para el incremento neto de empleos el porcentaje adicional a deducirse corresponde al 100%.</t>
  </si>
  <si>
    <t>f. Corresponde al valor en libros por el % de deducción adicional.</t>
  </si>
  <si>
    <t>ANEXO No. 8</t>
  </si>
  <si>
    <t>No. Cuenta Contable</t>
  </si>
  <si>
    <t>Año de origen del crédito fiscal</t>
  </si>
  <si>
    <r>
      <rPr>
        <b/>
        <sz val="8"/>
        <rFont val="Arial"/>
        <family val="2"/>
        <charset val="1"/>
      </rPr>
      <t xml:space="preserve">Tipo 
de crédito fiscal
</t>
    </r>
    <r>
      <rPr>
        <b/>
        <sz val="8"/>
        <color indexed="56"/>
        <rFont val="Arial"/>
        <family val="2"/>
        <charset val="1"/>
      </rPr>
      <t>(c)</t>
    </r>
  </si>
  <si>
    <t>Saldo neto del Activo por Impuestos Diferidos al 1 de enero del ejercicio fiscal auditado</t>
  </si>
  <si>
    <r>
      <rPr>
        <b/>
        <sz val="8"/>
        <rFont val="Arial"/>
        <family val="2"/>
        <charset val="1"/>
      </rPr>
      <t xml:space="preserve">Valor recuperado (efectivamente utilizado)
</t>
    </r>
    <r>
      <rPr>
        <b/>
        <sz val="8"/>
        <color indexed="56"/>
        <rFont val="Arial"/>
        <family val="2"/>
        <charset val="1"/>
      </rPr>
      <t>(d)</t>
    </r>
  </si>
  <si>
    <t>Saldo bruto del Activo por Impuestos Diferidos al 31 de diciembre del ejercicio fiscal auditado</t>
  </si>
  <si>
    <r>
      <rPr>
        <b/>
        <sz val="8"/>
        <rFont val="Arial"/>
        <family val="2"/>
        <charset val="1"/>
      </rPr>
      <t xml:space="preserve">Ajustes por nuevas estimaciones contables (en caso de aplicar)
</t>
    </r>
    <r>
      <rPr>
        <b/>
        <sz val="8"/>
        <color indexed="56"/>
        <rFont val="Arial"/>
        <family val="2"/>
        <charset val="1"/>
      </rPr>
      <t xml:space="preserve"> (e)</t>
    </r>
  </si>
  <si>
    <t>Saldo neto del Activo por Impuestos Diferidos al 31 de diciembre del ejercicio fiscal auditado</t>
  </si>
  <si>
    <t>Variación del saldo del Activo por Impuestos Diferidos durante el ejercicio fiscal auditado</t>
  </si>
  <si>
    <t>Observaciones</t>
  </si>
  <si>
    <t xml:space="preserve">{2} </t>
  </si>
  <si>
    <t xml:space="preserve">{3} = {1-2} </t>
  </si>
  <si>
    <t>{4}</t>
  </si>
  <si>
    <t>{5} = {3±4}</t>
  </si>
  <si>
    <t>{6} = {5-1}</t>
  </si>
  <si>
    <r>
      <rPr>
        <b/>
        <sz val="8"/>
        <rFont val="Arial"/>
        <family val="2"/>
        <charset val="1"/>
      </rPr>
      <t xml:space="preserve">Activos por impuestos diferidos por pérdidas fiscales de periodos anteriores </t>
    </r>
    <r>
      <rPr>
        <b/>
        <sz val="8"/>
        <color indexed="56"/>
        <rFont val="Arial"/>
        <family val="2"/>
        <charset val="1"/>
      </rPr>
      <t>(f)</t>
    </r>
  </si>
  <si>
    <t>Tipo</t>
  </si>
  <si>
    <t>Saldo de pérdidas fiscales de periodos anteriores por amortizar al 31 de diciembre del ejercicio fiscal auditado</t>
  </si>
  <si>
    <r>
      <rPr>
        <b/>
        <sz val="8"/>
        <rFont val="Arial"/>
        <family val="2"/>
        <charset val="1"/>
      </rPr>
      <t xml:space="preserve">Ajustes por nuevas estimaciones contables (en caso de aplicar)
</t>
    </r>
    <r>
      <rPr>
        <b/>
        <sz val="8"/>
        <color indexed="56"/>
        <rFont val="Arial"/>
        <family val="2"/>
        <charset val="1"/>
      </rPr>
      <t xml:space="preserve"> (g)</t>
    </r>
  </si>
  <si>
    <t>Tasa fiscal aplicada</t>
  </si>
  <si>
    <t>{4} = {{1±2}*3}</t>
  </si>
  <si>
    <t xml:space="preserve">{5} = {4-2} </t>
  </si>
  <si>
    <t>Pérdidas fiscales de periodos anteriores</t>
  </si>
  <si>
    <t>Valores declarados</t>
  </si>
  <si>
    <t>Año 2015</t>
  </si>
  <si>
    <t>Año 2016</t>
  </si>
  <si>
    <t>Año 2017</t>
  </si>
  <si>
    <t>Año 2018</t>
  </si>
  <si>
    <t>Utilidad gravable</t>
  </si>
  <si>
    <t>Pérdida sujeta a amortización</t>
  </si>
  <si>
    <t>Límite de amortización de pérdidas</t>
  </si>
  <si>
    <t>Detalle</t>
  </si>
  <si>
    <t>Amortización del período</t>
  </si>
  <si>
    <t>Amortización Acumulada</t>
  </si>
  <si>
    <t>Saldo no amortizado al 31 de diciembre del ejercicio fiscal auditado</t>
  </si>
  <si>
    <t>{6}</t>
  </si>
  <si>
    <t>Valor declarado de la amortización de pérdidas</t>
  </si>
  <si>
    <t>Valor calculado del límite de la amortización de pérdidas</t>
  </si>
  <si>
    <t>Nombre de la Cuenta Contable</t>
  </si>
  <si>
    <t>Año de reconocimiento inicial de la diferencia temporaria</t>
  </si>
  <si>
    <t>Valor según Libros 
(Base NIIF)</t>
  </si>
  <si>
    <t>Base Fiscal</t>
  </si>
  <si>
    <t>Tasa Fiscal aplicada</t>
  </si>
  <si>
    <t>Año que se prevé reversar toda la diferencia temporaria registrada al 31 de diciembre del ejercicio fiscal auditado</t>
  </si>
  <si>
    <t>Saldo neto del Activo por Impuestos Diferidos al 31 de diciembre del ejercicio fiscal anterior al auditado</t>
  </si>
  <si>
    <t xml:space="preserve">{3} = {1- 2} </t>
  </si>
  <si>
    <t>{5} = {3*4}</t>
  </si>
  <si>
    <t>{7} = {5-6}</t>
  </si>
  <si>
    <t>{9} = {7-8}</t>
  </si>
  <si>
    <t>Saldo del Pasivo por Impuestos Diferidos al 31 de diciembre del ejercicio fiscal auditado</t>
  </si>
  <si>
    <t>Saldo del Pasivo por Impuestos Diferidos al 31 de diciembre del ejercicio fiscal anterior al auditado</t>
  </si>
  <si>
    <t>Variación del saldo del Pasivo por Impuestos Diferidos durante el ejercicio fiscal auditado</t>
  </si>
  <si>
    <t xml:space="preserve">{4} </t>
  </si>
  <si>
    <t>{6} = {1-2+3-4}</t>
  </si>
  <si>
    <t>{7} = {1+3+5-6}</t>
  </si>
  <si>
    <t xml:space="preserve">Total </t>
  </si>
  <si>
    <t>Elemento de Propiedad, planta y equipo</t>
  </si>
  <si>
    <t xml:space="preserve">Clase </t>
  </si>
  <si>
    <t>Costo Histórico</t>
  </si>
  <si>
    <t>Fecha de la reexpresión o revaluación</t>
  </si>
  <si>
    <t xml:space="preserve">Valor reexpresado o revaluado </t>
  </si>
  <si>
    <t>Valor residual</t>
  </si>
  <si>
    <t>Gasto Depreciación correspondiente a la reexpresión o revaluación</t>
  </si>
  <si>
    <t>Gasto No Deducible por reexpresión o revaluación según contribuyente</t>
  </si>
  <si>
    <r>
      <rPr>
        <b/>
        <sz val="8"/>
        <rFont val="Arial"/>
        <family val="2"/>
        <charset val="1"/>
      </rPr>
      <t xml:space="preserve">Diferencias 
</t>
    </r>
    <r>
      <rPr>
        <b/>
        <sz val="8"/>
        <color indexed="56"/>
        <rFont val="Arial"/>
        <family val="2"/>
        <charset val="1"/>
      </rPr>
      <t>(t)</t>
    </r>
  </si>
  <si>
    <t>{3} = {1-2}</t>
  </si>
  <si>
    <t>Edificios y otros inmuebles (excepto terrenos)</t>
  </si>
  <si>
    <t>Naves, aeronaves, barcazas y similares</t>
  </si>
  <si>
    <t>Maquinaria, equipo, instalaciones y adecuaciones</t>
  </si>
  <si>
    <t>Plantas productoras (agricultura)</t>
  </si>
  <si>
    <t>Otros</t>
  </si>
  <si>
    <t>a. Activos por impuestos diferidos son las cantidades de impuestos sobre las ganancias a recuperar en periodos futuros, relacionadas con:
     - las diferencias temporarias deducibles;
     - la compensación de pérdidas obtenidas en periodos anteriores, que todavía no hayan sido objeto de deducción fiscal; y
     - la compensación de créditos no utilizados procedentes de periodos anteriores.</t>
  </si>
  <si>
    <t>b. Corresponde a la utilización de remanentes de anticipos, retenciones de Impuesto a la Renta de años anteriores y/o Impuesto a la Salida de Divisas. Para que el sujeto pasivo pueda hacer uso del crédito tributario originado en el pago del anticipo, anticipo mínimo (cuando la normativa lo ampare), las retenciones que le hayan sido efectuadas o el impuesto a la salida de divisas, para el pago del Impuesto a la Renta causado de períodos futuros, este crédito tributario debe ser reconocido por la Administración, o informado a ella respecto de su utilización, de conformidad con los casos y formas previstos en la normativa tributaria vigente.</t>
  </si>
  <si>
    <t xml:space="preserve">c. Considerar que el impuesto pagado por concepto de salida de divisas, puede ser utilizado como crédito tributario desde el ejercicio fiscal 2012 y hasta 4 (cuatro) periodos fiscales posteriores. </t>
  </si>
  <si>
    <t>d. Corresponde al valor de los créditos fiscales de periodos anteriores utilizados (recuperados) en la liquidación del impuesto a la renta del ejercicio fiscal auditado.</t>
  </si>
  <si>
    <t>e. De acuerdo a las Normas Internacionales de Información Financiera (NIIF), el importe en libros de un activo por impuestos diferidos debe someterse a revisión al final de cada periodo sobre el que se informe. La entidad debe reducir el importe del saldo del activo por impuestos diferidos, en la medida que estime probable que no dispondrá de suficiente ganancia fiscal, en el futuro, como para permitir cargar contra la misma la totalidad o una parte de los beneficios que comporta el activo por impuestos diferidos. Esta reducción deberá ser objeto de reversión, en la medida en que pase a ser probable que haya disponible suficiente ganancia fiscal. En consecuencia, este ajuste al saldo de los activos por impuestos diferidos es únicamente de carácter contable, en caso de aplicar, y no implica que el valor ajustado haya sido recuperado en la liquidación del impuesto a la renta del ejercicio fiscal auditado.</t>
  </si>
  <si>
    <t>f. Este cuadro tiene como objetivo reportar solamente el saldo del activo por impuesto diferido procedente de las 'pérdidas fiscales de periodos anteriores por amortizar'.</t>
  </si>
  <si>
    <t xml:space="preserve">g. Según las Normas Internacionales de Información Financiera (NIIF), los criterios a emplear para el reconocimiento de los activos por impuestos diferidos, que nacen de la posibilidad de compensación de pérdidas y créditos fiscales no utilizados, son los mismos que los utilizados para reconocer activos por impuestos diferidos surgidos de las diferencias temporarias deducibles. No obstante, la existencia de pérdidas fiscales no utilizadas puede ser una evidencia para suponer que, en el futuro, no se dispondrá de ganancias fiscales. Por tanto, cuando una entidad tiene en su historial pérdidas recientes, procederá a reconocer un activo por impuestos diferidos surgido de pérdidas o créditos fiscales no utilizados, solo si dispone de una cantidad suficiente de diferencias temporarias imponibles, o bien si existe alguna otra evidencia convincente de que dispondrá en el futuro de suficiente ganancia fiscal, contra la que cargar dichas pérdidas o créditos. </t>
  </si>
  <si>
    <t>h. De conformidad con lo establecido en el artículo 11 de la Ley de Régimen Tributario Interno en concordancia con el literal c) del numeral 8 del artículo 28 de su Reglamento.</t>
  </si>
  <si>
    <t>ANEXO No. 10</t>
  </si>
  <si>
    <t>Valor</t>
  </si>
  <si>
    <t>a. En caso de existir diferencias u observaciones, se debe revelar la explicación de las mismas, tanto al pie de este anexo, como en la parte de Recomendaciones sobre Aspectos Tributarios.</t>
  </si>
  <si>
    <t>ANEXO No. 11</t>
  </si>
  <si>
    <r>
      <rPr>
        <b/>
        <sz val="9"/>
        <rFont val="Arial"/>
        <family val="2"/>
        <charset val="1"/>
      </rPr>
      <t xml:space="preserve">Consulta del listado de sujetos pasivos considerados por el SRI como empresas inexistentes o fantasmas, personas naturales y sociedades con actividades supuestas y/o transacciones inexistentes </t>
    </r>
    <r>
      <rPr>
        <b/>
        <sz val="9"/>
        <color indexed="54"/>
        <rFont val="Arial"/>
        <family val="2"/>
        <charset val="1"/>
      </rPr>
      <t>(a)</t>
    </r>
  </si>
  <si>
    <t>Dato</t>
  </si>
  <si>
    <t>Sitio de consulta:</t>
  </si>
  <si>
    <t>http://www.sri.gob.ec/web/guest/empresas-inexistentes</t>
  </si>
  <si>
    <t>Fecha de consulta:</t>
  </si>
  <si>
    <t>Detalle del registro contable del costo o gasto</t>
  </si>
  <si>
    <r>
      <rPr>
        <b/>
        <sz val="9"/>
        <rFont val="Arial"/>
        <family val="2"/>
        <charset val="1"/>
      </rPr>
      <t xml:space="preserve">Casillero de la declaración de impuesto a la renta
</t>
    </r>
    <r>
      <rPr>
        <b/>
        <sz val="9"/>
        <color indexed="54"/>
        <rFont val="Arial"/>
        <family val="2"/>
        <charset val="1"/>
      </rPr>
      <t>(b)</t>
    </r>
  </si>
  <si>
    <r>
      <rPr>
        <b/>
        <sz val="9"/>
        <rFont val="Arial"/>
        <family val="2"/>
        <charset val="1"/>
      </rPr>
      <t xml:space="preserve">Código de cuenta contable
</t>
    </r>
    <r>
      <rPr>
        <b/>
        <sz val="9"/>
        <color indexed="54"/>
        <rFont val="Arial"/>
        <family val="2"/>
        <charset val="1"/>
      </rPr>
      <t>(c)</t>
    </r>
  </si>
  <si>
    <t>Nombre de cuenta contable</t>
  </si>
  <si>
    <t>Fecha del registro contable</t>
  </si>
  <si>
    <t>Descripción del registro contable</t>
  </si>
  <si>
    <t>Valor cargado al costo o gasto</t>
  </si>
  <si>
    <t>TOTAL</t>
  </si>
  <si>
    <t xml:space="preserve">b. Corresponde al número del casillero del formulario 101 de la declaración del impuesto a la renta y presentación de estados financieros para sociedades y establecimientos permanentes, vigente para el ejercicio fiscal auditado; en donde se declaró el costo o gasto.
</t>
  </si>
  <si>
    <t>ANEXO No. 12</t>
  </si>
  <si>
    <t>Tipo de riesgo</t>
  </si>
  <si>
    <t>Calificación</t>
  </si>
  <si>
    <t>Créditos cubiertos con garantías autoliquidables</t>
  </si>
  <si>
    <t>Saldo sujeto a calificación</t>
  </si>
  <si>
    <t>% de participación</t>
  </si>
  <si>
    <t>% de provisión</t>
  </si>
  <si>
    <t>Provisiones requeridas</t>
  </si>
  <si>
    <t>Provisiones constituidas</t>
  </si>
  <si>
    <t>Diferencia entre requerida y constituidas</t>
  </si>
  <si>
    <t>Provisiones mitigadas por garantías hipotecarias</t>
  </si>
  <si>
    <t>Provisiones en exceso o deficientes</t>
  </si>
  <si>
    <t>{3}={1-2}</t>
  </si>
  <si>
    <t>{5}={7/3}</t>
  </si>
  <si>
    <t>{8}={7-6}</t>
  </si>
  <si>
    <t>{10}={9-8}</t>
  </si>
  <si>
    <t>CRÉDITOS COMERCIALES PRIORITARIO</t>
  </si>
  <si>
    <t>RIESGO NORMAL</t>
  </si>
  <si>
    <t>A1</t>
  </si>
  <si>
    <t>A2</t>
  </si>
  <si>
    <t>A3</t>
  </si>
  <si>
    <t>RIESGO POTENCIAL</t>
  </si>
  <si>
    <t>B1</t>
  </si>
  <si>
    <t>B2</t>
  </si>
  <si>
    <t>DEFICIENTES</t>
  </si>
  <si>
    <t>C1</t>
  </si>
  <si>
    <t>C2</t>
  </si>
  <si>
    <t>DUDOSO RECAUDO</t>
  </si>
  <si>
    <t>D</t>
  </si>
  <si>
    <t>PÉRDIDA</t>
  </si>
  <si>
    <t>E</t>
  </si>
  <si>
    <t>CRÉDITOS COMERCIALES ORDINARIOS</t>
  </si>
  <si>
    <t>PRODUCTIVO</t>
  </si>
  <si>
    <t>Diferencia entre requeridas y constituidas</t>
  </si>
  <si>
    <t>CRÉDITOS CONSUMO ORDINARIO</t>
  </si>
  <si>
    <t>CRÉDITOS CONSUMO PRIORITARIO</t>
  </si>
  <si>
    <t>CRÉDITOS INMOBILIARIO</t>
  </si>
  <si>
    <t>CRÉDITOS DE VIVIENDA DE INTERÉS PÚBLICO</t>
  </si>
  <si>
    <t>MICROEMPRESA</t>
  </si>
  <si>
    <t>EDUCATIVO</t>
  </si>
  <si>
    <t>INVERSIÓN PÚBLICA</t>
  </si>
  <si>
    <r>
      <rPr>
        <b/>
        <sz val="8"/>
        <rFont val="Arial"/>
        <family val="2"/>
        <charset val="1"/>
      </rPr>
      <t xml:space="preserve">Tipo de provisión 
</t>
    </r>
    <r>
      <rPr>
        <b/>
        <sz val="8"/>
        <color indexed="56"/>
        <rFont val="Arial"/>
        <family val="2"/>
        <charset val="1"/>
      </rPr>
      <t>(b)</t>
    </r>
  </si>
  <si>
    <r>
      <rPr>
        <b/>
        <sz val="8"/>
        <rFont val="Arial"/>
        <family val="2"/>
        <charset val="1"/>
      </rPr>
      <t xml:space="preserve">Tipo de crédito 
</t>
    </r>
    <r>
      <rPr>
        <b/>
        <sz val="8"/>
        <color indexed="62"/>
        <rFont val="Arial"/>
        <family val="2"/>
        <charset val="1"/>
      </rPr>
      <t>(c)</t>
    </r>
  </si>
  <si>
    <t xml:space="preserve">Saldo del total de la cartera al 31 de diciembre   </t>
  </si>
  <si>
    <t xml:space="preserve">% de provisión </t>
  </si>
  <si>
    <t>Valor de provisiones requeridas</t>
  </si>
  <si>
    <t>Valor de provisiones constituidas</t>
  </si>
  <si>
    <t>Provisiones exces. o (def)</t>
  </si>
  <si>
    <r>
      <rPr>
        <b/>
        <sz val="8"/>
        <rFont val="Arial"/>
        <family val="2"/>
        <charset val="1"/>
      </rPr>
      <t xml:space="preserve">Fundamento para la constitución de la provisión
</t>
    </r>
    <r>
      <rPr>
        <b/>
        <sz val="8"/>
        <color indexed="56"/>
        <rFont val="Arial"/>
        <family val="2"/>
        <charset val="1"/>
      </rPr>
      <t>(d)</t>
    </r>
  </si>
  <si>
    <t>{3}={1*2}</t>
  </si>
  <si>
    <t>{5}={3-4}</t>
  </si>
  <si>
    <t>Operaciones interbancarias</t>
  </si>
  <si>
    <t>Inversiones</t>
  </si>
  <si>
    <t>Cartera de créditos</t>
  </si>
  <si>
    <t>Cuentas por cobrar</t>
  </si>
  <si>
    <t>Bienes adjudicados por pago</t>
  </si>
  <si>
    <t>Otros activos</t>
  </si>
  <si>
    <t>Contingentes</t>
  </si>
  <si>
    <t>{8}={1+2+3+4+5+6+7}</t>
  </si>
  <si>
    <t>Saldos a comienzo del año</t>
  </si>
  <si>
    <t>Cargado al gasto</t>
  </si>
  <si>
    <t>Castigos</t>
  </si>
  <si>
    <t>Recuperaciones</t>
  </si>
  <si>
    <t>Reclasificaciones</t>
  </si>
  <si>
    <t>Utilización por ventas y bajas</t>
  </si>
  <si>
    <t>Saldos al fin de año</t>
  </si>
  <si>
    <r>
      <rPr>
        <b/>
        <sz val="8"/>
        <rFont val="Arial"/>
        <family val="2"/>
        <charset val="1"/>
      </rPr>
      <t xml:space="preserve">No. Casillero de la declaración de I. Renta
</t>
    </r>
    <r>
      <rPr>
        <b/>
        <sz val="8"/>
        <color indexed="56"/>
        <rFont val="Arial"/>
        <family val="2"/>
        <charset val="1"/>
      </rPr>
      <t>(e)</t>
    </r>
  </si>
  <si>
    <r>
      <rPr>
        <b/>
        <sz val="8"/>
        <rFont val="Arial"/>
        <family val="2"/>
        <charset val="1"/>
      </rPr>
      <t>Valor máximo de provisiones requeridas por pérdidas netas por deterioro en el valor de activos financieros cartera de créditos (provisiones para créditos incobrables)</t>
    </r>
    <r>
      <rPr>
        <b/>
        <sz val="8"/>
        <color indexed="56"/>
        <rFont val="Arial"/>
        <family val="2"/>
        <charset val="1"/>
      </rPr>
      <t xml:space="preserve"> (f)</t>
    </r>
  </si>
  <si>
    <t>Provisiones para cartera de créditos - Saldos a acumulados al comienzo del año</t>
  </si>
  <si>
    <t>Gastos por pérdidas netas por deterioro en el valor de activos financieros (provisiones para créditos incobrables) declarados</t>
  </si>
  <si>
    <t xml:space="preserve">Provisiones para cartera de créditos - Castigos </t>
  </si>
  <si>
    <t>Provisiones para cartera de créditos - Recuperaciones</t>
  </si>
  <si>
    <t>Provisiones para cartera de créditos - Reclasificaciones</t>
  </si>
  <si>
    <t>Provisiones para cartera de créditos - Utilización por ventas y bajas</t>
  </si>
  <si>
    <t>Provisiones para cartera de créditos - Saldos a acumulados al fin del año</t>
  </si>
  <si>
    <t>{8}={2+3+4+5+6+7}</t>
  </si>
  <si>
    <t>Gastos por pérdidas netas por deterioro en el valor de activos financieros (provisiones para créditos incobrables) declarados como no deducibles</t>
  </si>
  <si>
    <r>
      <rPr>
        <b/>
        <sz val="8"/>
        <rFont val="Arial"/>
        <family val="2"/>
        <charset val="1"/>
      </rPr>
      <t xml:space="preserve">Diferencia en el valor máximo de deducibilidad de gastos por pérdidas netas por deterioro en el valor de activos financieros (provisiones para créditos incobrables) </t>
    </r>
    <r>
      <rPr>
        <b/>
        <sz val="8"/>
        <color indexed="56"/>
        <rFont val="Arial"/>
        <family val="2"/>
        <charset val="1"/>
      </rPr>
      <t xml:space="preserve">(g)  </t>
    </r>
    <r>
      <rPr>
        <b/>
        <sz val="8"/>
        <rFont val="Arial"/>
        <family val="2"/>
        <charset val="1"/>
      </rPr>
      <t xml:space="preserve">                                              </t>
    </r>
  </si>
  <si>
    <t>{10}={8-1-9}</t>
  </si>
  <si>
    <t>a. Corresponde al reporte al 31 de diciembre de la estructura 231-A del Resumen de Calificación de cartera de créditos y contingentes y constitución de provisiones reportado a la Superintendencia de Bancos.</t>
  </si>
  <si>
    <t>b. Corresponde al tipo de provisión que se constituyó (como por ejemplo: genérica, anticíclica, etc.)</t>
  </si>
  <si>
    <t>c. Se deberá identificar a qué tipo de crédito corresponde (comercial, consumo, vivienda, microcrédito, etc.)</t>
  </si>
  <si>
    <t>d. Corresponde al fundamento que respalda la constitución de la provisión, se deberá incluir la regulación respectiva.</t>
  </si>
  <si>
    <t>e. Corresponde al número del casillero del formulario 101, Declaración del impuesto a la renta y presentación de estados financieros para sociedades y establecimientos permanentes, vigente para el ejercicio fiscal auditado.</t>
  </si>
  <si>
    <t>f. Considerar lo establecido en el numeral 11 del artículo 10 de la Ley de Régimen Tributario Interno.</t>
  </si>
  <si>
    <t>ANEXO No. 13</t>
  </si>
  <si>
    <r>
      <rPr>
        <b/>
        <sz val="9"/>
        <rFont val="Arial"/>
        <family val="2"/>
        <charset val="1"/>
      </rPr>
      <t xml:space="preserve">Tipo de propiedad planta y equipo 
</t>
    </r>
    <r>
      <rPr>
        <b/>
        <sz val="9"/>
        <color indexed="54"/>
        <rFont val="Arial"/>
        <family val="2"/>
        <charset val="1"/>
      </rPr>
      <t>(a)</t>
    </r>
  </si>
  <si>
    <r>
      <rPr>
        <b/>
        <sz val="9"/>
        <rFont val="Arial"/>
        <family val="2"/>
        <charset val="1"/>
      </rPr>
      <t xml:space="preserve">Modelo de valoración
</t>
    </r>
    <r>
      <rPr>
        <b/>
        <sz val="9"/>
        <color indexed="54"/>
        <rFont val="Arial"/>
        <family val="2"/>
        <charset val="1"/>
      </rPr>
      <t>(b)</t>
    </r>
  </si>
  <si>
    <r>
      <rPr>
        <b/>
        <sz val="9"/>
        <rFont val="Arial"/>
        <family val="2"/>
        <charset val="1"/>
      </rPr>
      <t xml:space="preserve">Vida útil del bien
</t>
    </r>
    <r>
      <rPr>
        <b/>
        <sz val="9"/>
        <color indexed="54"/>
        <rFont val="Arial"/>
        <family val="2"/>
        <charset val="1"/>
      </rPr>
      <t>(d)</t>
    </r>
  </si>
  <si>
    <t>Saldo al 31 de diciembre del año auditado según libro mayor</t>
  </si>
  <si>
    <t>Costos</t>
  </si>
  <si>
    <t>Deterioro</t>
  </si>
  <si>
    <t>Reavalúo</t>
  </si>
  <si>
    <t>Depreciación Acumulada</t>
  </si>
  <si>
    <t>Valor neto en libros contables</t>
  </si>
  <si>
    <t>Número de Resolución de autorización para depreciación acelerada</t>
  </si>
  <si>
    <t>Porcentaje de depreciación aplicado</t>
  </si>
  <si>
    <t>Gasto por depreciación del ejercicio fiscal auditado</t>
  </si>
  <si>
    <t>Gasto por depreciación deducible</t>
  </si>
  <si>
    <t>Gasto por depreciación no deducible</t>
  </si>
  <si>
    <t>{5=1-2+3-4}</t>
  </si>
  <si>
    <t>7064+7065+7067+7068</t>
  </si>
  <si>
    <t>Costo y gasto por depreciación del costo histórico de propiedades, planta y equipo</t>
  </si>
  <si>
    <t>7076+7077</t>
  </si>
  <si>
    <t>Costo y gasto por depreciación del ajuste acumulado por reexpresiones o revaluaciones de propiedades, planta y equipo</t>
  </si>
  <si>
    <t>{10}</t>
  </si>
  <si>
    <t>=</t>
  </si>
  <si>
    <t>Total costo y gasto por depreciación de propiedades, planta y equipo declarado</t>
  </si>
  <si>
    <t>{11}={9+10}</t>
  </si>
  <si>
    <t>Gasto por depreciación del ejercicio fiscal auditado según detalle</t>
  </si>
  <si>
    <t>{12}={6}</t>
  </si>
  <si>
    <r>
      <rPr>
        <b/>
        <sz val="9"/>
        <rFont val="Arial"/>
        <family val="2"/>
        <charset val="1"/>
      </rPr>
      <t xml:space="preserve">Diferencia en el gasto por depreciación </t>
    </r>
    <r>
      <rPr>
        <b/>
        <sz val="9"/>
        <color indexed="54"/>
        <rFont val="Arial"/>
        <family val="2"/>
        <charset val="1"/>
      </rPr>
      <t xml:space="preserve">(e)        </t>
    </r>
  </si>
  <si>
    <t>{13}={11-12}</t>
  </si>
  <si>
    <t>7066+7069+7078</t>
  </si>
  <si>
    <t>Gasto por depreciación declarados como no deducibles</t>
  </si>
  <si>
    <t>Gasto por depreciación declarados como deducibles</t>
  </si>
  <si>
    <t>{15}={11-14}</t>
  </si>
  <si>
    <r>
      <rPr>
        <b/>
        <sz val="9"/>
        <rFont val="Arial"/>
        <family val="2"/>
        <charset val="1"/>
      </rPr>
      <t xml:space="preserve">Diferencia en el valor deducible de gastos por depreciación </t>
    </r>
    <r>
      <rPr>
        <b/>
        <sz val="9"/>
        <color indexed="56"/>
        <rFont val="Arial"/>
        <family val="2"/>
        <charset val="1"/>
      </rPr>
      <t xml:space="preserve">(e)    </t>
    </r>
    <r>
      <rPr>
        <b/>
        <sz val="9"/>
        <rFont val="Arial"/>
        <family val="2"/>
        <charset val="1"/>
      </rPr>
      <t xml:space="preserve">                                            </t>
    </r>
  </si>
  <si>
    <t>{16}={15-7}</t>
  </si>
  <si>
    <t>a. Se debe agrupar a los activos que pertenezcan a un mismo concepto y sean contabilizados y valorados de la misma forma. Por ejemplo: vehículos, edificios, maquinaria, etc.</t>
  </si>
  <si>
    <t>b. Corresponde al método de valoración que se haya utilizado para el grupo de activos descritos en el casillero Tipo de propiedad planta y equipo, el cual puede ser modelo de revaluación, modelo costo-depreciación-deterioro u otro que utilice la empresa.</t>
  </si>
  <si>
    <t>c. Corresponde al código de cuenta que agrupa al tipo de propiedad, planta y equipo.</t>
  </si>
  <si>
    <t>d. Corresponde al tiempo de vida útil que la sociedad ha establecido para el bien.</t>
  </si>
  <si>
    <t>e. En caso de existir diferencias u observaciones, se debe revelar la explicación de las mismas, tanto al pie de este anexo, como en la parte de Recomendaciones sobre Aspectos Tributarios.</t>
  </si>
  <si>
    <t>ANEXO No. 14</t>
  </si>
  <si>
    <t>INFORMACIÓN DE PAGOS REALIZADOS MEDIANTE CUENTAS BANCARIAS EN EL EXTERIOR</t>
  </si>
  <si>
    <t>INFORMACIÓN DEL PASIVO QUE SE ABONA/CANCELA</t>
  </si>
  <si>
    <t>ISD PRESUNCIÓN DE PAGOS DESDE EL EXTERIOR</t>
  </si>
  <si>
    <t>Destinatario del pago</t>
  </si>
  <si>
    <t>Monto del servicio / bien adquirido</t>
  </si>
  <si>
    <t>Moneda</t>
  </si>
  <si>
    <t>Nombre de la institución financiera del exterior</t>
  </si>
  <si>
    <t>País donde se encuentra ubicada la cuenta bancaria del contribuyente</t>
  </si>
  <si>
    <t>Número de cuenta contable del pasivo registrada</t>
  </si>
  <si>
    <t>Nombre de cuenta contable del pasivo registrada</t>
  </si>
  <si>
    <t>Fecha de adquisición del bien / servicio</t>
  </si>
  <si>
    <t>Nombre del proveedor del bien / servicio</t>
  </si>
  <si>
    <t>ISD generado por presunción de pagos al exterior</t>
  </si>
  <si>
    <t>ISD pagado</t>
  </si>
  <si>
    <r>
      <rPr>
        <b/>
        <sz val="8"/>
        <rFont val="Arial"/>
        <family val="2"/>
        <charset val="1"/>
      </rPr>
      <t xml:space="preserve">Diferencia - ISD pendiente de pago </t>
    </r>
    <r>
      <rPr>
        <b/>
        <sz val="8"/>
        <color indexed="62"/>
        <rFont val="Arial"/>
        <family val="2"/>
        <charset val="1"/>
      </rPr>
      <t>(d)</t>
    </r>
  </si>
  <si>
    <t>{3 = 1 - 2}</t>
  </si>
  <si>
    <r>
      <rPr>
        <b/>
        <sz val="8"/>
        <rFont val="Arial"/>
        <family val="2"/>
        <charset val="1"/>
      </rPr>
      <t xml:space="preserve">Fecha de arribo a puerto de destino/ inicio prestación servicio
</t>
    </r>
    <r>
      <rPr>
        <b/>
        <sz val="8"/>
        <color indexed="62"/>
        <rFont val="Arial"/>
        <family val="2"/>
        <charset val="1"/>
      </rPr>
      <t>(b)</t>
    </r>
  </si>
  <si>
    <t>Total neto exportación</t>
  </si>
  <si>
    <t>Monto de la divisa ingresada al país</t>
  </si>
  <si>
    <t>Monto de la divisa no ingresada al país</t>
  </si>
  <si>
    <t>ISD generado</t>
  </si>
  <si>
    <r>
      <rPr>
        <b/>
        <sz val="8"/>
        <rFont val="Arial"/>
        <family val="2"/>
        <charset val="1"/>
      </rPr>
      <t xml:space="preserve">Fecha de ingreso de la divisa al país
</t>
    </r>
    <r>
      <rPr>
        <b/>
        <sz val="8"/>
        <color indexed="62"/>
        <rFont val="Arial"/>
        <family val="2"/>
        <charset val="1"/>
      </rPr>
      <t>(c)</t>
    </r>
  </si>
  <si>
    <t>ISD pagado por concepto de la presunción de todo pago efectuado desde el exterior</t>
  </si>
  <si>
    <t>Valor de ISD generado en divisas no retornadas por exportaciones</t>
  </si>
  <si>
    <t>Valor de ISD generado en divisas no retornadas por exportaciones declarado (casillero 599 del Formulario 109)</t>
  </si>
  <si>
    <t>b. Corresponde a la fecha en que la mercadería referida en el literal (a) arribó al puerto de destino o para el caso de servicios se inició con la prestación del servicio.</t>
  </si>
  <si>
    <t>c. Debe detallar cada una de las fechas y montos en que la divisa fruto de la exportación referida en el literal (a) ingresó al país, tomando en cuenta que si una exportación tiene asociada a sí más de una entrada de divisa al país se deberá registrar cada ingreso en una línea incluyendo toda la información que se requiere.</t>
  </si>
  <si>
    <t>ANEXO No. 15</t>
  </si>
  <si>
    <t>No. Casillero de la declaración de I. Renta</t>
  </si>
  <si>
    <t>Datos de la persona natural / sociedad del exterior</t>
  </si>
  <si>
    <t>Descripción detallada de la transacción</t>
  </si>
  <si>
    <t>Moneda de pago</t>
  </si>
  <si>
    <t>Monto total de la transacción en la moneda de pago</t>
  </si>
  <si>
    <t>Monto total de la transacción en dólares</t>
  </si>
  <si>
    <t>Tipo de operación (Ingreso / Gasto)</t>
  </si>
  <si>
    <t>En caso de ser ingreso, es considerado como gravado? (SI/NO)</t>
  </si>
  <si>
    <t>En caso de ser gasto, es considerado como deducible? (SI/NO)</t>
  </si>
  <si>
    <t>Tipo de renta según CDI</t>
  </si>
  <si>
    <t>Artículo del CDI que aplicó</t>
  </si>
  <si>
    <t>¿Efectuó retención?
(SI/NO)</t>
  </si>
  <si>
    <t>Porcentaje de impuesto aplicable según CDI</t>
  </si>
  <si>
    <t>Valor de la retención efectuada</t>
  </si>
  <si>
    <t>No. Identificación tributaria</t>
  </si>
  <si>
    <t>Razón social</t>
  </si>
  <si>
    <t>País de residencia fiscal</t>
  </si>
  <si>
    <t>¿Es parte relacionada? (SI/NO)</t>
  </si>
  <si>
    <t>Normativa para ser considerada como parte relacionada</t>
  </si>
  <si>
    <t>Monto acumulado pagado en el año a un mismo proveedor en dólares</t>
  </si>
  <si>
    <r>
      <rPr>
        <b/>
        <sz val="8"/>
        <rFont val="Arial"/>
        <family val="2"/>
        <charset val="1"/>
      </rPr>
      <t xml:space="preserve">Monto sujeto a aplicación automática
</t>
    </r>
    <r>
      <rPr>
        <b/>
        <sz val="8"/>
        <color indexed="62"/>
        <rFont val="Arial"/>
        <family val="2"/>
        <charset val="1"/>
      </rPr>
      <t>(e)</t>
    </r>
  </si>
  <si>
    <t>Monto no sujeto a aplicación automática</t>
  </si>
  <si>
    <t>% retención sobre monto no sujeto a aplicación automática</t>
  </si>
  <si>
    <t>Valor retenido</t>
  </si>
  <si>
    <t>{5 = 3 * 4}</t>
  </si>
  <si>
    <t>Datos del prestatario del servicio</t>
  </si>
  <si>
    <t>Descripción detallada del servicio contratado</t>
  </si>
  <si>
    <t>País desde el cual se presta el servicio</t>
  </si>
  <si>
    <t>Monto del servicio en la moneda de pago</t>
  </si>
  <si>
    <t>Monto del servicio en dólares</t>
  </si>
  <si>
    <t>Normativa de soporte que aplicó para no efectuar la retención</t>
  </si>
  <si>
    <t>Porcentaje de retención</t>
  </si>
  <si>
    <t>¿Requiere certificación de auditores independientes?
(SI/NO)</t>
  </si>
  <si>
    <t>Identificación del auditor independiente que realiza la certificación</t>
  </si>
  <si>
    <t>Razón social del auditor independiente que realiza la certificación</t>
  </si>
  <si>
    <t>País de residencia del auditor independiente que realiza la certificación</t>
  </si>
  <si>
    <t>Proveedor del bien y/o servicio</t>
  </si>
  <si>
    <t>Descripción detallada del gasto</t>
  </si>
  <si>
    <t>País de procedencia (en el caso de bienes)</t>
  </si>
  <si>
    <t>Monto del gasto en la moneda de pago</t>
  </si>
  <si>
    <t>Monto del gasto en dólares</t>
  </si>
  <si>
    <t>Según información registrada en los Formularios de Registro de Créditos Externos del Banco Central del Ecuador (BCE)</t>
  </si>
  <si>
    <t>Tasa de Interés del Crédito 
(Fija o Variable)</t>
  </si>
  <si>
    <t>Tipo de deuda (Originaria o Renegociada)</t>
  </si>
  <si>
    <t>Tipo de cambio a la fecha de registro contable</t>
  </si>
  <si>
    <t>Saldo inicial del capital</t>
  </si>
  <si>
    <t>Saldo del capital al
31 de diciembre del año auditado</t>
  </si>
  <si>
    <t>Pagos por intereses</t>
  </si>
  <si>
    <t>Costo / Gasto financiero del año auditado</t>
  </si>
  <si>
    <t>Pagos de capital</t>
  </si>
  <si>
    <t>Pagos de capital por el año auditado</t>
  </si>
  <si>
    <t>Datos del prestamista</t>
  </si>
  <si>
    <t>Ubicación del origen</t>
  </si>
  <si>
    <t>Fecha de las operaciones</t>
  </si>
  <si>
    <t>Número del registro</t>
  </si>
  <si>
    <t>Porcentaje de tasa de interés</t>
  </si>
  <si>
    <t>Plazo 
(meses)</t>
  </si>
  <si>
    <t>Destino del crédito</t>
  </si>
  <si>
    <t>Monto del crédito en la moneda de pago</t>
  </si>
  <si>
    <t>Monto del crédito en dólares</t>
  </si>
  <si>
    <t>¿Es una Institución Financiera del exterior legalmente establecida? (SI/NO)</t>
  </si>
  <si>
    <t>¿Es una entidad no financiera especializada calificada? 
(SI/NO)</t>
  </si>
  <si>
    <t>Ciudad</t>
  </si>
  <si>
    <t>País</t>
  </si>
  <si>
    <t>Suscripción</t>
  </si>
  <si>
    <t>Desembolso</t>
  </si>
  <si>
    <t>Registro</t>
  </si>
  <si>
    <t>Datos de la contraparte nacional o extranjera</t>
  </si>
  <si>
    <r>
      <rPr>
        <b/>
        <sz val="8"/>
        <rFont val="Arial"/>
        <family val="2"/>
        <charset val="1"/>
      </rPr>
      <t xml:space="preserve">Tipo de derivado financiero
</t>
    </r>
    <r>
      <rPr>
        <b/>
        <sz val="8"/>
        <color indexed="56"/>
        <rFont val="Arial"/>
        <family val="2"/>
        <charset val="1"/>
      </rPr>
      <t>(h)</t>
    </r>
  </si>
  <si>
    <t>Activo subyacente</t>
  </si>
  <si>
    <t>No. Contratos vigentes en el año auditado</t>
  </si>
  <si>
    <t>Fecha de inicio del contrato</t>
  </si>
  <si>
    <t>Fecha de vencimiento del contrato</t>
  </si>
  <si>
    <t>Valor del derivado financiero al 01 de enero del año  auditado</t>
  </si>
  <si>
    <t>Valor del derivado financiero al 31 de diciembre del año  auditado</t>
  </si>
  <si>
    <t>Ganancia / Pérdida en el año auditado</t>
  </si>
  <si>
    <r>
      <rPr>
        <b/>
        <sz val="8"/>
        <rFont val="Arial"/>
        <family val="2"/>
        <charset val="1"/>
      </rPr>
      <t>Detalle de ingresos recibidos del exterior (diferente de exportación de bienes y servicios)</t>
    </r>
    <r>
      <rPr>
        <b/>
        <sz val="8"/>
        <color indexed="56"/>
        <rFont val="Arial"/>
        <family val="2"/>
        <charset val="1"/>
      </rPr>
      <t xml:space="preserve"> (i)</t>
    </r>
  </si>
  <si>
    <t>Datos de la persona natural / sociedad del exterior que realizó el pago</t>
  </si>
  <si>
    <t>País en el cual se obtuvo los ingresos</t>
  </si>
  <si>
    <t>Descripción detallada del ingreso</t>
  </si>
  <si>
    <t>Monto del ingreso en la moneda de pago</t>
  </si>
  <si>
    <t>Monto del ingreso en dólares</t>
  </si>
  <si>
    <t>a. Corresponde al número del casillero del formulario 101, Declaración del impuesto a la renta y presentación de estados financieros para sociedades y establecimientos permanentes, vigente para el ejercicio fiscal auditado; en donde se declararon las operaciones con el exterior.</t>
  </si>
  <si>
    <t>c. Corresponde a los datos de la persona natural / sociedad del exterior con la que se efectuaron las operaciones indicadas.</t>
  </si>
  <si>
    <t>d. Corresponde al tipo de renta especificada en cada Convenio para Evitar la Doble Imposición (CDI) que aplica a la transacción informada, como por ejemplo: Beneficios Empresariales, Dividendos, Intereses, Regalías, Artistas, Estudiantes, etc.</t>
  </si>
  <si>
    <t>f. Se debe detallar el uso de los fondos provenientes del préstamo.</t>
  </si>
  <si>
    <t>g. Corresponde a los desembolsos de dinero efectuados por el pago de intereses y capital del crédito en el exterior. Se debe registrar el valor acumulado desde el inicio del crédito.</t>
  </si>
  <si>
    <t>h. Señalar la clase de derivado financiero por ejemplo: opciones, futuros, swaps, forwards, etc.</t>
  </si>
  <si>
    <t>i. Se deberán detallar los ingresos que obtuvo la compañía en el año objeto de análisis distintos a los provenientes de exportaciones de bienes y servicios, en los casos que aplique. Por ejemplo: ganancias de capital, dividendos, entre otros.</t>
  </si>
  <si>
    <t>Nota general: 
En caso de existir diferencias u observaciones, se debe revelar la explicación de las mismas, tanto al pie de este anexo, como en la parte de Recomendaciones sobre Aspectos Tributarios.</t>
  </si>
  <si>
    <t>ANEXO No. 16</t>
  </si>
  <si>
    <t>Mes</t>
  </si>
  <si>
    <t>Fecha Factura</t>
  </si>
  <si>
    <t>No. Factura</t>
  </si>
  <si>
    <r>
      <rPr>
        <b/>
        <sz val="9"/>
        <rFont val="Arial"/>
        <family val="2"/>
        <charset val="1"/>
      </rPr>
      <t xml:space="preserve">Producción fiscalizada
</t>
    </r>
    <r>
      <rPr>
        <b/>
        <sz val="9"/>
        <color indexed="56"/>
        <rFont val="Arial"/>
        <family val="2"/>
        <charset val="1"/>
      </rPr>
      <t xml:space="preserve"> (a)</t>
    </r>
  </si>
  <si>
    <r>
      <rPr>
        <b/>
        <sz val="9"/>
        <rFont val="Arial"/>
        <family val="2"/>
        <charset val="1"/>
      </rPr>
      <t xml:space="preserve">Tarifa
</t>
    </r>
    <r>
      <rPr>
        <b/>
        <sz val="9"/>
        <color indexed="56"/>
        <rFont val="Arial"/>
        <family val="2"/>
        <charset val="1"/>
      </rPr>
      <t xml:space="preserve"> (b)</t>
    </r>
  </si>
  <si>
    <t>Valor facturado</t>
  </si>
  <si>
    <t>IVA</t>
  </si>
  <si>
    <t>Total facturado</t>
  </si>
  <si>
    <t>Retención IR</t>
  </si>
  <si>
    <t>Retención IVA</t>
  </si>
  <si>
    <t>Valor neto a pagar</t>
  </si>
  <si>
    <t>No. Comprobante de retención</t>
  </si>
  <si>
    <r>
      <rPr>
        <b/>
        <sz val="9"/>
        <rFont val="Arial"/>
        <family val="2"/>
        <charset val="1"/>
      </rPr>
      <t xml:space="preserve">Precio de Referencia (Mes corriente -1)
</t>
    </r>
    <r>
      <rPr>
        <b/>
        <sz val="9"/>
        <color indexed="56"/>
        <rFont val="Arial"/>
        <family val="2"/>
        <charset val="1"/>
      </rPr>
      <t xml:space="preserve"> (c)</t>
    </r>
  </si>
  <si>
    <r>
      <rPr>
        <b/>
        <sz val="9"/>
        <rFont val="Arial"/>
        <family val="2"/>
        <charset val="1"/>
      </rPr>
      <t xml:space="preserve">Levantes - Pago en especie 
(En barriles)
</t>
    </r>
    <r>
      <rPr>
        <b/>
        <sz val="9"/>
        <color indexed="56"/>
        <rFont val="Arial"/>
        <family val="2"/>
        <charset val="1"/>
      </rPr>
      <t xml:space="preserve"> (d)</t>
    </r>
  </si>
  <si>
    <t>{3} = {1*2}</t>
  </si>
  <si>
    <t>{4} = {3 * %IVA}</t>
  </si>
  <si>
    <t>{5} = {3+4}</t>
  </si>
  <si>
    <t>{8} = {5-6-7}</t>
  </si>
  <si>
    <t>{11} = {9*10}</t>
  </si>
  <si>
    <t>Barriles recibidos por pago en Especie</t>
  </si>
  <si>
    <t>Liquidación y pago del ISD</t>
  </si>
  <si>
    <t>Fecha</t>
  </si>
  <si>
    <t>No. Documento</t>
  </si>
  <si>
    <t>Consignatario</t>
  </si>
  <si>
    <t>Parte Relacionada (Si / No)</t>
  </si>
  <si>
    <t>Tipo de Vinculación</t>
  </si>
  <si>
    <t>Destino</t>
  </si>
  <si>
    <t>Barriles Levantados</t>
  </si>
  <si>
    <t>Precio de Referencia (Mes corriente -1)</t>
  </si>
  <si>
    <t>Pagos efectuados en el exterior, sobre los cuales se pagó ISD</t>
  </si>
  <si>
    <t>Base Imponible para cálculo ISD</t>
  </si>
  <si>
    <t>ISD</t>
  </si>
  <si>
    <t>ISD pagado mediante formulario 109</t>
  </si>
  <si>
    <r>
      <rPr>
        <b/>
        <sz val="9"/>
        <rFont val="Arial"/>
        <family val="2"/>
        <charset val="1"/>
      </rPr>
      <t xml:space="preserve">Diferencia
</t>
    </r>
    <r>
      <rPr>
        <b/>
        <sz val="9"/>
        <color indexed="56"/>
        <rFont val="Arial"/>
        <family val="2"/>
        <charset val="1"/>
      </rPr>
      <t>(e)</t>
    </r>
  </si>
  <si>
    <t>No. de adhesivo del formulario 109 mediante el cual se pagó el ISD</t>
  </si>
  <si>
    <t>{5} = {3-4}</t>
  </si>
  <si>
    <t>{6} = {5*5%}</t>
  </si>
  <si>
    <t>{8} = {7-6}</t>
  </si>
  <si>
    <t>Enero</t>
  </si>
  <si>
    <t>Febrero</t>
  </si>
  <si>
    <t>Marzo</t>
  </si>
  <si>
    <t>Abril</t>
  </si>
  <si>
    <t>Mayo</t>
  </si>
  <si>
    <t>Junio</t>
  </si>
  <si>
    <t>Julio</t>
  </si>
  <si>
    <t>Agosto</t>
  </si>
  <si>
    <t>Septiembre</t>
  </si>
  <si>
    <t>Octubre</t>
  </si>
  <si>
    <t>Noviembre</t>
  </si>
  <si>
    <t>Diciembre</t>
  </si>
  <si>
    <t>a. Corresponde a los barriles de hidrocarburos producidos y entregados al Estado en el Centro de Fiscalización y Entrega.</t>
  </si>
  <si>
    <t>b. Corresponde a la tarifa para campos en producción y/o tarifa para Campos Nuevos o por Producción incremental fruto de recuperación mejorada.</t>
  </si>
  <si>
    <t>c. Corresponde al último precio promedio mensual de ventas externas de hidrocarburos de calidad equivalente, realizadas por EP Petroecuador (mes anterior).</t>
  </si>
  <si>
    <t>d. Corresponde al volumen de barriles de Petróleo Crudo Oriente o Napo a levantar en el mes producto del pago en especie.</t>
  </si>
  <si>
    <t>ANEXO No. 17</t>
  </si>
  <si>
    <t>Detalle de ingresos según comprobantes de venta (aplica para titulares de concesiones mineras, licencias de comercialización, plantas de beneficio u operadores mineros) y conciliación con formulario 113 (aplica para concesiones mineras y plantas de beneficio)</t>
  </si>
  <si>
    <t>Información documentos de soporte de ingresos</t>
  </si>
  <si>
    <t>Valor ventas según formulario 113</t>
  </si>
  <si>
    <r>
      <rPr>
        <b/>
        <sz val="8"/>
        <rFont val="Arial"/>
        <family val="2"/>
        <charset val="1"/>
      </rPr>
      <t xml:space="preserve">Código derecho minero
</t>
    </r>
    <r>
      <rPr>
        <b/>
        <sz val="8"/>
        <color indexed="62"/>
        <rFont val="Arial"/>
        <family val="2"/>
        <charset val="1"/>
      </rPr>
      <t>(a)</t>
    </r>
  </si>
  <si>
    <r>
      <rPr>
        <b/>
        <sz val="8"/>
        <rFont val="Arial"/>
        <family val="2"/>
        <charset val="1"/>
      </rPr>
      <t xml:space="preserve">Tipo de derecho minero
</t>
    </r>
    <r>
      <rPr>
        <b/>
        <sz val="8"/>
        <color indexed="62"/>
        <rFont val="Arial"/>
        <family val="2"/>
        <charset val="1"/>
      </rPr>
      <t>(b)</t>
    </r>
  </si>
  <si>
    <t>Régimen (Pequeña / Mediana / Gran Minería) o Planta de Beneficio</t>
  </si>
  <si>
    <t>Valor venta local</t>
  </si>
  <si>
    <t>Valor FOB exportación</t>
  </si>
  <si>
    <r>
      <rPr>
        <b/>
        <sz val="8"/>
        <rFont val="Arial"/>
        <family val="2"/>
        <charset val="1"/>
      </rPr>
      <t xml:space="preserve">Código subpartida arancelaria
</t>
    </r>
    <r>
      <rPr>
        <b/>
        <sz val="8"/>
        <color indexed="62"/>
        <rFont val="Arial"/>
        <family val="2"/>
        <charset val="1"/>
      </rPr>
      <t>(c)</t>
    </r>
  </si>
  <si>
    <r>
      <rPr>
        <b/>
        <sz val="8"/>
        <rFont val="Arial"/>
        <family val="2"/>
        <charset val="1"/>
      </rPr>
      <t xml:space="preserve">Porcentaje de impuesto pagado en exportación (Autoretención/
Abono Regalía)
</t>
    </r>
    <r>
      <rPr>
        <b/>
        <sz val="8"/>
        <color indexed="62"/>
        <rFont val="Arial"/>
        <family val="2"/>
        <charset val="1"/>
      </rPr>
      <t>(e)</t>
    </r>
  </si>
  <si>
    <r>
      <rPr>
        <b/>
        <sz val="8"/>
        <rFont val="Arial"/>
        <family val="2"/>
        <charset val="1"/>
      </rPr>
      <t xml:space="preserve">Valor impuesto pagado en exportación
</t>
    </r>
    <r>
      <rPr>
        <b/>
        <sz val="8"/>
        <color indexed="62"/>
        <rFont val="Arial"/>
        <family val="2"/>
        <charset val="1"/>
      </rPr>
      <t>(f)</t>
    </r>
  </si>
  <si>
    <t>1033 ó 4085</t>
  </si>
  <si>
    <t>xxx</t>
  </si>
  <si>
    <t>No. Nota de Crédito</t>
  </si>
  <si>
    <t>Fecha de emisión</t>
  </si>
  <si>
    <t xml:space="preserve">Valor </t>
  </si>
  <si>
    <t>No. Comprobante de venta al que afecta</t>
  </si>
  <si>
    <t>Detalle de adquisiciones de minerales (aplica para titulares de licencias de comercialización)</t>
  </si>
  <si>
    <t>Nombre proveedor</t>
  </si>
  <si>
    <t>Código de derecho minero</t>
  </si>
  <si>
    <t>Tipo de mineral</t>
  </si>
  <si>
    <t>Cantidad mineral adquirido</t>
  </si>
  <si>
    <t>Precio de mineral adquirido</t>
  </si>
  <si>
    <t>Base Imponible tarifa 0% IVA (casos que aplique)</t>
  </si>
  <si>
    <t>Base Imponible tarifa IVA diferente de 0% (casos que aplique)</t>
  </si>
  <si>
    <t>Monto IVA</t>
  </si>
  <si>
    <t>Forma de pago</t>
  </si>
  <si>
    <t>Casillero declaración Impuesto a la Renta</t>
  </si>
  <si>
    <t>{4} = {1*2}</t>
  </si>
  <si>
    <t>{6} = {3+4+5}</t>
  </si>
  <si>
    <t>Detalle de costos por venta de minerales no metálicos por semestre y conciliación con formulario 113 (aplica para titulares de concesiones mineras y plantas de beneficio)</t>
  </si>
  <si>
    <t>Nombre titular concesión</t>
  </si>
  <si>
    <t>Nombre concesión / Planta de beneficio</t>
  </si>
  <si>
    <t>Régimen (Pequeña / Mediana / Gran Minería / Planta de Beneficio)</t>
  </si>
  <si>
    <t>Período
(I o II semestre)</t>
  </si>
  <si>
    <t>Tipo mineral</t>
  </si>
  <si>
    <t>Toneladas métricas producción por año</t>
  </si>
  <si>
    <t>Porcentaje</t>
  </si>
  <si>
    <t>Costos según formulario 113</t>
  </si>
  <si>
    <t>Detalle de costo de producción de no metálicos (aplica para titulares de concesiones mineras y plantas de beneficio)</t>
  </si>
  <si>
    <t>Costos de operación</t>
  </si>
  <si>
    <t>Depreciaciones / Amortizaciones</t>
  </si>
  <si>
    <t>Costos de transporte</t>
  </si>
  <si>
    <t>Otros costos de producción
(indirectos)</t>
  </si>
  <si>
    <t>Concepto rubro</t>
  </si>
  <si>
    <t>Detalle del cálculo de las obligaciones de orden laboral contraídas por los titulares de derechos mineros con sus trabajadores y conciliación del cálculo de utilidades atribuibles al Estado versus el formulario 106 (aplica para titulares de concesiones mineras, licencias de comercialización y plantas de beneficio)</t>
  </si>
  <si>
    <t>Año fiscal</t>
  </si>
  <si>
    <r>
      <rPr>
        <b/>
        <sz val="8"/>
        <rFont val="Arial"/>
        <family val="2"/>
        <charset val="1"/>
      </rPr>
      <t xml:space="preserve">Tipo derecho minero
</t>
    </r>
    <r>
      <rPr>
        <b/>
        <sz val="8"/>
        <color indexed="62"/>
        <rFont val="Arial"/>
        <family val="2"/>
        <charset val="1"/>
      </rPr>
      <t>(b)</t>
    </r>
  </si>
  <si>
    <t>Régimen</t>
  </si>
  <si>
    <t>Código ARCOM</t>
  </si>
  <si>
    <t>Utilidad contable</t>
  </si>
  <si>
    <t>% Utilidad atribuible al Estado según Ley Minería</t>
  </si>
  <si>
    <t>Valor utilidad atribuible al Estado según Ley Minería</t>
  </si>
  <si>
    <t>% Utilidad trabajadores</t>
  </si>
  <si>
    <t>Valor utilidad trabajadores</t>
  </si>
  <si>
    <t>Código impuesto</t>
  </si>
  <si>
    <t>No. Formulario 106</t>
  </si>
  <si>
    <t>No. Adhesivo Formulario 106</t>
  </si>
  <si>
    <t>Valor pagado Form. 106</t>
  </si>
  <si>
    <t>Fecha pago</t>
  </si>
  <si>
    <t>{5} = {1*4}</t>
  </si>
  <si>
    <t>NOTAS:</t>
  </si>
  <si>
    <t>a. Corresponde al código del título minero vigente otorgado por la Agencia de Regulación y Control Minero</t>
  </si>
  <si>
    <t>b. Corresponde al tipo de derecho minero: Concesión minera, licencia de comercialización, planta de beneficio, contrato de explotación, etc.  También aplica para el Operador Minero</t>
  </si>
  <si>
    <t>c. Detallar la subpartida arancelaria de exportacón: 2603000000, 2616100000, 2616901000, 7108120000, 7108130000, 7112990000, 7106911000</t>
  </si>
  <si>
    <t>d. Aplica para exportadores y corresponde al código del impuesto pagado previo a la exportación: 
    - Retención en la fuente de impuesto a la renta en la comercialización de sustancias minerales, CÓDIGO 1033 (Resolución NAC-DGERCGC16-00000217)   
    - Abono a regalías mineras, CÓDIGO 4085 (Resolución NAC-DGERCGC16-00000218) . 
    - En el caso de ventas locales colocar N/A.</t>
  </si>
  <si>
    <t>e. Porcentaje de la Retención en la fuente de impuesto a la renta en la comercialización de sustancias minerales ó del Abono a Regalías Mineras</t>
  </si>
  <si>
    <t>f. Valor de la Retención en la fuente de impuesto a la renta en la comercialización de sustancias minerales ó del Abono a Regalías Mineras</t>
  </si>
  <si>
    <t>g. Detallar la descripción o nombre del mineral.  Ejemplo: lingotes, concentrado, cuarzo, etc.</t>
  </si>
  <si>
    <t>INCREMENTO NETO DE EMPLEOS</t>
  </si>
  <si>
    <t xml:space="preserve">Cálculo de la deducción por incremento neto de empleos </t>
  </si>
  <si>
    <t>Número de empleados nuevos según las condiciones establecidas en la normativa tributaria.</t>
  </si>
  <si>
    <t xml:space="preserve">Número de empleados que han salido según las condiciones establecidas en la normativa tributaria. </t>
  </si>
  <si>
    <r>
      <t xml:space="preserve">Incremento Neto de Empleos según las condiciones establecidas en la normativa tributaria. </t>
    </r>
    <r>
      <rPr>
        <b/>
        <sz val="8"/>
        <color theme="3"/>
        <rFont val="Arial"/>
        <family val="2"/>
      </rPr>
      <t>(a)</t>
    </r>
  </si>
  <si>
    <t>{3} = {1 - 2}</t>
  </si>
  <si>
    <t>Valor total de remuneraciones y beneficios de ley sobre los que se aportó al IESS pagados a los empleados nuevos en el ejercicio fiscal auditado.</t>
  </si>
  <si>
    <t>Valor promedio de remuneraciones y beneficios de ley a empleados nuevos</t>
  </si>
  <si>
    <t>{5} = {4 / 1}</t>
  </si>
  <si>
    <r>
      <t xml:space="preserve">Gasto de nómina del ejercicio fiscal auditado. </t>
    </r>
    <r>
      <rPr>
        <b/>
        <sz val="8"/>
        <color theme="3"/>
        <rFont val="Arial"/>
        <family val="2"/>
      </rPr>
      <t>(b</t>
    </r>
    <r>
      <rPr>
        <b/>
        <sz val="8"/>
        <color indexed="56"/>
        <rFont val="Arial"/>
        <family val="2"/>
      </rPr>
      <t>)</t>
    </r>
  </si>
  <si>
    <t>Gasto de nómina del ejercicio fiscal anterior al auditado.</t>
  </si>
  <si>
    <t>Diferencia en el gasto de nómina entre los ejercicios fiscales</t>
  </si>
  <si>
    <t>{8} = {6 - 7}</t>
  </si>
  <si>
    <t>Deducción por incremento neto de empleados calculada</t>
  </si>
  <si>
    <t>{9} = SI{6&gt;7; 5*3; 0}</t>
  </si>
  <si>
    <r>
      <t xml:space="preserve">Diferencia </t>
    </r>
    <r>
      <rPr>
        <b/>
        <sz val="8"/>
        <color indexed="56"/>
        <rFont val="Arial"/>
        <family val="2"/>
      </rPr>
      <t>(c)</t>
    </r>
  </si>
  <si>
    <t>{11} = {9 - 10}</t>
  </si>
  <si>
    <t>EMPLEADOS CONTRATADOS CON DISCAPACIDAD O SUS SUSTITUTOS</t>
  </si>
  <si>
    <t>Cálculo de la deducción por el pago a empleados contratados con discapacidad o sus sustitutos</t>
  </si>
  <si>
    <r>
      <t xml:space="preserve">No. total de empleados bajo relación de dependencia 
</t>
    </r>
    <r>
      <rPr>
        <b/>
        <sz val="8"/>
        <color indexed="56"/>
        <rFont val="Arial"/>
        <family val="2"/>
      </rPr>
      <t>(d)</t>
    </r>
  </si>
  <si>
    <r>
      <t xml:space="preserve">% de inclusión laboral a personas con discapacidad 
</t>
    </r>
    <r>
      <rPr>
        <b/>
        <sz val="8"/>
        <color indexed="56"/>
        <rFont val="Arial"/>
        <family val="2"/>
      </rPr>
      <t>(e)</t>
    </r>
  </si>
  <si>
    <r>
      <t xml:space="preserve">No. mínimo de inclusión laboral a personas con discapacidad en la empresa
</t>
    </r>
    <r>
      <rPr>
        <b/>
        <sz val="8"/>
        <color theme="3"/>
        <rFont val="Arial"/>
        <family val="2"/>
      </rPr>
      <t>(f)</t>
    </r>
  </si>
  <si>
    <r>
      <t xml:space="preserve">No. total de personas con discapacidad o sus sustitutos que trabajan en la empresa
</t>
    </r>
    <r>
      <rPr>
        <b/>
        <sz val="8"/>
        <color indexed="56"/>
        <rFont val="Arial"/>
        <family val="2"/>
      </rPr>
      <t>(g)</t>
    </r>
  </si>
  <si>
    <r>
      <t xml:space="preserve">No. de personas contratadas que exceden el número mínimo de inclusión laboral para personas con discapacidad
</t>
    </r>
    <r>
      <rPr>
        <b/>
        <sz val="8"/>
        <color theme="3"/>
        <rFont val="Arial"/>
        <family val="2"/>
      </rPr>
      <t>(h)</t>
    </r>
  </si>
  <si>
    <r>
      <t xml:space="preserve">Valor total de remuneraciones y beneficios sociales pagados a empleados contratados con discapacidad o sus sustitutos
</t>
    </r>
    <r>
      <rPr>
        <b/>
        <sz val="8"/>
        <color theme="3"/>
        <rFont val="Arial"/>
        <family val="2"/>
      </rPr>
      <t>(i)</t>
    </r>
  </si>
  <si>
    <r>
      <t xml:space="preserve">Deducción adicional por pago a empleados contratados con discapacidad o sus sustitutos
</t>
    </r>
    <r>
      <rPr>
        <b/>
        <sz val="8"/>
        <color indexed="56"/>
        <rFont val="Arial"/>
        <family val="2"/>
      </rPr>
      <t>(j)</t>
    </r>
  </si>
  <si>
    <t xml:space="preserve"> {3}={1*2}</t>
  </si>
  <si>
    <t xml:space="preserve"> {5}={4-3}</t>
  </si>
  <si>
    <t>{7}={{6/4}*5}*150%</t>
  </si>
  <si>
    <t>Deducción por empleados contratados con discapacidad o sus sustitutos calculada</t>
  </si>
  <si>
    <r>
      <t xml:space="preserve">Diferencia </t>
    </r>
    <r>
      <rPr>
        <b/>
        <sz val="8"/>
        <color indexed="56"/>
        <rFont val="Arial"/>
        <family val="2"/>
      </rPr>
      <t>(k)</t>
    </r>
  </si>
  <si>
    <t>EMPLEADOS ADULTOS MAYORES O MIGRANTES RETORNADOS MAYORES A CUARENTA AÑOS</t>
  </si>
  <si>
    <t>Cálculo de la deducción por el pago a empleados contratados adultos mayores y migrantes retornados mayores a cuarenta años</t>
  </si>
  <si>
    <r>
      <t xml:space="preserve">No. total de empleados adultos mayores
</t>
    </r>
    <r>
      <rPr>
        <b/>
        <sz val="8"/>
        <color indexed="56"/>
        <rFont val="Arial"/>
        <family val="2"/>
      </rPr>
      <t>(l)</t>
    </r>
  </si>
  <si>
    <r>
      <t xml:space="preserve">No. total de empleados migrantes retornados
mayores de 40 años
</t>
    </r>
    <r>
      <rPr>
        <b/>
        <sz val="8"/>
        <color indexed="56"/>
        <rFont val="Arial"/>
        <family val="2"/>
      </rPr>
      <t>(m)</t>
    </r>
  </si>
  <si>
    <t>Total remuneraciones y beneficios sociales pagados a empleados adultos mayores</t>
  </si>
  <si>
    <t>Total remuneraciones y beneficios sociales pagados a empleados migrantes retornados
mayores de 40 años</t>
  </si>
  <si>
    <r>
      <t xml:space="preserve">Total remuneraciones y beneficios sociales pagados a empleados adultos mayores y migrantes retornados mayores a 40 años
</t>
    </r>
    <r>
      <rPr>
        <b/>
        <sz val="8"/>
        <color indexed="56"/>
        <rFont val="Arial"/>
        <family val="2"/>
      </rPr>
      <t>(n)</t>
    </r>
  </si>
  <si>
    <r>
      <t xml:space="preserve">Deducción adicional por pago a empleados adultos mayores y migrantes retornados mayores a 40 años
</t>
    </r>
    <r>
      <rPr>
        <b/>
        <sz val="8"/>
        <color indexed="56"/>
        <rFont val="Arial"/>
        <family val="2"/>
      </rPr>
      <t>(o)</t>
    </r>
  </si>
  <si>
    <t xml:space="preserve"> {4}</t>
  </si>
  <si>
    <t xml:space="preserve"> {5}={3+4}</t>
  </si>
  <si>
    <t>{6}={5*150%}</t>
  </si>
  <si>
    <t>Deducción por el pago a empleados adultos mayores y migrantes retornados mayores a 40 años calculada</t>
  </si>
  <si>
    <t>Valor de la deducción por empleados adultos mayores y migrantes retornados mayores a 40 años declarada en el impuesto a la renta</t>
  </si>
  <si>
    <r>
      <t xml:space="preserve">Diferencia </t>
    </r>
    <r>
      <rPr>
        <b/>
        <sz val="8"/>
        <color indexed="56"/>
        <rFont val="Arial"/>
        <family val="2"/>
      </rPr>
      <t>(p)</t>
    </r>
  </si>
  <si>
    <t>a. Considerar lo establecido en el numeral 9 del artículo 10 de la Ley de Régimen Tributario Interno, en concordancia con el numeral 9 del artículo 46 del Reglamento para la aplicación de la Ley de Régimen Tributario Interno y la Circular No. NAC-DGECCGC17-00000009.</t>
  </si>
  <si>
    <t>b. Sumatoria de las remuneraciones y beneficios de ley percibidos por los trabajadores en el ejercicio fiscal auditado.</t>
  </si>
  <si>
    <t xml:space="preserve">d. Número total de empleados bajo relación de dependencia con corte al último día del mes. </t>
  </si>
  <si>
    <t>e. Porcentaje legal de obligación de contratar a personas con discapacidad de acuerdo con el artículo 47 de la Ley Orgánica de Discapacidades, cuando se cuenta con un número mínimo de veinticinco (25) trabajadores.</t>
  </si>
  <si>
    <t>f. De conformidad con lo señalado en el artículo 12 del Reglamento a la Ley Orgánica de Discapacidades, cuando el porcentaje de inclusión laboral de personas con discapacidad, resulte un número decimal, solo se considerará la parte entera del número.</t>
  </si>
  <si>
    <t>g. El artículo 48 de la Ley Orgánica de Discapacidades establece a quiénes se considera sustitutos y el artículo 12 del Reglamento a la Ley Orgánica de Discapacidades, indica que pasarán a formar parte del porcentaje de inclusión laboral, quienes tengan una discapacidad igual o superior al treinta por ciento.</t>
  </si>
  <si>
    <t>h. Para el caso de trabajadores con discapacidad existentes o nuevos, este beneficio será aplicable durante el tiempo que dure la relación laboral, y siempre que no hayan sido contratados para cubrir el porcentaje legal mínimo de personal con discapacidad.</t>
  </si>
  <si>
    <t>i. Considerar las disposiciones establecidas en el artículo 1 de la resolución No. NAC-DGERCGC17-00000451.</t>
  </si>
  <si>
    <t>j. Considerar las disposiciones establecidas en la resolución No. NAC-DGERCGC17-00000451. La deducción adicional no será aplicable en el caso de contratación de trabajadores que hayan sido dependientes del mismo empleador, de parientes dentro del cuarto grado de consanguinidad y segundo de afinidad o de partes relacionadas del empleador en los tres años anteriores.</t>
  </si>
  <si>
    <t>l. Para el caso de personas adultas mayores se podrá acceder a este beneficio desde el mes en que hubieren cumplido sesenta y cinco años de edad y solamente por dos años.</t>
  </si>
  <si>
    <t>m. Para el caso de migrantes retornados mayores de cuarenta años, se podrá acceder a este beneficio por un período de dos años cuando se trate de ciudadanos ecuatorianos que tengan la condición de migrante conforme a los criterios y mecanismos establecidos por el ministerio rector de la política de movilidad humana y consten en el registro correspondiente.</t>
  </si>
  <si>
    <t>n. Se refiere al valor de las remuneraciones y beneficios sociales pagados a empleados adultos mayores y migrantes retornados mayores a cuarenta años sobre los cuales se aporte al IESS, cuando corresponda.</t>
  </si>
  <si>
    <t>o. El beneficio se aplicará desde el inicio de la relación laboral, por el lapso de dos años, por una sola vez y procederá exclusivamente sobre aquellos meses en que se cumplieron las condiciones para su aplicación.</t>
  </si>
  <si>
    <t>c, k y p. En caso de existir diferencias u observaciones, se debe revelar la explicación de las mismas, tanto al pie de este anexo, como en la parte de Recomendaciones sobre Aspectos Tributarios.</t>
  </si>
  <si>
    <t>Forma de Pago</t>
  </si>
  <si>
    <t>VALOR FOB EXPORTACION SEGÚN DAE</t>
  </si>
  <si>
    <t>NOTA DE CRÉDITO NO CONSIDERADAS EN DECLARACIÓN ADUANERA (USD)</t>
  </si>
  <si>
    <t>{5 = 3 - 4}</t>
  </si>
  <si>
    <t>{6 = 5 * 5%}</t>
  </si>
  <si>
    <t>INGRESOS</t>
  </si>
  <si>
    <r>
      <t xml:space="preserve">Diferencias
</t>
    </r>
    <r>
      <rPr>
        <b/>
        <sz val="8"/>
        <color indexed="62"/>
        <rFont val="Arial"/>
        <family val="2"/>
        <charset val="1"/>
      </rPr>
      <t>(n)</t>
    </r>
  </si>
  <si>
    <r>
      <t xml:space="preserve">Observaciones
</t>
    </r>
    <r>
      <rPr>
        <b/>
        <sz val="8"/>
        <color indexed="62"/>
        <rFont val="Arial"/>
        <family val="2"/>
        <charset val="1"/>
      </rPr>
      <t>(o)</t>
    </r>
  </si>
  <si>
    <r>
      <t xml:space="preserve">Tipo de mineral
</t>
    </r>
    <r>
      <rPr>
        <b/>
        <sz val="8"/>
        <color indexed="62"/>
        <rFont val="Arial"/>
        <family val="2"/>
        <charset val="1"/>
      </rPr>
      <t>(g)</t>
    </r>
  </si>
  <si>
    <t>Unidad de medida
(gramos, toneladas métricas, onzas, etc)</t>
  </si>
  <si>
    <t>Merma</t>
  </si>
  <si>
    <t>Peso neto</t>
  </si>
  <si>
    <t>(h)</t>
  </si>
  <si>
    <t>{12}= {10}-{11}</t>
  </si>
  <si>
    <t>Tm</t>
  </si>
  <si>
    <t>Detalle de notas de crédito y/o débito (aplica para titulares de concesiones mineras, licencias de comercialización, plantas de beneficio u operadores mineros)</t>
  </si>
  <si>
    <t>COSTO DE VENTAS</t>
  </si>
  <si>
    <r>
      <t xml:space="preserve">Costo de producción
</t>
    </r>
    <r>
      <rPr>
        <b/>
        <sz val="8"/>
        <color indexed="62"/>
        <rFont val="Arial"/>
        <family val="2"/>
        <charset val="1"/>
      </rPr>
      <t xml:space="preserve">(p) </t>
    </r>
  </si>
  <si>
    <t>COMPRAS</t>
  </si>
  <si>
    <t>Detalle de pagos efectuados a plantas de beneficio (aplica para concesionariosy operadores mineros)</t>
  </si>
  <si>
    <t>No. comprobante de venta</t>
  </si>
  <si>
    <t>Fecha de emisión comprobante de venta</t>
  </si>
  <si>
    <t>No. Identificación o RUC planta de beneficio</t>
  </si>
  <si>
    <t>Razón social planta de beneficio</t>
  </si>
  <si>
    <t>Unidad de medida del material obtenido</t>
  </si>
  <si>
    <t>Nombre del mineral obtenido</t>
  </si>
  <si>
    <t xml:space="preserve">Forma de pago
(efectivo/cheque/transferencia/
especies)
</t>
  </si>
  <si>
    <t>dd/mmm/aaaa</t>
  </si>
  <si>
    <t>PARTICIPACIÓN LABORAL ATRIBUIBLE AL ESTADO</t>
  </si>
  <si>
    <t>ACTIVO MINERO</t>
  </si>
  <si>
    <t>Detalle de los rubros o cuentas que componen el activo minero (aplica para concesiones mineras)</t>
  </si>
  <si>
    <t>No. cuenta contable</t>
  </si>
  <si>
    <t>Nombre cuenta contable</t>
  </si>
  <si>
    <t>Casillero declaración impuesto a la renta</t>
  </si>
  <si>
    <t>h. Unidad de medida del mineral comercializado</t>
  </si>
  <si>
    <t>i. Cantidad antes de mermas en función de la unidad de medida</t>
  </si>
  <si>
    <t>j. Cantidad de contenido del mineral principal (aplica para concentrados de metales preciosos)</t>
  </si>
  <si>
    <t>k. Porcentaje pagable en función de la cantidad de contenido del mineral principal (definidos en contratos)</t>
  </si>
  <si>
    <t>l. Precio internacional del mineral principal comercializado bajo los términos establecidos en el contrato</t>
  </si>
  <si>
    <t xml:space="preserve">m. Detallar la fuente o referencia de la cual el contribuyente tomó el precio internacional del mineral comercializado. </t>
  </si>
  <si>
    <t>n. En caso de existir diferencias (por ejemplo por ajustes posteriores a la exportación por variaciones en precios, calidad, cargos, etc.), se debe revelar la explicación de las mismas, tanto al pie de este anexo, como en la parte de Recomendaciones sobre Aspectos Tributarios.</t>
  </si>
  <si>
    <t>o. Detallar el número de formulario y de adhesivo del formulario 113, y el número de formulario 106 si aplica. Detallar otras observaciones de ser el caso.</t>
  </si>
  <si>
    <t>p. Trasladar la sumatoria de los valores del cuadro "Detalle de costo de producción de no metálicos"</t>
  </si>
  <si>
    <t>q. Detallar la forma de traspaso del mineral obtenido al cliente. Ejemplo: contrato o factura</t>
  </si>
  <si>
    <t>r. Cantidad de mineral obtenido luego del procesamiento efectuado por la planta de beneficio</t>
  </si>
  <si>
    <t>Año 2019</t>
  </si>
  <si>
    <t>{8} = {2+3+4+5+6+7}</t>
  </si>
  <si>
    <t>{9} = {1-8}</t>
  </si>
  <si>
    <t>Cargos de tratamiento y/o penalidades
(-)</t>
  </si>
  <si>
    <t>DEDUCCIONES LABORALES</t>
  </si>
  <si>
    <t>CONCILIACIÓN TRIBUTARIA - DIFERENCIAS PERMANENTES (DEDUCCIONES ADICIONALES - LABORALES)</t>
  </si>
  <si>
    <t>ANEXO No. 9</t>
  </si>
  <si>
    <t>Se cumplió con la recomendación del año anterior?
SI / NO / PARCIALMENTE</t>
  </si>
  <si>
    <r>
      <t xml:space="preserve">Diferencias
</t>
    </r>
    <r>
      <rPr>
        <b/>
        <sz val="8"/>
        <color theme="3"/>
        <rFont val="Arial"/>
        <family val="2"/>
      </rPr>
      <t>(c)</t>
    </r>
  </si>
  <si>
    <t>Determinación del ingreso gravado por prestación de servicios de exploración y explotación de hidrocarburos</t>
  </si>
  <si>
    <t>Acumulación del periodo
(valores por cobrar)</t>
  </si>
  <si>
    <t>Recuperación de acumulación de periodos anteriores</t>
  </si>
  <si>
    <t>Ingreso gravado</t>
  </si>
  <si>
    <t>REFERENCIAS:</t>
  </si>
  <si>
    <t>Descripción del tipo de activo</t>
  </si>
  <si>
    <t>Descripción del tipo de pasivo</t>
  </si>
  <si>
    <t>Ingresos brutos obtenidos en el año 2019 (igual o mayor a USD 5 millones)</t>
  </si>
  <si>
    <t>Sujetos no obligados al pago anticipado del impuesto a la renta</t>
  </si>
  <si>
    <t>Descripción de la no sujeción</t>
  </si>
  <si>
    <t>Ingresos gravados en el año 2020</t>
  </si>
  <si>
    <t>Retenciones en la fuente de enero a julio de 2020</t>
  </si>
  <si>
    <t>Retenciones en la fuente del ejercicio fiscal anterior</t>
  </si>
  <si>
    <t>Unidad de medición vida útil
(Meses, años, etc.)</t>
  </si>
  <si>
    <t>País de residencia fiscal del proveedor del exterior</t>
  </si>
  <si>
    <t>Identificación tributaria del proveedor del exterior</t>
  </si>
  <si>
    <t>Número de refrendo
(importación de bienes)
Número de factura 
(importación de servicios)</t>
  </si>
  <si>
    <t>{8 = 6 - 7}</t>
  </si>
  <si>
    <t>{10 = 8 - 9}</t>
  </si>
  <si>
    <t xml:space="preserve">No. Asiento contable </t>
  </si>
  <si>
    <t>Detalle de la facturación por servicios prestados / Levantes y liquidaciones realizadas por el Ministerio de Energía y Recursos Naturales No Renovables</t>
  </si>
  <si>
    <t xml:space="preserve">{12} ={3} -{11} </t>
  </si>
  <si>
    <t xml:space="preserve">{13} </t>
  </si>
  <si>
    <t>{14}={3}-{12}+{13}</t>
  </si>
  <si>
    <t xml:space="preserve">{15} </t>
  </si>
  <si>
    <t>{16}={15}+{12}-{13}</t>
  </si>
  <si>
    <t>Año 2020</t>
  </si>
  <si>
    <t>Número del registro contable</t>
  </si>
  <si>
    <t>RUC</t>
  </si>
  <si>
    <t>RAZÓN SOCIAL / NOMBRES Y APELLIDOS</t>
  </si>
  <si>
    <t>VALOR TOTAL DE LAS TRANSACCIONES</t>
  </si>
  <si>
    <t>NÚMERO DE TRANSACCIONES</t>
  </si>
  <si>
    <t>El Certificado de Residencia Fiscal se encuentra apostillado
SI/NO</t>
  </si>
  <si>
    <t>El Certificado de Residencia Fiscal se encuentra traducido al Castellano
SI/NO</t>
  </si>
  <si>
    <t>Fecha de nombramiento:</t>
  </si>
  <si>
    <t>Vigencia de la representación (desde - hasta):</t>
  </si>
  <si>
    <t>Fecha de inscripción en el Registro Mercantil:</t>
  </si>
  <si>
    <t>Correo electrónico:</t>
  </si>
  <si>
    <t>Medios de contacto</t>
  </si>
  <si>
    <t>Dirección</t>
  </si>
  <si>
    <t>Domicilio:</t>
  </si>
  <si>
    <t>Oficina personal:</t>
  </si>
  <si>
    <t>Teléfono domicilio:</t>
  </si>
  <si>
    <t>Teléfonos celulares:</t>
  </si>
  <si>
    <t>Teléfono oficina personal:</t>
  </si>
  <si>
    <t>(SI / NO)</t>
  </si>
  <si>
    <t>RAZÓN SOCIAL</t>
  </si>
  <si>
    <t>Es Representante Legal o Apoderado en otras empresas 
(De ser SI la respuesta, detallar la razón social y RUC)</t>
  </si>
  <si>
    <t>Fecha de resolución de calificación de Apoderado:</t>
  </si>
  <si>
    <t>Vigencia de la resolución de calificación (desde - hasta):</t>
  </si>
  <si>
    <t>Fecha de inicio de gestión en la empresa como contador/a:</t>
  </si>
  <si>
    <t>b. En caso de que otra persona natural o sociedad sea la encargada de la elaboración de estados financieros se deberá consignar en un cuadro aparte dicha información.</t>
  </si>
  <si>
    <t>Es Contador/a en otras empresas relacionadas o del grupo económico? 
(De ser SI la respuesta, detallar la razón social y RUC)</t>
  </si>
  <si>
    <t>Es Asesor en otras empresas relacionadas o del grupo económico? 
(De ser SI la respuesta, detallar la razón social y RUC)</t>
  </si>
  <si>
    <t>Por el ejercicio fiscal informado, ha elaborado informes de precios de transferencia en otras empresas relacionadas o del grupo económico? 
(De ser SI la respuesta, detallar la razón social y RUC)</t>
  </si>
  <si>
    <t>Por el ejercicio fiscal informado, ha prestado esos servicios en otras empresas relacionadas o del grupo económico. 
(De ser SI la respuesta, detallar la razón social y RUC)</t>
  </si>
  <si>
    <t>Por el ejercicio fiscal informado, ha prestado esos servicios en otras empresas relacionadas o del grupo económico? 
(De ser SI la respuesta, detallar la razón social y RUC)</t>
  </si>
  <si>
    <t>Intermediario del reembolso</t>
  </si>
  <si>
    <t>INGRESOS EXENTOS /  INGRESOS NO OBJETO DE IMPUESTO A LA RENTA / INGRESOS SUJETOS A IMPUESTO A LA RENTA ÚNICO</t>
  </si>
  <si>
    <t>Detalle de Ingresos exentos / no objeto de impuesto a la renta / sujetos a impuesto a la renta único</t>
  </si>
  <si>
    <t>CONCILIACIÓN TRIBUTARIA - DIFERENCIAS PERMANENTES (INGRESOS EXENTOS /  INGRESOS NO OBJETO DE IMPUESTO A LA RENTA / INGRESOS SUJETOS A IMPUESTO A LA RENTA ÚNICO)</t>
  </si>
  <si>
    <t>Conciliación de los ingresos exentos / no objeto de impuesto a la renta / sujetos a impuesto a la renta único declarados vs. Libros</t>
  </si>
  <si>
    <r>
      <t xml:space="preserve">Total ingresos exentos /  no objeto de impuesto a la renta / sujetos a impuesto a la renta único declarados </t>
    </r>
    <r>
      <rPr>
        <b/>
        <sz val="9"/>
        <color indexed="10"/>
        <rFont val="Arial"/>
        <family val="2"/>
        <charset val="1"/>
      </rPr>
      <t>{2}</t>
    </r>
  </si>
  <si>
    <t>b. Corresponde al número del casillero del formulario 101, Declaración del impuesto a la renta y presentación de estados financieros para sociedades y establecimientos permanentes, vigente para el ejercicio fiscal auditado; en donde se declararon los ingresos exentos, no objeto de impuesto a la renta o sujetos a impuesto a la renta único.</t>
  </si>
  <si>
    <t>Cálculo de la deducción por incremento neto de empleos</t>
  </si>
  <si>
    <t xml:space="preserve">Cálculo de la deducción por el pago a empleados contratados con discapacidad o sus sustitutos </t>
  </si>
  <si>
    <t>Detalle del anticipo de impuesto a la renta, sujetos pasivos obligados al pago del anticipo</t>
  </si>
  <si>
    <t>Detalle de pagos efectuados a plantas de beneficio</t>
  </si>
  <si>
    <t>Detalle de los rubros o cuentas que componen el activo minero</t>
  </si>
  <si>
    <t>a. En caso de que se necesiten incluir más cuadros por existir más de una persona o empresa que preste los servicios detallados, se deberán incluir los cuadros necesarios en cada concepto.</t>
  </si>
  <si>
    <t>SI</t>
  </si>
  <si>
    <t>NO</t>
  </si>
  <si>
    <t>PARCIALMENTE</t>
  </si>
  <si>
    <t>Ingresos exentos</t>
  </si>
  <si>
    <t>Ingresos no sujetos</t>
  </si>
  <si>
    <t>Ingreso sujeto a impuesto a la renta único</t>
  </si>
  <si>
    <r>
      <t>Cálculo del límite del valor de la amortización de pérdidas</t>
    </r>
    <r>
      <rPr>
        <b/>
        <sz val="8"/>
        <color indexed="56"/>
        <rFont val="Arial"/>
        <family val="2"/>
        <charset val="1"/>
      </rPr>
      <t xml:space="preserve"> (h)</t>
    </r>
  </si>
  <si>
    <t>Valor de la deducción por incremento neto de empleos declarada en el formulario de impuesto a la renta</t>
  </si>
  <si>
    <t>Valor de la deducción por empleados contratados con discapacidad o sus sustitutos declarada en el formulario de impuesto a la renta</t>
  </si>
  <si>
    <t>1. ANTICIPO OBLIGATORIO DE IMPUESTO A LA RENTA CORRESPONDIENTE AL EJERCICIO FISCAL 2020</t>
  </si>
  <si>
    <t>Según Decreto Ejecutivo No. 1137 del 02 de septiembre del 2020 y Resolución No. NAC-DGERCGC20-00000054 publicada en el R.O. 965 del 07 de septiembre de 2020</t>
  </si>
  <si>
    <t>Utilidad contable de enero a julio de 2020 antes de la participación de trabajadores en utilidades de las empresas</t>
  </si>
  <si>
    <t>{3}=({1}*85%)*25%}-{2}</t>
  </si>
  <si>
    <t>Anticipo declarado por el contribuyente en formulario 115</t>
  </si>
  <si>
    <t>{5} = {4} - {3}</t>
  </si>
  <si>
    <t>Cálculo del anticipo</t>
  </si>
  <si>
    <t>Cálculo del anticipo según estados financieros con corte al 31 de julio de 2020</t>
  </si>
  <si>
    <t>Micro, pequeñas o medianas empresas. Lit. a), Art. 3 Resolución Nro. NAC-DGERCGC20-00000054</t>
  </si>
  <si>
    <t>Totalidad de ingresos exentos en el 2020. Lit. b), Art. 3 Resolución Nro. NAC-DGERCGC20-00000054</t>
  </si>
  <si>
    <t>Sector acuícola. Lit. d), Art. 3 Resolución Nro. NAC-DGERCGC20-00000054</t>
  </si>
  <si>
    <t>Domicilio principal en Galápagos, operación de líneas aéreas, sector turismo, sector agrícola, exportadores habituales de bienes. Lit. c), Art. 3 Resolución Nro. NAC-DGERCGC20-00000054</t>
  </si>
  <si>
    <t>Impuesto a la Renta causado del ejercicio fiscal anterior</t>
  </si>
  <si>
    <t>{8}=({6}*50%)-{7}</t>
  </si>
  <si>
    <t>b. En el caso de contribuyentes que no se encuentren obligados a determinar el anticipo obligatorio de Impuesto a la Renta del año 2020 deberán registrar el motivo por el cual no se encuentra obligado al cálculo del anticipo.</t>
  </si>
  <si>
    <t>Pago de anticipo voluntario realizado en el ejercicio fiscal auditado</t>
  </si>
  <si>
    <t>c. Anticipo voluntario de acuerdo a lo establecido en el artículo 41 de la Ley de Régimen Tributario Interno y en el artículo 76 de su Reglamento para la Aplicación.</t>
  </si>
  <si>
    <r>
      <t xml:space="preserve">Diferencia Temporaria
</t>
    </r>
    <r>
      <rPr>
        <b/>
        <sz val="8"/>
        <color indexed="56"/>
        <rFont val="Arial"/>
        <family val="2"/>
        <charset val="1"/>
      </rPr>
      <t>(i)</t>
    </r>
  </si>
  <si>
    <r>
      <t xml:space="preserve">Ajustes por nuevas estimaciones contables 
(en caso de aplicar)
 </t>
    </r>
    <r>
      <rPr>
        <b/>
        <sz val="8"/>
        <color indexed="56"/>
        <rFont val="Arial"/>
        <family val="2"/>
        <charset val="1"/>
      </rPr>
      <t>(j)</t>
    </r>
  </si>
  <si>
    <r>
      <t>PASIVOS POR IMPUESTOS DIFERIDOS</t>
    </r>
    <r>
      <rPr>
        <b/>
        <i/>
        <sz val="8"/>
        <color indexed="56"/>
        <rFont val="Arial"/>
        <family val="2"/>
        <charset val="1"/>
      </rPr>
      <t xml:space="preserve"> </t>
    </r>
    <r>
      <rPr>
        <b/>
        <sz val="8"/>
        <color indexed="56"/>
        <rFont val="Arial"/>
        <family val="2"/>
        <charset val="1"/>
      </rPr>
      <t>(k)</t>
    </r>
  </si>
  <si>
    <r>
      <t xml:space="preserve">Saldo del pasivo por ingreso diferido registrado en libros al 31 de diciembre del ejercicio fiscal anterior al auditado
</t>
    </r>
    <r>
      <rPr>
        <b/>
        <sz val="8"/>
        <color indexed="56"/>
        <rFont val="Arial"/>
        <family val="2"/>
        <charset val="1"/>
      </rPr>
      <t>(l)</t>
    </r>
  </si>
  <si>
    <r>
      <t xml:space="preserve">Porción del pasivo por ingreso diferido registrado al 31 de diciembre del ejercicio fiscal anterior y devengado como ingreso contable durante el año auditado     
</t>
    </r>
    <r>
      <rPr>
        <b/>
        <sz val="8"/>
        <color indexed="56"/>
        <rFont val="Arial"/>
        <family val="2"/>
        <charset val="1"/>
      </rPr>
      <t>(m)</t>
    </r>
  </si>
  <si>
    <r>
      <t xml:space="preserve">Monto de todas las facturas emitidas en el ejercicio fiscal auditado
</t>
    </r>
    <r>
      <rPr>
        <b/>
        <sz val="8"/>
        <color indexed="56"/>
        <rFont val="Arial"/>
        <family val="2"/>
        <charset val="1"/>
      </rPr>
      <t>(n)</t>
    </r>
  </si>
  <si>
    <r>
      <t xml:space="preserve">Porción de todas las facturas emitidas en el ejercicio fiscal auditado y devengadas como ingreso contable en el mismo año
</t>
    </r>
    <r>
      <rPr>
        <b/>
        <sz val="8"/>
        <color indexed="56"/>
        <rFont val="Arial"/>
        <family val="2"/>
        <charset val="1"/>
      </rPr>
      <t>(o)</t>
    </r>
  </si>
  <si>
    <r>
      <t xml:space="preserve">Monto de ingresos devengados directamente en el ejercicio fiscal auditado en los que no se haya emitido la factura al cierre del ejercicio fiscal
</t>
    </r>
    <r>
      <rPr>
        <b/>
        <sz val="8"/>
        <color indexed="56"/>
        <rFont val="Arial"/>
        <family val="2"/>
        <charset val="1"/>
      </rPr>
      <t>(p)</t>
    </r>
  </si>
  <si>
    <r>
      <t xml:space="preserve">Saldo del pasivo por ingreso diferido registrado en libros al 31 de diciembre del ejercicio fiscal auditado 
</t>
    </r>
    <r>
      <rPr>
        <b/>
        <sz val="8"/>
        <color indexed="56"/>
        <rFont val="Arial"/>
        <family val="2"/>
        <charset val="1"/>
      </rPr>
      <t>(q)</t>
    </r>
  </si>
  <si>
    <r>
      <t xml:space="preserve">Ingreso contable del ejercicio fiscal auditado           
</t>
    </r>
    <r>
      <rPr>
        <b/>
        <sz val="8"/>
        <color indexed="56"/>
        <rFont val="Arial"/>
        <family val="2"/>
        <charset val="1"/>
      </rPr>
      <t>(r)</t>
    </r>
  </si>
  <si>
    <r>
      <t>REEXPRESIONES O REVALUACIONES DE ACTIVOS FIJOS</t>
    </r>
    <r>
      <rPr>
        <b/>
        <i/>
        <sz val="8"/>
        <color indexed="56"/>
        <rFont val="Arial"/>
        <family val="2"/>
        <charset val="1"/>
      </rPr>
      <t xml:space="preserve"> </t>
    </r>
    <r>
      <rPr>
        <b/>
        <sz val="8"/>
        <color indexed="56"/>
        <rFont val="Arial"/>
        <family val="2"/>
        <charset val="1"/>
      </rPr>
      <t>(s)</t>
    </r>
  </si>
  <si>
    <t>i. Las diferencias temporarias son las que existen entre el importe en libros de un activo o pasivo en el estado de situación financiera y su base fiscal. Las diferencias temporarias pueden ser:
(a) diferencias temporarias imponibles, que son aquellas diferencias temporarias que dan lugar a cantidades imponibles al determinar la ganancia (pérdida) fiscal correspondiente a periodos futuros, cuando el importe en libros del activo sea recuperado o el del pasivo sea liquidado, o;
(b) diferencias temporarias deducibles, que son aquellas diferencias temporarias que dan lugar a cantidades que son deducibles al determinar la ganancia (pérdida) fiscal correspondiente a periodos futuros, cuando el importe en libros del activo sea recuperado o el del pasivo sea liquidado.</t>
  </si>
  <si>
    <t>j. De acuerdo a las Normas Internacionales de Información Financiera (NIIF), el importe en libros de un activo por impuestos diferidos debe someterse a revisión al final de cada periodo sobre el que se informe. La entidad debe reducir el importe del saldo del activo por impuestos diferidos, en la medida que estime probable que no dispondrá de suficiente ganancia fiscal, en el futuro, como para permitir cargar contra la misma la totalidad o una parte de los beneficios que comporta el activo por impuestos diferidos. Esta reducción deberá ser objeto de reversión, en la medida en que pase a ser probable que haya disponible suficiente ganancia fiscal.</t>
  </si>
  <si>
    <t>k. Pasivos por impuestos diferidos son las cantidades de impuestos sobre las ganancias a pagar en periodos futuros, relacionadas con las diferencias temporarias imponibles.</t>
  </si>
  <si>
    <t>l. Corresponde al saldo de ingresos diferidos procedentes de periodos anteriores al año auditado (que no fueron devengados en dichos años), y que se espera devengar como ingreso contable en el ejercicio fiscal auditado y siguientes.</t>
  </si>
  <si>
    <t>m. Corresponde a la porción del pasivo por ingresos diferidos registrado al cierre del ejercicio fiscal anterior al auditado que se devenga como ingreso contable en el año auditado. En ocasiones, podría ocurrir que todo el saldo del pasivo por ingreso diferido (el 100%) registrado al cierre del ejercicio fiscal anterior al auditado se devengue como ingreso contable durante el año auditado.</t>
  </si>
  <si>
    <t>n. Corresponde a todo el valor facturado en el año auditado.</t>
  </si>
  <si>
    <t>o. Corresponde a la porción del monto facturado en el año auditado que se devenga como ingreso contable en ese mismo año. En ocasiones, podría ocurrir que todo el monto facturado en un año por una entidad se devenga como ingreso en ese mismo año de acuerdo con la técnica contable.</t>
  </si>
  <si>
    <t xml:space="preserve">p. Corresponde al monto de ingresos que se devenga en el año auditado de acuerdo con la técnica contable, pero por los cuales aún no se ha emitido una factura al cierre del ejercicio fiscal. Cuando se devengan ingresos contablemente por conceptos por los cuales no se han hecho cobros o recibido anticipos (y, en consecuencia, no se han emitido facturas), generará a nivel contable el reconocimiento de una cuenta por cobrar correspondiente. </t>
  </si>
  <si>
    <t>q. Corresponde al saldo del pasivo por ingreso diferido registrado al cierre del año auditado. Para propósitos de este anexo, lo registrado en libros contables como pasivo por ingreso diferido debe cruzar con las sumas y restas de los siguientes conceptos: (1) - (2) + (3) - (4), mencionados anteriormente.</t>
  </si>
  <si>
    <t>r. Corresponde al ingreso contable del año auditado, devengado según la técnica contable. Para propósitos de este anexo, lo registrado en libros contables como pasivo por ingreso diferido debe cruzar con las sumas y restas de los siguientes conceptos: (1) + (3) + (5) - (6), mencionados anteriormente.</t>
  </si>
  <si>
    <t xml:space="preserve">s. Es necesario destacar que el uso del valor razonable como costo atribuido en la fecha de transición (reexpresiones de saldos) no significa lo mismo que el modelo de revaluación como política de medición posterior. A continuación, destacamos las diferencias:  
a) El modelo de revaluación se encuentra definido en la NIC 16 como un modelo de medición posterior. La exención (opcional) del costo atribuido se encuentra definida en la NIIF 1. 
b) El modelo de revaluación implica medir de manera periódica (cada año, cada dos años, cada tres años, por ejemplo) el valor razonable de una línea completa de activos (todos los terrenos, todos los edificios, todas las maquinarias, entre otros). El costo atribuido es una exención opcional que se puede escoger selectivamente para diferentes partidas de propiedades, planta y equipo (no implica valorizar toda una línea de activos), y sólo debe hacerse en la fecha de transición (es decir, no implica una valoración posterior periódica). Las reexpresiones en la transición a las NIIF generalmente corrige errores contables de ejercicios anteriores.
c) Los ajustes producidos en las propiedades, planta y equipo, utilizando el modelo de revaluación, deben cargarse contra otro resultado integral (ORI) para luego acumularse en el superávit de revaluación (patrimonio). El ajuste por costo atribuido (reexpresiones de saldos) en las partidas seleccionadas de propiedades, planta y equipo debe registrarse contra los resultados acumulados (patrimonio), en la fecha de transición. 
La depreciación posterior se basará en ese costo atribuido, y deberá comenzar desde la fecha para la que la entidad fijó ese costo atribuido. Generalmente, el uso del costo atribuido implicará un incremento del saldo en libros de las Propiedades, planta y equipo en la fecha de transición; y la vida útil remanente del bien usando los principios de la NIC 16, generalmente será más amplia que la vida remanente tributaria. Por ende, el gasto por depreciación que la entidad deberá contabilizar luego de la transición puede variar significativamente que el gasto por depreciación que registraba con los principios contables anteriores.   Cabe destacar que, dentro del nuevo gasto por depreciación generado, una parte corresponde al costo histórico (original), y otra parte del gasto por depreciación corresponde a la porción incrementada por el costo atribuido en la transición. Por tanto, parte del gasto por depreciación –de estos activos con costos atribuidos- será no deducible, en particular, la parte correspondiente a la depreciación proveniente del incremento por costo atribuido en la transición a las NIIF. Sólo será deducible la porción del gasto por depreciación proveniente del costo histórico (original). Asimismo, si en la valoración posterior de un elemento de propiedades planta y equipo, se aplica una revaluación (o varias revaluaciones), el efecto incremental no será considerado para fines fiscales. Nuevamente, sólo será deducible la porción del gasto por depreciación proveniente del costo histórico (original). 
</t>
  </si>
  <si>
    <t>t. En caso de existir diferencias u observaciones, se debe revelar la explicación de las mismas, tanto al pie de este anexo, como en la parte de Recomendaciones sobre Aspectos Tributarios.</t>
  </si>
  <si>
    <r>
      <t xml:space="preserve">Diferencias </t>
    </r>
    <r>
      <rPr>
        <b/>
        <sz val="8"/>
        <color indexed="56"/>
        <rFont val="Arial"/>
        <family val="2"/>
        <charset val="1"/>
      </rPr>
      <t>(t)</t>
    </r>
  </si>
  <si>
    <t>Pago de anticipo realizado en el ejercicio fiscal 2020 con anterioridad a la vigencia del Decreto Ejecutivo No. 1137</t>
  </si>
  <si>
    <t>Valor de activos fijos dados de baja</t>
  </si>
  <si>
    <t>d. En caso de existir diferencias u observaciones, se debe revelar la explicación de las mismas, tanto al pie de este anexo, como en la parte de Recomendaciones sobre Aspectos Tributarios.</t>
  </si>
  <si>
    <r>
      <t xml:space="preserve">Diferencia </t>
    </r>
    <r>
      <rPr>
        <b/>
        <sz val="8"/>
        <color indexed="62"/>
        <rFont val="Arial"/>
        <family val="2"/>
        <charset val="1"/>
      </rPr>
      <t>(d)</t>
    </r>
  </si>
  <si>
    <t>Detalle de transacciones de ingresos,  gastos y /o pagos en donde se aplicaron Convenios para Evitar la Doble Imposición (CDI)</t>
  </si>
  <si>
    <t>Ejercicio fiscal al que corresponde la transacción por la que se realiza el pago</t>
  </si>
  <si>
    <t>Moneda de transacción
(Dólar, Euro, etc.)</t>
  </si>
  <si>
    <t>Base imponible para retención
(USD)</t>
  </si>
  <si>
    <t>Moneda de pago
(Dólar, Euro, etc.)</t>
  </si>
  <si>
    <t>Información del cliente</t>
  </si>
  <si>
    <t>RUC / Identificación</t>
  </si>
  <si>
    <t>Razón Social</t>
  </si>
  <si>
    <r>
      <t xml:space="preserve">Cantidad 
 (peso sin humedad o merma)
</t>
    </r>
    <r>
      <rPr>
        <b/>
        <sz val="8"/>
        <color theme="3" tint="0.39997558519241921"/>
        <rFont val="Arial"/>
        <family val="2"/>
      </rPr>
      <t>(i)</t>
    </r>
  </si>
  <si>
    <r>
      <t xml:space="preserve">Ley o contenido  del mineral principal en gramos
</t>
    </r>
    <r>
      <rPr>
        <b/>
        <sz val="7.5"/>
        <color theme="3" tint="0.39997558519241921"/>
        <rFont val="Arial"/>
        <family val="2"/>
      </rPr>
      <t>(j)</t>
    </r>
  </si>
  <si>
    <r>
      <t xml:space="preserve">Porcentaje mineral  pagable (Ley) en gramos
</t>
    </r>
    <r>
      <rPr>
        <b/>
        <sz val="7.5"/>
        <color theme="3" tint="0.39997558519241921"/>
        <rFont val="Arial"/>
        <family val="2"/>
      </rPr>
      <t>(k)</t>
    </r>
    <r>
      <rPr>
        <b/>
        <sz val="7.5"/>
        <rFont val="Arial"/>
        <family val="2"/>
      </rPr>
      <t xml:space="preserve">
</t>
    </r>
  </si>
  <si>
    <r>
      <t xml:space="preserve">Precio en gramos u onzas
</t>
    </r>
    <r>
      <rPr>
        <b/>
        <sz val="8"/>
        <color theme="3" tint="0.39997558519241921"/>
        <rFont val="Arial"/>
        <family val="2"/>
      </rPr>
      <t>(l)</t>
    </r>
  </si>
  <si>
    <r>
      <t xml:space="preserve">Fuente precio
</t>
    </r>
    <r>
      <rPr>
        <b/>
        <sz val="8"/>
        <color theme="3" tint="0.39997558519241921"/>
        <rFont val="Arial"/>
        <family val="2"/>
      </rPr>
      <t>(m)</t>
    </r>
  </si>
  <si>
    <r>
      <t xml:space="preserve">Forma de traspaso de mineral
</t>
    </r>
    <r>
      <rPr>
        <b/>
        <sz val="8"/>
        <color theme="3" tint="0.39997558519241921"/>
        <rFont val="Arial"/>
        <family val="2"/>
      </rPr>
      <t>(q)</t>
    </r>
  </si>
  <si>
    <r>
      <t xml:space="preserve">Cantidad de mineral obtenido
</t>
    </r>
    <r>
      <rPr>
        <b/>
        <sz val="8"/>
        <color theme="3" tint="0.39997558519241921"/>
        <rFont val="Arial"/>
        <family val="2"/>
      </rPr>
      <t>(r)</t>
    </r>
    <r>
      <rPr>
        <b/>
        <sz val="8"/>
        <rFont val="Arial"/>
        <family val="2"/>
        <charset val="1"/>
      </rPr>
      <t xml:space="preserve"> </t>
    </r>
  </si>
  <si>
    <r>
      <t xml:space="preserve">Observaciones
</t>
    </r>
    <r>
      <rPr>
        <b/>
        <sz val="8"/>
        <color indexed="62"/>
        <rFont val="Arial"/>
        <family val="2"/>
        <charset val="1"/>
      </rPr>
      <t xml:space="preserve">(o)
</t>
    </r>
  </si>
  <si>
    <r>
      <t xml:space="preserve">Total Costos de operación </t>
    </r>
    <r>
      <rPr>
        <b/>
        <sz val="8"/>
        <color rgb="FFFF0000"/>
        <rFont val="Arial"/>
        <family val="2"/>
      </rPr>
      <t>{1}</t>
    </r>
  </si>
  <si>
    <r>
      <t xml:space="preserve">Total Depreciaciones / Amortizaciones </t>
    </r>
    <r>
      <rPr>
        <b/>
        <sz val="8"/>
        <color rgb="FFFF0000"/>
        <rFont val="Arial"/>
        <family val="2"/>
      </rPr>
      <t>{2}</t>
    </r>
  </si>
  <si>
    <r>
      <t xml:space="preserve">Total Costos de transporte </t>
    </r>
    <r>
      <rPr>
        <b/>
        <sz val="8"/>
        <color rgb="FFFF0000"/>
        <rFont val="Arial"/>
        <family val="2"/>
      </rPr>
      <t>{3}</t>
    </r>
  </si>
  <si>
    <r>
      <t xml:space="preserve">Total Otros costos de producción (indirectos) </t>
    </r>
    <r>
      <rPr>
        <b/>
        <sz val="8"/>
        <color rgb="FFFF0000"/>
        <rFont val="Arial"/>
        <family val="2"/>
      </rPr>
      <t>{4}</t>
    </r>
  </si>
  <si>
    <r>
      <t xml:space="preserve">TOTAL COSTO DE PRODUCCIÓN </t>
    </r>
    <r>
      <rPr>
        <b/>
        <sz val="8"/>
        <color rgb="FFFF0000"/>
        <rFont val="Arial"/>
        <family val="2"/>
      </rPr>
      <t>{5} = {1} + {2} + {3} + {4}</t>
    </r>
  </si>
  <si>
    <t xml:space="preserve">Se realizó declaración sustitutiva excluyendo las transacciones con empresas inexistentes o fantasmas, personas naturales y sociedades con actividades supuestas y/o transacciones inexistentes? </t>
  </si>
  <si>
    <t>{5} = {3}*{4)</t>
  </si>
  <si>
    <t>{10}=({5}*{6}*{7}*{8}/31,1034768) - {9}</t>
  </si>
  <si>
    <t>{13}=({1}+{2}) - {10}</t>
  </si>
  <si>
    <t>{3} = {1} - {2)</t>
  </si>
  <si>
    <t>{7} = {3-6}</t>
  </si>
  <si>
    <t>Saldo de acumulación al 31 de diciembre del ejercicio fiscal anterior</t>
  </si>
  <si>
    <t>Saldo de acumulación al 31 de diciembre del periodo</t>
  </si>
  <si>
    <r>
      <t xml:space="preserve">Según Declaración de Impuesto a la Renta (casillero 6005) </t>
    </r>
    <r>
      <rPr>
        <b/>
        <sz val="9"/>
        <color indexed="10"/>
        <rFont val="Arial"/>
        <family val="2"/>
        <charset val="1"/>
      </rPr>
      <t>{17}</t>
    </r>
  </si>
  <si>
    <r>
      <t xml:space="preserve">Diferencia  </t>
    </r>
    <r>
      <rPr>
        <b/>
        <sz val="9"/>
        <color indexed="10"/>
        <rFont val="Arial"/>
        <family val="2"/>
        <charset val="1"/>
      </rPr>
      <t xml:space="preserve">{18}= {17-14} </t>
    </r>
    <r>
      <rPr>
        <b/>
        <sz val="9"/>
        <color indexed="56"/>
        <rFont val="Arial"/>
        <family val="2"/>
        <charset val="1"/>
      </rPr>
      <t>(e)</t>
    </r>
  </si>
  <si>
    <r>
      <t xml:space="preserve">ACTIVOS POR IMPUESTOS DIFERIDOS </t>
    </r>
    <r>
      <rPr>
        <b/>
        <sz val="9"/>
        <color indexed="56"/>
        <rFont val="Arial"/>
        <family val="2"/>
        <charset val="1"/>
      </rPr>
      <t>(a)</t>
    </r>
  </si>
  <si>
    <r>
      <t>Activos por impuestos diferidos por créditos fiscales de periodos anteriores (retenciones, anticipos del impuesto a la renta y/o impuesto a la salida de divisas)</t>
    </r>
    <r>
      <rPr>
        <b/>
        <sz val="9"/>
        <color indexed="56"/>
        <rFont val="Arial"/>
        <family val="2"/>
        <charset val="1"/>
      </rPr>
      <t xml:space="preserve"> (b)</t>
    </r>
  </si>
  <si>
    <r>
      <t xml:space="preserve">Detalle de provisiones constituidas de cartera específica </t>
    </r>
    <r>
      <rPr>
        <b/>
        <sz val="9"/>
        <color indexed="62"/>
        <rFont val="Arial"/>
        <family val="2"/>
        <charset val="1"/>
      </rPr>
      <t>(a)</t>
    </r>
  </si>
  <si>
    <t>EJERCICIO FISCAL AUDITADO:</t>
  </si>
  <si>
    <t>Datos de las personas naturales/sociedades que prestaron servicios de asesoría tributaria al contribuyente, durante el período auditado</t>
  </si>
  <si>
    <t>Datos de las personas naturales/sociedades que elaboraron el informe de precios de transferencia, durante el período auditado</t>
  </si>
  <si>
    <t>Datos de las personas naturales/sociedades que prestaron servicios de representación o patrocinio al contribuyente, durante el período auditado</t>
  </si>
  <si>
    <t>Datos de las personas naturales/sociedades que actuaron como peritos tributarios del contribuyente en litigios tributarios en contra del SRI, en el período informado</t>
  </si>
  <si>
    <t>Datos del auditor externo, durante el período auditado</t>
  </si>
  <si>
    <t>ANTICIPO OBLIGATORIO O VOLUNTARIO DE IMPUESTO A LA RENTA</t>
  </si>
  <si>
    <t>ANTICIPO OBLIGATORIO DE IMPUESTO A LA RENTA CORRESPONDIENTE AL EJERCICIO FISCAL 2020</t>
  </si>
  <si>
    <t>Detalle del anticipo de impuesto a la renta, sujetos obligados al pago del anticipo</t>
  </si>
  <si>
    <t>ANTICIPO VOLUNTARIO DE IMPUESTO A LA RENTA CORRESPONDIENTE AL EJERCICIO FISCAL AUDITADO</t>
  </si>
  <si>
    <t>DETALLE DE COSTOS Y GASTOS CON EMPRESAS INEXISTENTES O FANTASMAS, PERSONAS NATURALES Y SOCIEDADES CON ACTIVIDADES SUPUESTAS Y/O TRANSACCIONES INEXISTENTES</t>
  </si>
  <si>
    <t>Detalle de transacciones de ingresos, gastos y/o pagos en donde se aplicaron Convenios para Evitar la Doble Imposición (CDI)</t>
  </si>
  <si>
    <t>Detalle de ingresos según comprobantes de venta y conciliación con formulario 113</t>
  </si>
  <si>
    <t>Detalle de notas de crédito y/o débito</t>
  </si>
  <si>
    <t>1.1 Datos del contribuyente sujeto a examen</t>
  </si>
  <si>
    <t>1.2 Datos del Representante Legal</t>
  </si>
  <si>
    <t>1.3 Datos del Apoderado/a general o especial</t>
  </si>
  <si>
    <r>
      <t xml:space="preserve">DATOS GENERALES </t>
    </r>
    <r>
      <rPr>
        <b/>
        <u/>
        <sz val="9"/>
        <color rgb="FF002060"/>
        <rFont val="Arial"/>
        <family val="2"/>
      </rPr>
      <t>(a)</t>
    </r>
  </si>
  <si>
    <r>
      <t>1.4 D</t>
    </r>
    <r>
      <rPr>
        <b/>
        <sz val="9"/>
        <rFont val="Arial"/>
        <family val="2"/>
        <charset val="1"/>
      </rPr>
      <t>atos del contador/a</t>
    </r>
    <r>
      <rPr>
        <b/>
        <sz val="9"/>
        <color indexed="56"/>
        <rFont val="Arial"/>
        <family val="2"/>
        <charset val="1"/>
      </rPr>
      <t xml:space="preserve"> (b)</t>
    </r>
  </si>
  <si>
    <r>
      <t xml:space="preserve">1.5 </t>
    </r>
    <r>
      <rPr>
        <b/>
        <sz val="9"/>
        <rFont val="Arial"/>
        <family val="2"/>
        <charset val="1"/>
      </rPr>
      <t xml:space="preserve">Datos de las personas naturales/sociedades que prestaron servicios de asesoría tributaria al contribuyente, </t>
    </r>
    <r>
      <rPr>
        <b/>
        <sz val="9"/>
        <rFont val="Arial"/>
        <family val="2"/>
      </rPr>
      <t xml:space="preserve">durante el período auditado </t>
    </r>
    <r>
      <rPr>
        <b/>
        <sz val="9"/>
        <color indexed="56"/>
        <rFont val="Arial"/>
        <family val="2"/>
        <charset val="1"/>
      </rPr>
      <t>(c)</t>
    </r>
  </si>
  <si>
    <r>
      <t xml:space="preserve">1.6 </t>
    </r>
    <r>
      <rPr>
        <b/>
        <sz val="9"/>
        <rFont val="Arial"/>
        <family val="2"/>
        <charset val="1"/>
      </rPr>
      <t>Datos de las personas naturales/sociedades que elaboraron el informe de precios de transferencia,</t>
    </r>
    <r>
      <rPr>
        <b/>
        <sz val="9"/>
        <color rgb="FFFF0000"/>
        <rFont val="Arial"/>
        <family val="2"/>
      </rPr>
      <t xml:space="preserve"> </t>
    </r>
    <r>
      <rPr>
        <b/>
        <sz val="9"/>
        <rFont val="Arial"/>
        <family val="2"/>
      </rPr>
      <t>durante el período auditado</t>
    </r>
  </si>
  <si>
    <r>
      <t xml:space="preserve">1.7 </t>
    </r>
    <r>
      <rPr>
        <b/>
        <sz val="9"/>
        <rFont val="Arial"/>
        <family val="2"/>
        <charset val="1"/>
      </rPr>
      <t>Datos de las personas naturales/sociedades que prestaron servicios de representación o patrocinio al contribuyente</t>
    </r>
    <r>
      <rPr>
        <b/>
        <sz val="9"/>
        <rFont val="Arial"/>
        <family val="2"/>
      </rPr>
      <t>, durante el período auditado</t>
    </r>
  </si>
  <si>
    <r>
      <t>1.8 D</t>
    </r>
    <r>
      <rPr>
        <b/>
        <sz val="9"/>
        <rFont val="Arial"/>
        <family val="2"/>
        <charset val="1"/>
      </rPr>
      <t>atos de las personas naturales/sociedades que actuaron como peritos tributarios del contribuyente en litigios tributarios en contra del SRI</t>
    </r>
    <r>
      <rPr>
        <b/>
        <sz val="9"/>
        <rFont val="Arial"/>
        <family val="2"/>
      </rPr>
      <t>, en el período informado</t>
    </r>
  </si>
  <si>
    <r>
      <t xml:space="preserve">1.9 </t>
    </r>
    <r>
      <rPr>
        <b/>
        <sz val="9"/>
        <rFont val="Arial"/>
        <family val="2"/>
        <charset val="1"/>
      </rPr>
      <t>Datos del auditor extern</t>
    </r>
    <r>
      <rPr>
        <b/>
        <sz val="9"/>
        <rFont val="Arial"/>
        <family val="2"/>
      </rPr>
      <t>o, durante el período auditado</t>
    </r>
  </si>
  <si>
    <t>c. Los servicios de asesoría tributaria incluirán, entre otros aspectos, la planificación tributaria y otros certificados e informes exigidos por la Ley de Régimen Tributario Interno y su Reglamento.</t>
  </si>
  <si>
    <t>RUC / identificación fiscal del proveedor:</t>
  </si>
  <si>
    <t xml:space="preserve">Código de cuenta contable 
(al máximo detalle) </t>
  </si>
  <si>
    <t xml:space="preserve">b. Los códigos de cuentas deberán ser ingresados al máximo detalle posible, de tal forma que los componentes de cada casillero se puedan identificar claramente de ser posible hasta la cuenta auxiliar contable. Se reportarán únicamente las cuentas contables cuyo saldo al 31/12/2020 sea superior a USD 0,01 </t>
  </si>
  <si>
    <t>a. Corresponde al número, nombre y valor del casillero del formulario 101 en el que se efectuó la declaración del impuesto a la renta válida y presentación de estados financieros para sociedades y establecimientos permanentes. Informar únicamente los casilleros en donde se registraron valores, incluidos los correspondientes a conciliación tributaria.</t>
  </si>
  <si>
    <t>Descripción tipo de ingreso</t>
  </si>
  <si>
    <t>EJEMPLO: Incremento neto de empleo</t>
  </si>
  <si>
    <r>
      <t xml:space="preserve">Diferencia en anticipo </t>
    </r>
    <r>
      <rPr>
        <b/>
        <sz val="9"/>
        <color rgb="FF002060"/>
        <rFont val="Arial"/>
        <family val="2"/>
      </rPr>
      <t>(a)</t>
    </r>
  </si>
  <si>
    <r>
      <t xml:space="preserve">Sujetos no obligados al pago anticipado del impuesto a la renta </t>
    </r>
    <r>
      <rPr>
        <b/>
        <u/>
        <sz val="9"/>
        <color rgb="FF002060"/>
        <rFont val="Arial"/>
        <family val="2"/>
      </rPr>
      <t>(b)</t>
    </r>
  </si>
  <si>
    <r>
      <t>2. ANTICIPO VOLUNTARIO DE IMPUESTO A LA RENTA CORRESPONDIENTE AL EJERCICIO FISCAL AUDITADO</t>
    </r>
    <r>
      <rPr>
        <b/>
        <i/>
        <sz val="9"/>
        <color rgb="FF002060"/>
        <rFont val="Arial"/>
        <family val="2"/>
      </rPr>
      <t xml:space="preserve"> (c)</t>
    </r>
  </si>
  <si>
    <t>a. El contribuyente a la fecha de elaboración del presente anexo deberá consultar el listado de sujetos pasivos considerados por el SRI como empresas inexistentes o fantasmas, personas naturales y sociedades con actividades supuestas y/o transacciones inexistentes e identificará si en el ejercicio fiscal auditado efectuó operaciones de costos y gastos con los mismos y detallando la información que permita verificar el monto y número de transacciones.</t>
  </si>
  <si>
    <t>Fecha del pago (Depósito, compensación o transferencia)</t>
  </si>
  <si>
    <r>
      <t xml:space="preserve">Número de refrendo
(exportación de bienes)
Número de factura 
(exportación de servicios)
</t>
    </r>
    <r>
      <rPr>
        <b/>
        <sz val="8"/>
        <color theme="4" tint="-0.249977111117893"/>
        <rFont val="Arial"/>
        <family val="2"/>
      </rPr>
      <t>(a)</t>
    </r>
  </si>
  <si>
    <t>a. Corresponde al número del refrendo asignado a la exportación para el caso de bienes o el número de factura de exportación para el caso de servicios. De conformidad con la Ley de Equidad Tributaria en el Ecuador y el Reglamento para la Aplicación del ISD el hecho generador del impuesto se produce 6 meses después del arribo a puerto de destino, salvo que no se pueda identifcar, caso en el que se deberá contar a partir de la fecha de exportación.</t>
  </si>
  <si>
    <t>Código o número identificador del Certificado de Residencia Fiscal</t>
  </si>
  <si>
    <t>Período Fiscal para el cual es vigente el Certificado de Residencia Fiscal</t>
  </si>
  <si>
    <t>Valor de la retención efectuada
(USD)</t>
  </si>
  <si>
    <t>e. Según el monto establecido en la Resolución No.  NAC-DGERCGC18-00000433 y sus reformas establecidas en la Resolución No. NAC-DGERCGC20-00000067.</t>
  </si>
  <si>
    <t>Facturación por servicios prestados / Valor a pagar por el Ministerio de Energía y Recursos Naturales No Renovables</t>
  </si>
  <si>
    <t>Pagos en especie efectuados por el Ministerio de Energía y Recursos Naturales No Renovables</t>
  </si>
  <si>
    <t>Liquidado por el Ministerio de Energía y Recursos Naturales No Renovables
(En USD)</t>
  </si>
  <si>
    <t>Liquidado por el Ministerio de Energía y Recursos Naturales No Renovables</t>
  </si>
  <si>
    <t>f. Corresponde a la operación de transferencia de crudo al exterior efectuada por el Ministerio de Energía y Recursos Naturales No Renovables.</t>
  </si>
  <si>
    <r>
      <t xml:space="preserve">Código del </t>
    </r>
    <r>
      <rPr>
        <b/>
        <sz val="8"/>
        <rFont val="Arial"/>
        <family val="2"/>
        <charset val="1"/>
      </rPr>
      <t xml:space="preserve">Impuesto pagado en exportación
(Autoretención/
Abono Regalía)
</t>
    </r>
    <r>
      <rPr>
        <b/>
        <sz val="8"/>
        <color indexed="62"/>
        <rFont val="Arial"/>
        <family val="2"/>
        <charset val="1"/>
      </rPr>
      <t>(d)</t>
    </r>
  </si>
  <si>
    <t>Valor total venta calculado</t>
  </si>
  <si>
    <r>
      <rPr>
        <b/>
        <sz val="8"/>
        <rFont val="Arial"/>
        <family val="2"/>
      </rPr>
      <t>Diferencia entre el valor declarado y el valor calculado</t>
    </r>
    <r>
      <rPr>
        <b/>
        <sz val="8"/>
        <rFont val="Arial"/>
        <family val="2"/>
        <charset val="1"/>
      </rPr>
      <t xml:space="preserve">
</t>
    </r>
    <r>
      <rPr>
        <b/>
        <sz val="8"/>
        <color indexed="62"/>
        <rFont val="Arial"/>
        <family val="2"/>
        <charset val="1"/>
      </rPr>
      <t>(n)</t>
    </r>
  </si>
  <si>
    <r>
      <rPr>
        <b/>
        <sz val="8"/>
        <rFont val="Arial"/>
        <family val="2"/>
      </rPr>
      <t>Diferencia entre el valor facturado y el valor calculado</t>
    </r>
    <r>
      <rPr>
        <b/>
        <sz val="8"/>
        <color rgb="FFFF0000"/>
        <rFont val="Arial"/>
        <family val="2"/>
        <charset val="1"/>
      </rPr>
      <t xml:space="preserve">
</t>
    </r>
    <r>
      <rPr>
        <b/>
        <sz val="8"/>
        <color theme="4" tint="-0.249977111117893"/>
        <rFont val="Arial"/>
        <family val="2"/>
      </rPr>
      <t>(n)</t>
    </r>
  </si>
  <si>
    <r>
      <rPr>
        <b/>
        <u/>
        <sz val="9"/>
        <rFont val="Arial"/>
        <family val="2"/>
      </rPr>
      <t>NOTA</t>
    </r>
    <r>
      <rPr>
        <b/>
        <sz val="9"/>
        <rFont val="Arial"/>
        <family val="2"/>
      </rPr>
      <t>:  Al momento en que el contribuyente realiza la autenticación mediante el uso de la clave de acceso al portal transaccional SRI en Línea para realizar la presentación del trámite del Informe de Cumplimiento Tributario, la información contenida en el presente anexo se certifica tanto por el Representante Legal de la Compañía como por el Contador de la misma.  Por lo tanto, no es necesario firmar en cada anexo.</t>
    </r>
  </si>
  <si>
    <t>NOTA:  Al momento en que el contribuyente realiza la autenticación mediante el uso de la clave de acceso al portal transaccional SRI en Línea para realizar la presentación del trámite del Informe de Cumplimiento Tributario, la información contenida en el presente anexo se certifica tanto por el Representante Legal de la Compañía como por el Contador de la misma, y en este caso por el encargado de la parte tecnológica que se está informando.  Por lo tanto, no es necesario firmar en cada anexo.</t>
  </si>
  <si>
    <t>SOCIEDAD</t>
  </si>
  <si>
    <t>SUPERINTENDENCIA DE COMPAÑIAS</t>
  </si>
  <si>
    <t>15 DE ENERO DEL 2004</t>
  </si>
  <si>
    <t>0992333618001</t>
  </si>
  <si>
    <t>VISACOM S.A.</t>
  </si>
  <si>
    <t>ACTIVIDAD DE PUBLICIDAD</t>
  </si>
  <si>
    <t>HIGUERAS 901 Y ACACIAS</t>
  </si>
  <si>
    <t>Telf. 042385000 - mcasal@visacom.ec</t>
  </si>
  <si>
    <t>0908955701</t>
  </si>
  <si>
    <t>MARIA DOLORES CASAL RIZZO</t>
  </si>
  <si>
    <t>26 DE DICIEMBRE DEL 2018</t>
  </si>
  <si>
    <t>26/12/2018 HASTA 26/12/2023</t>
  </si>
  <si>
    <t>LA RIBERA DEL BATAN MZ 0 SL 100</t>
  </si>
  <si>
    <t>mcasal@visacom.ec</t>
  </si>
  <si>
    <t>0998426766</t>
  </si>
  <si>
    <t>042385000</t>
  </si>
  <si>
    <t>ENVIVO PRODUCCIONES S.A.</t>
  </si>
  <si>
    <t>0993179841001</t>
  </si>
  <si>
    <t>0905329256001</t>
  </si>
  <si>
    <t>TORRES PANTA JOFFRE ALBERTO</t>
  </si>
  <si>
    <t>01 DE OCTUBRE DEL 2007</t>
  </si>
  <si>
    <t>CDLA. EL CONDOR MZ H VILLA 17</t>
  </si>
  <si>
    <t>joffre_torres@hotmail.com</t>
  </si>
  <si>
    <t>042129143</t>
  </si>
  <si>
    <t>0999424072</t>
  </si>
  <si>
    <t>0992526793001</t>
  </si>
  <si>
    <t>FIDESBURO C. LTDA.</t>
  </si>
  <si>
    <t>PARQUE EMPRESARIAL COLON, EDIF EMPRESARIAL 2 PISO 3</t>
  </si>
  <si>
    <t>YAJAIRA ALVARADO TELF: 2136200</t>
  </si>
  <si>
    <t>0992904569001</t>
  </si>
  <si>
    <t>CPALMEIDA CIA.LTDA</t>
  </si>
  <si>
    <t>ECUADOR</t>
  </si>
  <si>
    <t>BOSQUE DEL SALADO MZ 307 P.ALTA OFIC. 15</t>
  </si>
  <si>
    <t>TELF 0987239800  -  calmeida@cpalmeida.com</t>
  </si>
  <si>
    <t>En los anexos del ICT que no son aplicables a la Cia, no se explica en nota al pie las razones por las cuales se omitio el llenado.</t>
  </si>
  <si>
    <t>N/A</t>
  </si>
  <si>
    <t>Se debe completar con nota al pie de los anexos de los ICT los motivos por los cuales no se completaron aquellos anexos.</t>
  </si>
  <si>
    <t>21 de junio 2021</t>
  </si>
  <si>
    <t>Las recomendaciones se aplican en el ICT del 2020</t>
  </si>
  <si>
    <t>CONTIFICO</t>
  </si>
  <si>
    <t>CONTABLE:  __X_    PRODUCCIÓN: ____   FINANCIERO: ____  ERP: ____  SCM: ___</t>
  </si>
  <si>
    <t>SI ___         NO _X_</t>
  </si>
  <si>
    <t>Cliente - Servidor: __X__  3 capas: ______  4 capas: ____ n capas: ______</t>
  </si>
  <si>
    <t>ORACLE LYNUX</t>
  </si>
  <si>
    <t>WINDOWS 7</t>
  </si>
  <si>
    <t>Servidor Propio: _____   Nube Privada: __X__  Nube Pública: _____</t>
  </si>
  <si>
    <t>PYTHON</t>
  </si>
  <si>
    <t>INVENTARIO</t>
  </si>
  <si>
    <t>RRHH</t>
  </si>
  <si>
    <t>FACTURACION</t>
  </si>
  <si>
    <t>BANCOS</t>
  </si>
  <si>
    <t>PROVEEDORES</t>
  </si>
  <si>
    <t xml:space="preserve">CLIENTES </t>
  </si>
  <si>
    <t>REPORTES</t>
  </si>
  <si>
    <t>CONTROL DE INVENTARIO</t>
  </si>
  <si>
    <t>NOMINAS</t>
  </si>
  <si>
    <t>FARTURAR LOS SERVICIOS DE LAS EMPRESAS</t>
  </si>
  <si>
    <t>DEBITOS Y CREDITOS</t>
  </si>
  <si>
    <t>PAGO Y RETENCIONES</t>
  </si>
  <si>
    <t>COBROS Y RETENCIONES</t>
  </si>
  <si>
    <t>REPORTES DE MODULOS</t>
  </si>
  <si>
    <t>SI ___  NO _X_</t>
  </si>
  <si>
    <t>Técnico: ___  Usuario: ___ Otro: __X__ (especifique) ……………………………..</t>
  </si>
  <si>
    <t>Controles de entrada-origen:      SI _X_  NO ___</t>
  </si>
  <si>
    <t>Controles de procesamiento:      SI _X_  NO ___</t>
  </si>
  <si>
    <t>Controles de salida:      SI _X_  NO ___</t>
  </si>
  <si>
    <t>Información se almacena encriptada:      SI ___  NO _X_</t>
  </si>
  <si>
    <t>Información se transporta vía red encriptada:     SI ___  NO _X_</t>
  </si>
  <si>
    <t>Dispone de autenticación de usuarios:      SI _X_  NO ___</t>
  </si>
  <si>
    <t>SI _X_  NO ___</t>
  </si>
  <si>
    <t>A nivel de aplicativos SI ___  NO _X_
A nivel de bases de datos SI ___  NO _X_</t>
  </si>
  <si>
    <t>Hoja de cálculo _X_  PDF _X_ Texto delimitado ___   Otro: _____ (especifique) ……………………………..</t>
  </si>
  <si>
    <t>PROPIO  (   )                                   TERCEROS  (  X )</t>
  </si>
  <si>
    <t>0992560754001</t>
  </si>
  <si>
    <t>ZUKALO S.A.</t>
  </si>
  <si>
    <t>SI _X_   NO ___</t>
  </si>
  <si>
    <t>ARCHIVO: _____ TABLAS: ____   BASES DE DATOS: __X__  OTRO ____ (especifique) ……………………………..</t>
  </si>
  <si>
    <t>Nombre: __________MYSQL_______________   Versión: ________5,5__________</t>
  </si>
  <si>
    <t>Diario: __ Semanal: _X_ Mensual: ____ Anual: ____Ninguno: ___ Otro: ___ (especifique) ……………………………..</t>
  </si>
  <si>
    <t>Medio magnético: ___ Medio óptico: ___ Servidor propio: ___ Proveedor externo: ___ Nube pública: ___ Nube privada: _X_ Otro: ___ (especifique) ……………………………..</t>
  </si>
  <si>
    <t>SI ___   NO _X_                           (especifique) ……......................………………………..</t>
  </si>
  <si>
    <t>SI ___   NO _X_</t>
  </si>
  <si>
    <t>CONTABLE</t>
  </si>
  <si>
    <t>NUBE</t>
  </si>
  <si>
    <t>PROPIO  ( X )                                   TERCEROS  (    )</t>
  </si>
  <si>
    <t>ESTADO DE SITUACION FINANCIERA</t>
  </si>
  <si>
    <t>ACTIVO</t>
  </si>
  <si>
    <t>ACTIVOS CORRIENTES</t>
  </si>
  <si>
    <t>311</t>
  </si>
  <si>
    <t>Efectivo y equivalentes al Efectivo</t>
  </si>
  <si>
    <t>Caja Chica</t>
  </si>
  <si>
    <t>Banco Bolivariano cta cte #003-502595-3</t>
  </si>
  <si>
    <t>Banco Bolivariano cta ahorros #0031116611</t>
  </si>
  <si>
    <t>Banco Internacional cta cte# 125-061080-2</t>
  </si>
  <si>
    <t>Banco Pacífico cta cte #7961887</t>
  </si>
  <si>
    <t>CUENTAS Y DOCUMENTOS POR COBRAR CORRIENTES</t>
  </si>
  <si>
    <t>NO RELACIONADAS</t>
  </si>
  <si>
    <t>315</t>
  </si>
  <si>
    <t>Locales</t>
  </si>
  <si>
    <t>Clientes Comerciales</t>
  </si>
  <si>
    <t>OTRAS NO RELACIONADAS</t>
  </si>
  <si>
    <t>325</t>
  </si>
  <si>
    <t>Funcionarios y/o Empleados</t>
  </si>
  <si>
    <t>Depositos en Garantia</t>
  </si>
  <si>
    <t>Otros anticipos entregados</t>
  </si>
  <si>
    <t>ACTIVOS POR IMPUESTOS CORRIENTES</t>
  </si>
  <si>
    <t>336</t>
  </si>
  <si>
    <t>Credito tributario a favor del sujeto pasivo (IVA)</t>
  </si>
  <si>
    <t>70% Servicios</t>
  </si>
  <si>
    <t>337</t>
  </si>
  <si>
    <t>Credito tributario a favor del sujeto pasivo (Impuesto a la renta)</t>
  </si>
  <si>
    <t>Credito Tributario Imp. Rta. Cia.</t>
  </si>
  <si>
    <t>INVENTARIOS</t>
  </si>
  <si>
    <t>343</t>
  </si>
  <si>
    <t>Inventario de suministros, herramientas, repuestos y materiales(no para la construccion)</t>
  </si>
  <si>
    <t>Inventarios materiales auxiliares</t>
  </si>
  <si>
    <t>Eventos en Desarrollo</t>
  </si>
  <si>
    <t>GASTOS PAGADOS POR ANTICIPADO (PREPAGADOS)</t>
  </si>
  <si>
    <t>357</t>
  </si>
  <si>
    <t>Arredamientos operativos pagados por anticipado</t>
  </si>
  <si>
    <t>Arriendos pagados por anticipado</t>
  </si>
  <si>
    <t>358</t>
  </si>
  <si>
    <t>Primas de seguro pagadas por anticipado</t>
  </si>
  <si>
    <t>Seguros</t>
  </si>
  <si>
    <t>361</t>
  </si>
  <si>
    <t>TOTAL ACTIVOS CORRIENTES</t>
  </si>
  <si>
    <t>ACTIVOS NO CORREINTES</t>
  </si>
  <si>
    <t>PROPIEDADES, PLANTA Y EQUIPO</t>
  </si>
  <si>
    <t>373</t>
  </si>
  <si>
    <t>Muebles y enseres</t>
  </si>
  <si>
    <t>Muebles y Enseres</t>
  </si>
  <si>
    <t>374</t>
  </si>
  <si>
    <t>Equipos de computacion</t>
  </si>
  <si>
    <t>Equipos de Computación</t>
  </si>
  <si>
    <t>Otras Propiedades, Planta y Equipo</t>
  </si>
  <si>
    <t>375</t>
  </si>
  <si>
    <t>Vehiculos, Equipo de transporte y Caminero Movil</t>
  </si>
  <si>
    <t>Vehículos, equipos de transporte y equipo caminero móvil</t>
  </si>
  <si>
    <t>383</t>
  </si>
  <si>
    <t xml:space="preserve">Instalaciones </t>
  </si>
  <si>
    <t>Equipos de acc de proteccion</t>
  </si>
  <si>
    <t>(-)DEPRECIACION ACUMULADA DE PROPIEDADES, PLANTA Y EQUIPO</t>
  </si>
  <si>
    <t xml:space="preserve"> </t>
  </si>
  <si>
    <t>384</t>
  </si>
  <si>
    <t>Del costo historico antes de reexpresiones o revaluaciones</t>
  </si>
  <si>
    <t>(-) Depreciación Acumulada Propiedades, Planta y Equipo</t>
  </si>
  <si>
    <t>449</t>
  </si>
  <si>
    <t>TOTAL ACTIVOS NO CORRIENTES</t>
  </si>
  <si>
    <t>499</t>
  </si>
  <si>
    <t>TOTAL ACTIVOS</t>
  </si>
  <si>
    <t>PASIVO</t>
  </si>
  <si>
    <t>PASIVOS CORRIENTES</t>
  </si>
  <si>
    <t>CUENTAS Y DOCUMENTOS POR PAGAR CORRIENTES</t>
  </si>
  <si>
    <t>CUENTAS Y DOCUMENTOS POR PAGAR COMERCIALES CORRIENTES</t>
  </si>
  <si>
    <t>513</t>
  </si>
  <si>
    <t>Proveedores</t>
  </si>
  <si>
    <t>OTRAS CUENTAS Y DOCUMENTOS POR PAGAR CORRIENTES</t>
  </si>
  <si>
    <t>515</t>
  </si>
  <si>
    <t>Cuentas por pagar socios o accionistas</t>
  </si>
  <si>
    <t>OBLIGACIONES CON INSTITUCIONES FINANCIERAS - CORRIENTES</t>
  </si>
  <si>
    <t>525</t>
  </si>
  <si>
    <t>Tarjeta de credito Visa Bankard</t>
  </si>
  <si>
    <t>Tarjeta de credito Visa Banco Internacional</t>
  </si>
  <si>
    <t>PASIVOS CORRIENTES POR BENEFICIOS A LOS EMPLEADOS</t>
  </si>
  <si>
    <t>534</t>
  </si>
  <si>
    <t>Obligaciones con el IESS</t>
  </si>
  <si>
    <t>11.15% Aportes Patronales I.E.S.S.</t>
  </si>
  <si>
    <t>1% Secap - Iece</t>
  </si>
  <si>
    <t>Fondos de Reservas</t>
  </si>
  <si>
    <t>9.45% Aportes Individuales</t>
  </si>
  <si>
    <t>Prestamos Quirografarios</t>
  </si>
  <si>
    <t>Prestamos Hipotecarios</t>
  </si>
  <si>
    <t>Extension conyugal Iess</t>
  </si>
  <si>
    <t>536</t>
  </si>
  <si>
    <t>Otros Pasivos Corrientes Por Beneficios a Empleados</t>
  </si>
  <si>
    <t>Décimo Tercer Sueldo</t>
  </si>
  <si>
    <t>Décimo Cuarto Sueldo</t>
  </si>
  <si>
    <t>Vacaciones</t>
  </si>
  <si>
    <t>PROVISIONES CORRIENTES</t>
  </si>
  <si>
    <t xml:space="preserve">OTROS PASIVOS CORRIENTES   </t>
  </si>
  <si>
    <t>549</t>
  </si>
  <si>
    <t>1% Bienes Muebles de Naturaleza Corporal</t>
  </si>
  <si>
    <t>1,75% Servicios</t>
  </si>
  <si>
    <t>8% Honorarios, Arrendamientos, Docencia, Deportistas</t>
  </si>
  <si>
    <t>Impuesto Rta del personal</t>
  </si>
  <si>
    <t>2,75% Servicios</t>
  </si>
  <si>
    <t>30% Bienes</t>
  </si>
  <si>
    <t>Otros pasivos Corrientes</t>
  </si>
  <si>
    <t>100% Honorarios, Arrendamientos</t>
  </si>
  <si>
    <t>550</t>
  </si>
  <si>
    <t>TOTAL PASIVOS CORRIENTES</t>
  </si>
  <si>
    <t>PASIVOS NO CORRIENTES</t>
  </si>
  <si>
    <t>CUENTAS Y DOCUMENTOS POR PAGAR NO CORRIENTES</t>
  </si>
  <si>
    <t>OTRA CUENTAS Y DOCUMENTOS POR PAGAR NO CORRIENTES</t>
  </si>
  <si>
    <t>OTRAS RELACIONADAS</t>
  </si>
  <si>
    <t>559</t>
  </si>
  <si>
    <t>Cuenta por Pagar Socios o Accionistas No Corrientes</t>
  </si>
  <si>
    <t>Otras cuentas por pagar relacionadas</t>
  </si>
  <si>
    <t>PASIVOS NO CORRIENTES POR BENEFICIOS A LOS EMPLEADOS</t>
  </si>
  <si>
    <t>573</t>
  </si>
  <si>
    <t>Jubilacion Patronal</t>
  </si>
  <si>
    <t>Jubilación Patronal</t>
  </si>
  <si>
    <t>574</t>
  </si>
  <si>
    <t>Desahucio</t>
  </si>
  <si>
    <t>Otros Beneficios No Corrientes Para los Empleados</t>
  </si>
  <si>
    <t>589</t>
  </si>
  <si>
    <t>TOTAL PASIVOS NO CORRIENTES</t>
  </si>
  <si>
    <t>599</t>
  </si>
  <si>
    <t>TOTAL DEL PASIVO</t>
  </si>
  <si>
    <t>PATRIMONIO</t>
  </si>
  <si>
    <t>601</t>
  </si>
  <si>
    <t>Capital suscrito y/o asignado</t>
  </si>
  <si>
    <t>Capital Social suscrito o pagado</t>
  </si>
  <si>
    <t>RESERVAS</t>
  </si>
  <si>
    <t>604</t>
  </si>
  <si>
    <t>Reserva legal</t>
  </si>
  <si>
    <t>Legal</t>
  </si>
  <si>
    <t>605</t>
  </si>
  <si>
    <t>Reserva facultativa</t>
  </si>
  <si>
    <t>Facultativa y Estatutaria</t>
  </si>
  <si>
    <t>RESULTADOS ACUMULADOS</t>
  </si>
  <si>
    <t>612</t>
  </si>
  <si>
    <t>(-) Perdidas acumuladas de ejercicios anteriores</t>
  </si>
  <si>
    <t>Resultados Acumulados</t>
  </si>
  <si>
    <t>Ganancia actuarial jubil y desahucio</t>
  </si>
  <si>
    <t>615</t>
  </si>
  <si>
    <t>Utilidad del ejercicio</t>
  </si>
  <si>
    <t>616</t>
  </si>
  <si>
    <t>Perdida del ejercicio</t>
  </si>
  <si>
    <t>5184.41</t>
  </si>
  <si>
    <t>OTROS RESULTADOS INTEGRALES ACUMULADOS</t>
  </si>
  <si>
    <t>618</t>
  </si>
  <si>
    <t>Propiedades planta y equipo</t>
  </si>
  <si>
    <t>Superavit por revaluacion de Propiedad plantas y equipos</t>
  </si>
  <si>
    <t>698</t>
  </si>
  <si>
    <t>TOTAL DEL PATRIMONIO</t>
  </si>
  <si>
    <t>699</t>
  </si>
  <si>
    <t>TOTAL DEL PASIVO Y PATRIMONIO</t>
  </si>
  <si>
    <t>ESTADO DE RESULTADO INTEGRAL</t>
  </si>
  <si>
    <t>INGRESOS DE ACTIVIDADES ORDINARIAS</t>
  </si>
  <si>
    <t>PRESTACIONES LOCALES DE SERVICIOS</t>
  </si>
  <si>
    <t>6005</t>
  </si>
  <si>
    <t>Gravadas con tarifa diferente de 0% de IVA</t>
  </si>
  <si>
    <t>Servicios de Publicidad</t>
  </si>
  <si>
    <t>Comisión de Agencia</t>
  </si>
  <si>
    <t>OTROS INGRESOS</t>
  </si>
  <si>
    <t>6093</t>
  </si>
  <si>
    <t xml:space="preserve">Otros  </t>
  </si>
  <si>
    <t>Otros Ingresos</t>
  </si>
  <si>
    <t>INGRESOS FINANCIEROS Y OTROS NO OPERACIONALES</t>
  </si>
  <si>
    <t xml:space="preserve">INGRESOS FINANCIEROS   </t>
  </si>
  <si>
    <t>INTERESES CON INSTITUCIONES FINANCIERAS</t>
  </si>
  <si>
    <t>6115</t>
  </si>
  <si>
    <t>Local</t>
  </si>
  <si>
    <t>Intereses Ganados Ahorros</t>
  </si>
  <si>
    <t>6999</t>
  </si>
  <si>
    <t>TOTAL INGRESOS</t>
  </si>
  <si>
    <t>COSTOS Y GASTOS</t>
  </si>
  <si>
    <t>7004</t>
  </si>
  <si>
    <t>Compras netas locales de bienes no producidos por el sujeto pasivo</t>
  </si>
  <si>
    <t>514-517</t>
  </si>
  <si>
    <t>Costos directos de produccion y publicidad</t>
  </si>
  <si>
    <t>GASTOS POR BENEFICIOS A LOS EMPLEADOS Y HONORARIOS</t>
  </si>
  <si>
    <t>7040</t>
  </si>
  <si>
    <t>Sueldos, salarios y demas remuneraciones que constituyes materia gravada del IESS</t>
  </si>
  <si>
    <t>Sueldos</t>
  </si>
  <si>
    <t>7041</t>
  </si>
  <si>
    <t>7043</t>
  </si>
  <si>
    <t>Beneficios sociales, indemnizaciones y otras remuneraciones que no constituyes materia gravada de IESS</t>
  </si>
  <si>
    <t xml:space="preserve">Décimo Tercer Sueldo </t>
  </si>
  <si>
    <t>Decimo Cuarto Sueldo</t>
  </si>
  <si>
    <t>Bonificaciones</t>
  </si>
  <si>
    <t>7044</t>
  </si>
  <si>
    <t>7046</t>
  </si>
  <si>
    <t>Aporte a la seguridad social (incluye fondos de reserva)</t>
  </si>
  <si>
    <t>Aportes al IESS</t>
  </si>
  <si>
    <t>Fondo de Reserva</t>
  </si>
  <si>
    <t>7047</t>
  </si>
  <si>
    <t>7050</t>
  </si>
  <si>
    <t>Honorarios Profesionales y Dietas</t>
  </si>
  <si>
    <t>Honorarios Notarios</t>
  </si>
  <si>
    <t>Honorarios Profesionales</t>
  </si>
  <si>
    <t>7056</t>
  </si>
  <si>
    <t>Jubilacion patronal</t>
  </si>
  <si>
    <t>Gastos de Jubilación</t>
  </si>
  <si>
    <t>7059</t>
  </si>
  <si>
    <t>Gastos de Desahucio</t>
  </si>
  <si>
    <t>GASTOS POR DEPRECIACIONES</t>
  </si>
  <si>
    <t>DEL COSTOS HISTORICO DE PROPIEDADES, PLANTA Y EQUIPO</t>
  </si>
  <si>
    <t>7068</t>
  </si>
  <si>
    <t>No acelerada</t>
  </si>
  <si>
    <t>Depreciación de Vehículos</t>
  </si>
  <si>
    <t>Depreciación de Muebles y Enseres</t>
  </si>
  <si>
    <t>Depreciación de Equipo de Cómputo</t>
  </si>
  <si>
    <t>OTROS GASTOS</t>
  </si>
  <si>
    <t>7179</t>
  </si>
  <si>
    <t>Consumo de combustible y lubricantes</t>
  </si>
  <si>
    <t>Combustibles</t>
  </si>
  <si>
    <t>7188</t>
  </si>
  <si>
    <t>Arrendamientos operativos</t>
  </si>
  <si>
    <t>Arriendo Oficina</t>
  </si>
  <si>
    <t>Arriendo Bodega</t>
  </si>
  <si>
    <t>7191</t>
  </si>
  <si>
    <t xml:space="preserve">Suministros, herramientas, materiales y repuestos </t>
  </si>
  <si>
    <t xml:space="preserve">Utiles de Oficina </t>
  </si>
  <si>
    <t>Formularios e Impresos</t>
  </si>
  <si>
    <t>7197</t>
  </si>
  <si>
    <t>Mantenimiento y reparaciones</t>
  </si>
  <si>
    <t>Mantenimiento de Vehículos</t>
  </si>
  <si>
    <t>Matrícula de Vehículos</t>
  </si>
  <si>
    <t>Mantenimiento de Instalaciones</t>
  </si>
  <si>
    <t>Mantenimiento de Equipos</t>
  </si>
  <si>
    <t>7202</t>
  </si>
  <si>
    <t>Seguros y reaseguros (primas y cesiones)</t>
  </si>
  <si>
    <t>Primas de Seguros</t>
  </si>
  <si>
    <t>7203</t>
  </si>
  <si>
    <t>Primas de Seguro Vehículos</t>
  </si>
  <si>
    <t>Primas de Seguros Accionistas</t>
  </si>
  <si>
    <t>7209</t>
  </si>
  <si>
    <t>Impuestos, contribuciones y otros</t>
  </si>
  <si>
    <t>Contribución Supercias</t>
  </si>
  <si>
    <t>Contribución Bomberos</t>
  </si>
  <si>
    <t>Contribución Municipio 1.5x1000</t>
  </si>
  <si>
    <t>OPERACIONES DE REGALIAS, SERVICIOS TECNICOS, ADMINISTRATIVOS DE CONSULTORIA Y SEMILARES</t>
  </si>
  <si>
    <t>7230</t>
  </si>
  <si>
    <t>Servicios Contables y Asesorías</t>
  </si>
  <si>
    <t>Servicios Tributarios y Audit. Externa</t>
  </si>
  <si>
    <t>Servicio Informat Zukalo</t>
  </si>
  <si>
    <t>7242</t>
  </si>
  <si>
    <t>Servicios Publicos</t>
  </si>
  <si>
    <t>Energía Eléctrica</t>
  </si>
  <si>
    <t>Teléfono Convencional</t>
  </si>
  <si>
    <t>Telefonía Celular</t>
  </si>
  <si>
    <t>Agua Potable</t>
  </si>
  <si>
    <t>7247</t>
  </si>
  <si>
    <t xml:space="preserve">Otros Gastos  </t>
  </si>
  <si>
    <t xml:space="preserve">Otros Gastos </t>
  </si>
  <si>
    <t>7248</t>
  </si>
  <si>
    <t>Otros Gastos Generales</t>
  </si>
  <si>
    <t>GASTOS FINANCIEROS Y OTROS NO OPERACIONALES</t>
  </si>
  <si>
    <t>COSTOS DE TRANSACCIONES,(COMISIONES BANCARIAS, HONORARIOS, TASAS, ENTRE OTROS</t>
  </si>
  <si>
    <t>7269</t>
  </si>
  <si>
    <t>Comisiones Bancarias</t>
  </si>
  <si>
    <t>7991</t>
  </si>
  <si>
    <t>TOTAL COSTOS</t>
  </si>
  <si>
    <t>7992</t>
  </si>
  <si>
    <t>TOTAL GASTOS</t>
  </si>
  <si>
    <t>7999</t>
  </si>
  <si>
    <t>TOTAL COSTOS Y GASTOS</t>
  </si>
  <si>
    <t>CONCILIACION TRIBUTARIA</t>
  </si>
  <si>
    <t>802</t>
  </si>
  <si>
    <t>PERDIDA DEL EJERCICIO</t>
  </si>
  <si>
    <t>DIFERENCIAS PERMANENTES</t>
  </si>
  <si>
    <t>806</t>
  </si>
  <si>
    <t>(+)Gastos no deducibles locales</t>
  </si>
  <si>
    <t>836</t>
  </si>
  <si>
    <t>INFORMACION RELACIONADA POR RESULTADOS OBTENIDOS DENTRO Y FUERA DE ZEDES</t>
  </si>
  <si>
    <t>843</t>
  </si>
  <si>
    <t>849</t>
  </si>
  <si>
    <t>Saldo Utilidad gravable</t>
  </si>
  <si>
    <t>850</t>
  </si>
  <si>
    <t>Total impuesto causado</t>
  </si>
  <si>
    <t>854</t>
  </si>
  <si>
    <t>(=) Impuesto a la renta causado mayor al anticipo reducido</t>
  </si>
  <si>
    <t>857</t>
  </si>
  <si>
    <t>(-) Retenciones en la fuente que le realizaron en el ejercicio fiscal</t>
  </si>
  <si>
    <t>861</t>
  </si>
  <si>
    <t>(-) Credito tributario de años anteriores</t>
  </si>
  <si>
    <t>866</t>
  </si>
  <si>
    <t>Subtotal saldo a favor</t>
  </si>
  <si>
    <t>870</t>
  </si>
  <si>
    <t>Saldo a favor contribuyente</t>
  </si>
  <si>
    <t xml:space="preserve">NO APLICA </t>
  </si>
  <si>
    <t>GASTOS NO DEDUCIBLES LOCALES</t>
  </si>
  <si>
    <t>Gastos de Jubilacion Patronal</t>
  </si>
  <si>
    <t>ESTUDIO ACTUARIAL</t>
  </si>
  <si>
    <t>ART 28 LITERAL F del RLRTI</t>
  </si>
  <si>
    <t>Ajuste de Cartera</t>
  </si>
  <si>
    <t>Ajuste de cartera clientes</t>
  </si>
  <si>
    <t>ART 28 NUMERAL 3 del RLRTI</t>
  </si>
  <si>
    <t>NO APLICA</t>
  </si>
  <si>
    <t>Pérdida sujeta a amortización (valor declarado 2017)</t>
  </si>
  <si>
    <t>Pérdida sujeta a amortización (valor declarado 2018)</t>
  </si>
  <si>
    <t>VISACOM S.A</t>
  </si>
  <si>
    <t>MUEBLES Y ENSERES</t>
  </si>
  <si>
    <t>COSTO-DEPREC</t>
  </si>
  <si>
    <t>1.2.1.5</t>
  </si>
  <si>
    <t>AÑOS</t>
  </si>
  <si>
    <t>INSTALACIONES</t>
  </si>
  <si>
    <t>1.2.1.4</t>
  </si>
  <si>
    <t>EQUIPOS DE COMPUTACION</t>
  </si>
  <si>
    <t>1.2.1.7</t>
  </si>
  <si>
    <t>VEHICULOS</t>
  </si>
  <si>
    <t>1.2.1.8</t>
  </si>
  <si>
    <t>EQ.PROYECCION</t>
  </si>
  <si>
    <t>1.2.1.10</t>
  </si>
  <si>
    <t>5.1.7.6</t>
  </si>
  <si>
    <t>Servicio Iluminacion</t>
  </si>
  <si>
    <t>218398700015</t>
  </si>
  <si>
    <t>BERMUDA PRODUCTORA SRL</t>
  </si>
  <si>
    <t>URUGUAY</t>
  </si>
  <si>
    <t>ORGANIZACION DE CONVENCIONES Y EVENTOS COMERCIALES</t>
  </si>
  <si>
    <t>USD$</t>
  </si>
  <si>
    <t>GASTO</t>
  </si>
  <si>
    <t>RESOLUCION NAC-DGERCGC20-00000067</t>
  </si>
  <si>
    <t>Beneficios empresariales</t>
  </si>
  <si>
    <t>Art 7</t>
  </si>
  <si>
    <t>202004000007</t>
  </si>
  <si>
    <t>PRODUC. Y ORGANIZACION NOCHE AMARILLA</t>
  </si>
  <si>
    <t>DOLAR</t>
  </si>
  <si>
    <t>202004000006</t>
  </si>
  <si>
    <t>202005000009</t>
  </si>
  <si>
    <t>202005000010</t>
  </si>
  <si>
    <t>202005000011</t>
  </si>
  <si>
    <t>202005000012</t>
  </si>
  <si>
    <t>LA COMPAÑIA NO TIENE INGRESOS SUJETOS A IMPTO A LA RENTA UNICO, NI INGRESOS QUE NO SEAN SUJETOS DE IMPTO.RTA.</t>
  </si>
  <si>
    <t>LA COMPAÑIA NO CONSIDERA DEDUCCIONES ADICIONALES EN SU DECLARACION DE IMPUESTOS</t>
  </si>
  <si>
    <t>LA COMPAÑIA NO UTILIZO DEDUCCIONES ADICIONALES REFERENTE A LA CONTRATACION DE PERSONAL</t>
  </si>
  <si>
    <t>LA COMPAÑIA NO CUBRE LAS BASES QUE LA OBLIGA A PAGAR ANTICIPOS DE IMPUESTO A LA RENTA</t>
  </si>
  <si>
    <t>LA COMPAÑIA NO REGISTRA OPERACIONES CON EMPRESAS Y/O PERSONAS NATURALES FANTASMAS O INEXISTENTES.</t>
  </si>
  <si>
    <t>NO APLICA POR QUE EL SECTOR DE LA COMPAÑIA ES -SERVICIOS DE PUBLICIDAD-</t>
  </si>
  <si>
    <t>LA COMPAÑIA NO REALIZO PAGOS CON RECURSOS UBICADOS EN EL EXTERIOR</t>
  </si>
  <si>
    <t>NO APLICA, LA COMPAÑIA SE DEDICA A SERVICIOS DE PUBLICIDAD</t>
  </si>
  <si>
    <t>28 DE DICIEMBRE DEL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</si>
</sst>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3" formatCode="_ * #,##0.00_ ;_ * \-#,##0.00_ ;_ * &quot;-&quot;??_ ;_ @_ "/>
    <numFmt numFmtId="164" formatCode="_(* #,##0.00_);_(* \(#,##0.00\);_(* &quot;-&quot;??_);_(@_)"/>
    <numFmt numFmtId="165" formatCode="_(* #,##0.00_);_(* \(#,##0.00\);_(* \-??_);_(@_)"/>
    <numFmt numFmtId="166" formatCode="#,##0;\(#,##0\)"/>
    <numFmt numFmtId="167" formatCode="0.00\ %"/>
    <numFmt numFmtId="168" formatCode="#,##0\ _€;[Red]\-#,##0\ _€"/>
    <numFmt numFmtId="169" formatCode="0\ %"/>
    <numFmt numFmtId="170" formatCode="dd/mm/yyyy;@"/>
    <numFmt numFmtId="171" formatCode="_-* #,##0_-;\-* #,##0_-;_-* \-??_-;_-@_-"/>
    <numFmt numFmtId="172" formatCode="_ * #,##0.00_ ;_ * \-#,##0.00_ ;_ * \-??_ ;_ @_ "/>
    <numFmt numFmtId="173" formatCode="#,##0.000"/>
    <numFmt numFmtId="174" formatCode="#,##0.0000"/>
    <numFmt numFmtId="175" formatCode="0.0000"/>
    <numFmt numFmtId="176" formatCode="#,##0.00000000"/>
  </numFmts>
  <fonts count="73" x14ac:knownFonts="1">
    <font>
      <sz val="10"/>
      <name val="Arial"/>
      <charset val="1"/>
    </font>
    <font>
      <sz val="11"/>
      <color theme="1"/>
      <name val="Calibri"/>
      <family val="2"/>
      <scheme val="minor"/>
    </font>
    <font>
      <sz val="11"/>
      <color theme="1"/>
      <name val="Calibri"/>
      <family val="2"/>
      <scheme val="minor"/>
    </font>
    <font>
      <sz val="9"/>
      <name val="Arial"/>
      <family val="2"/>
      <charset val="1"/>
    </font>
    <font>
      <b/>
      <sz val="9"/>
      <name val="Arial"/>
      <family val="2"/>
      <charset val="1"/>
    </font>
    <font>
      <b/>
      <u/>
      <sz val="9"/>
      <name val="Arial"/>
      <family val="2"/>
      <charset val="1"/>
    </font>
    <font>
      <b/>
      <sz val="9"/>
      <color indexed="12"/>
      <name val="Arial"/>
      <family val="2"/>
      <charset val="1"/>
    </font>
    <font>
      <u/>
      <sz val="10"/>
      <color indexed="12"/>
      <name val="Arial"/>
      <family val="2"/>
      <charset val="1"/>
    </font>
    <font>
      <b/>
      <sz val="9"/>
      <color indexed="56"/>
      <name val="Arial"/>
      <family val="2"/>
      <charset val="1"/>
    </font>
    <font>
      <sz val="8"/>
      <name val="Arial"/>
      <family val="2"/>
      <charset val="1"/>
    </font>
    <font>
      <b/>
      <sz val="8"/>
      <name val="Arial"/>
      <family val="2"/>
      <charset val="1"/>
    </font>
    <font>
      <b/>
      <sz val="8"/>
      <color indexed="10"/>
      <name val="Arial"/>
      <family val="2"/>
      <charset val="1"/>
    </font>
    <font>
      <b/>
      <sz val="8"/>
      <color indexed="62"/>
      <name val="Arial"/>
      <family val="2"/>
      <charset val="1"/>
    </font>
    <font>
      <b/>
      <sz val="9"/>
      <color indexed="62"/>
      <name val="Arial"/>
      <family val="2"/>
      <charset val="1"/>
    </font>
    <font>
      <b/>
      <sz val="9"/>
      <color indexed="10"/>
      <name val="Arial"/>
      <family val="2"/>
      <charset val="1"/>
    </font>
    <font>
      <b/>
      <sz val="8"/>
      <color indexed="12"/>
      <name val="Arial"/>
      <family val="2"/>
      <charset val="1"/>
    </font>
    <font>
      <b/>
      <u/>
      <sz val="8"/>
      <name val="Arial"/>
      <family val="2"/>
      <charset val="1"/>
    </font>
    <font>
      <sz val="8"/>
      <color indexed="10"/>
      <name val="Arial"/>
      <family val="2"/>
      <charset val="1"/>
    </font>
    <font>
      <b/>
      <i/>
      <sz val="8"/>
      <name val="Arial"/>
      <family val="2"/>
      <charset val="1"/>
    </font>
    <font>
      <b/>
      <sz val="8"/>
      <color indexed="56"/>
      <name val="Arial"/>
      <family val="2"/>
      <charset val="1"/>
    </font>
    <font>
      <b/>
      <i/>
      <sz val="8"/>
      <color indexed="56"/>
      <name val="Arial"/>
      <family val="2"/>
      <charset val="1"/>
    </font>
    <font>
      <b/>
      <i/>
      <sz val="9"/>
      <name val="Arial"/>
      <family val="2"/>
      <charset val="1"/>
    </font>
    <font>
      <sz val="9"/>
      <color indexed="9"/>
      <name val="Arial"/>
      <family val="2"/>
      <charset val="1"/>
    </font>
    <font>
      <b/>
      <sz val="9"/>
      <color indexed="54"/>
      <name val="Arial"/>
      <family val="2"/>
      <charset val="1"/>
    </font>
    <font>
      <u/>
      <sz val="9"/>
      <color indexed="12"/>
      <name val="Arial"/>
      <family val="2"/>
      <charset val="1"/>
    </font>
    <font>
      <sz val="8"/>
      <color indexed="8"/>
      <name val="Arial"/>
      <family val="2"/>
      <charset val="1"/>
    </font>
    <font>
      <b/>
      <sz val="8"/>
      <color indexed="8"/>
      <name val="Arial"/>
      <family val="2"/>
      <charset val="1"/>
    </font>
    <font>
      <sz val="9"/>
      <color indexed="10"/>
      <name val="Arial"/>
      <family val="2"/>
      <charset val="1"/>
    </font>
    <font>
      <b/>
      <u/>
      <sz val="8"/>
      <color indexed="12"/>
      <name val="Arial"/>
      <family val="2"/>
      <charset val="1"/>
    </font>
    <font>
      <sz val="11"/>
      <color indexed="8"/>
      <name val="Calibri"/>
      <family val="2"/>
      <charset val="1"/>
    </font>
    <font>
      <sz val="10"/>
      <name val="Arial"/>
      <family val="2"/>
    </font>
    <font>
      <sz val="11"/>
      <color rgb="FF000000"/>
      <name val="Calibri"/>
      <family val="2"/>
      <charset val="1"/>
    </font>
    <font>
      <sz val="9"/>
      <color rgb="FFFF0000"/>
      <name val="Arial"/>
      <family val="2"/>
      <charset val="1"/>
    </font>
    <font>
      <sz val="10"/>
      <name val="Arial"/>
      <family val="2"/>
    </font>
    <font>
      <b/>
      <i/>
      <sz val="8"/>
      <name val="Arial"/>
      <family val="2"/>
    </font>
    <font>
      <sz val="8"/>
      <name val="Arial"/>
      <family val="2"/>
    </font>
    <font>
      <b/>
      <sz val="8"/>
      <name val="Arial"/>
      <family val="2"/>
    </font>
    <font>
      <sz val="8"/>
      <color rgb="FFFF0000"/>
      <name val="Arial"/>
      <family val="2"/>
    </font>
    <font>
      <b/>
      <sz val="8"/>
      <color theme="3"/>
      <name val="Arial"/>
      <family val="2"/>
    </font>
    <font>
      <b/>
      <sz val="8"/>
      <color rgb="FFFF0000"/>
      <name val="Arial"/>
      <family val="2"/>
    </font>
    <font>
      <b/>
      <sz val="8"/>
      <color indexed="56"/>
      <name val="Arial"/>
      <family val="2"/>
    </font>
    <font>
      <sz val="10"/>
      <name val="Arial"/>
      <family val="2"/>
    </font>
    <font>
      <sz val="11"/>
      <color indexed="8"/>
      <name val="Calibri"/>
      <family val="2"/>
    </font>
    <font>
      <sz val="8"/>
      <color rgb="FFFF0000"/>
      <name val="Arial"/>
      <family val="2"/>
      <charset val="1"/>
    </font>
    <font>
      <b/>
      <sz val="7.5"/>
      <name val="Arial"/>
      <family val="2"/>
    </font>
    <font>
      <b/>
      <sz val="8"/>
      <color theme="8" tint="-0.249977111117893"/>
      <name val="Arial"/>
      <family val="2"/>
      <charset val="1"/>
    </font>
    <font>
      <b/>
      <sz val="8"/>
      <color rgb="FFFF0000"/>
      <name val="Arial"/>
      <family val="2"/>
      <charset val="1"/>
    </font>
    <font>
      <sz val="8"/>
      <color theme="4" tint="-0.499984740745262"/>
      <name val="Arial"/>
      <family val="2"/>
    </font>
    <font>
      <b/>
      <sz val="7.5"/>
      <color rgb="FF00B0F0"/>
      <name val="Arial"/>
      <family val="2"/>
    </font>
    <font>
      <b/>
      <sz val="7.5"/>
      <color rgb="FF0070C0"/>
      <name val="Arial"/>
      <family val="2"/>
    </font>
    <font>
      <sz val="7"/>
      <color theme="1"/>
      <name val="Arial"/>
      <family val="2"/>
    </font>
    <font>
      <sz val="7.5"/>
      <name val="Arial"/>
      <family val="2"/>
    </font>
    <font>
      <b/>
      <sz val="9"/>
      <color rgb="FFFF0000"/>
      <name val="Arial"/>
      <family val="2"/>
    </font>
    <font>
      <b/>
      <sz val="9"/>
      <name val="Arial"/>
      <family val="2"/>
    </font>
    <font>
      <b/>
      <sz val="9"/>
      <color rgb="FFFF0000"/>
      <name val="Arial"/>
      <family val="2"/>
      <charset val="1"/>
    </font>
    <font>
      <b/>
      <sz val="8"/>
      <color theme="3"/>
      <name val="Arial"/>
      <family val="2"/>
      <charset val="1"/>
    </font>
    <font>
      <b/>
      <sz val="9"/>
      <color indexed="12"/>
      <name val="Arial"/>
      <family val="2"/>
    </font>
    <font>
      <b/>
      <u/>
      <sz val="9"/>
      <color rgb="FFFF0000"/>
      <name val="Arial"/>
      <family val="2"/>
      <charset val="1"/>
    </font>
    <font>
      <sz val="10"/>
      <name val="Arial"/>
      <family val="2"/>
    </font>
    <font>
      <b/>
      <sz val="8"/>
      <color indexed="10"/>
      <name val="Arial"/>
      <family val="2"/>
    </font>
    <font>
      <b/>
      <sz val="8"/>
      <color theme="3" tint="0.39997558519241921"/>
      <name val="Arial"/>
      <family val="2"/>
    </font>
    <font>
      <b/>
      <sz val="7.5"/>
      <color theme="3" tint="0.39997558519241921"/>
      <name val="Arial"/>
      <family val="2"/>
    </font>
    <font>
      <b/>
      <sz val="8"/>
      <color theme="4" tint="-0.249977111117893"/>
      <name val="Arial"/>
      <family val="2"/>
    </font>
    <font>
      <b/>
      <u/>
      <sz val="9"/>
      <color rgb="FF002060"/>
      <name val="Arial"/>
      <family val="2"/>
    </font>
    <font>
      <b/>
      <sz val="9"/>
      <color rgb="FF002060"/>
      <name val="Arial"/>
      <family val="2"/>
      <charset val="1"/>
    </font>
    <font>
      <b/>
      <sz val="9"/>
      <color rgb="FF002060"/>
      <name val="Arial"/>
      <family val="2"/>
    </font>
    <font>
      <b/>
      <i/>
      <sz val="9"/>
      <color rgb="FF002060"/>
      <name val="Arial"/>
      <family val="2"/>
    </font>
    <font>
      <sz val="9"/>
      <name val="Arial"/>
      <family val="2"/>
    </font>
    <font>
      <b/>
      <u/>
      <sz val="9"/>
      <name val="Arial"/>
      <family val="2"/>
    </font>
    <font>
      <sz val="9"/>
      <color theme="1"/>
      <name val="Arial"/>
      <family val="2"/>
      <charset val="1"/>
    </font>
    <font>
      <b/>
      <sz val="11"/>
      <name val="Arial"/>
      <family val="2"/>
    </font>
    <font>
      <b/>
      <i/>
      <sz val="9"/>
      <name val="Arial"/>
      <family val="2"/>
    </font>
    <font>
      <b/>
      <i/>
      <sz val="10"/>
      <name val="Arial"/>
      <family val="2"/>
    </font>
  </fonts>
  <fills count="15">
    <fill>
      <patternFill patternType="none"/>
    </fill>
    <fill>
      <patternFill patternType="gray125"/>
    </fill>
    <fill>
      <patternFill patternType="solid">
        <fgColor indexed="9"/>
        <bgColor indexed="26"/>
      </patternFill>
    </fill>
    <fill>
      <patternFill patternType="solid">
        <fgColor indexed="26"/>
        <bgColor indexed="42"/>
      </patternFill>
    </fill>
    <fill>
      <patternFill patternType="solid">
        <fgColor indexed="27"/>
        <bgColor indexed="42"/>
      </patternFill>
    </fill>
    <fill>
      <patternFill patternType="solid">
        <fgColor indexed="42"/>
        <bgColor indexed="27"/>
      </patternFill>
    </fill>
    <fill>
      <patternFill patternType="solid">
        <fgColor indexed="31"/>
        <bgColor indexed="27"/>
      </patternFill>
    </fill>
    <fill>
      <patternFill patternType="solid">
        <fgColor theme="0"/>
        <bgColor indexed="64"/>
      </patternFill>
    </fill>
    <fill>
      <patternFill patternType="solid">
        <fgColor theme="0" tint="-4.9989318521683403E-2"/>
        <bgColor indexed="64"/>
      </patternFill>
    </fill>
    <fill>
      <patternFill patternType="solid">
        <fgColor theme="5" tint="0.79998168889431442"/>
        <bgColor indexed="42"/>
      </patternFill>
    </fill>
    <fill>
      <patternFill patternType="solid">
        <fgColor theme="7" tint="0.39997558519241921"/>
        <bgColor indexed="42"/>
      </patternFill>
    </fill>
    <fill>
      <patternFill patternType="solid">
        <fgColor theme="0"/>
        <bgColor indexed="42"/>
      </patternFill>
    </fill>
    <fill>
      <patternFill patternType="solid">
        <fgColor theme="0"/>
        <bgColor indexed="26"/>
      </patternFill>
    </fill>
    <fill>
      <patternFill patternType="solid">
        <fgColor theme="0" tint="-4.9989318521683403E-2"/>
        <bgColor indexed="42"/>
      </patternFill>
    </fill>
    <fill>
      <patternFill patternType="solid">
        <fgColor rgb="FFFFFFFF"/>
        <bgColor rgb="FFF2F2F2"/>
      </patternFill>
    </fill>
  </fills>
  <borders count="72">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hair">
        <color indexed="8"/>
      </left>
      <right style="hair">
        <color indexed="8"/>
      </right>
      <top style="hair">
        <color indexed="8"/>
      </top>
      <bottom style="hair">
        <color indexed="8"/>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style="medium">
        <color indexed="8"/>
      </left>
      <right/>
      <top/>
      <bottom/>
      <diagonal/>
    </border>
    <border>
      <left/>
      <right/>
      <top style="thin">
        <color indexed="8"/>
      </top>
      <bottom/>
      <diagonal/>
    </border>
    <border>
      <left/>
      <right/>
      <top/>
      <bottom style="thin">
        <color indexed="8"/>
      </bottom>
      <diagonal/>
    </border>
    <border>
      <left style="thin">
        <color indexed="8"/>
      </left>
      <right/>
      <top style="thin">
        <color indexed="8"/>
      </top>
      <bottom/>
      <diagonal/>
    </border>
    <border>
      <left style="thin">
        <color indexed="8"/>
      </left>
      <right/>
      <top/>
      <bottom/>
      <diagonal/>
    </border>
    <border>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style="thin">
        <color indexed="64"/>
      </right>
      <top style="thin">
        <color indexed="8"/>
      </top>
      <bottom style="thin">
        <color indexed="64"/>
      </bottom>
      <diagonal/>
    </border>
    <border>
      <left style="thin">
        <color indexed="64"/>
      </left>
      <right style="thin">
        <color indexed="64"/>
      </right>
      <top style="thin">
        <color indexed="64"/>
      </top>
      <bottom/>
      <diagonal/>
    </border>
    <border>
      <left style="thin">
        <color indexed="64"/>
      </left>
      <right style="thin">
        <color indexed="8"/>
      </right>
      <top style="thin">
        <color indexed="64"/>
      </top>
      <bottom style="thin">
        <color indexed="8"/>
      </bottom>
      <diagonal/>
    </border>
    <border>
      <left style="thin">
        <color indexed="8"/>
      </left>
      <right style="thin">
        <color indexed="8"/>
      </right>
      <top style="thin">
        <color indexed="64"/>
      </top>
      <bottom style="thin">
        <color indexed="8"/>
      </bottom>
      <diagonal/>
    </border>
    <border>
      <left style="thin">
        <color indexed="8"/>
      </left>
      <right style="thin">
        <color indexed="64"/>
      </right>
      <top style="thin">
        <color indexed="64"/>
      </top>
      <bottom style="thin">
        <color indexed="8"/>
      </bottom>
      <diagonal/>
    </border>
    <border>
      <left style="thin">
        <color indexed="64"/>
      </left>
      <right style="thin">
        <color indexed="8"/>
      </right>
      <top style="thin">
        <color indexed="8"/>
      </top>
      <bottom style="thin">
        <color indexed="8"/>
      </bottom>
      <diagonal/>
    </border>
    <border>
      <left style="thin">
        <color indexed="8"/>
      </left>
      <right style="thin">
        <color indexed="64"/>
      </right>
      <top style="thin">
        <color indexed="8"/>
      </top>
      <bottom style="thin">
        <color indexed="8"/>
      </bottom>
      <diagonal/>
    </border>
    <border>
      <left style="thin">
        <color indexed="64"/>
      </left>
      <right style="thin">
        <color indexed="8"/>
      </right>
      <top style="thin">
        <color indexed="8"/>
      </top>
      <bottom/>
      <diagonal/>
    </border>
    <border>
      <left style="thin">
        <color indexed="8"/>
      </left>
      <right style="thin">
        <color indexed="64"/>
      </right>
      <top style="thin">
        <color indexed="8"/>
      </top>
      <bottom/>
      <diagonal/>
    </border>
    <border>
      <left style="thin">
        <color indexed="64"/>
      </left>
      <right style="thin">
        <color indexed="8"/>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64"/>
      </right>
      <top style="thin">
        <color indexed="64"/>
      </top>
      <bottom style="thin">
        <color indexed="64"/>
      </bottom>
      <diagonal/>
    </border>
    <border>
      <left style="thin">
        <color indexed="64"/>
      </left>
      <right style="thin">
        <color indexed="8"/>
      </right>
      <top style="thin">
        <color indexed="64"/>
      </top>
      <bottom/>
      <diagonal/>
    </border>
    <border>
      <left style="thin">
        <color indexed="8"/>
      </left>
      <right style="thin">
        <color indexed="8"/>
      </right>
      <top style="thin">
        <color indexed="64"/>
      </top>
      <bottom/>
      <diagonal/>
    </border>
    <border>
      <left style="thin">
        <color indexed="8"/>
      </left>
      <right style="thin">
        <color indexed="64"/>
      </right>
      <top style="thin">
        <color indexed="64"/>
      </top>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64"/>
      </right>
      <top style="thin">
        <color indexed="8"/>
      </top>
      <bottom style="thin">
        <color indexed="64"/>
      </bottom>
      <diagonal/>
    </border>
    <border>
      <left style="thin">
        <color indexed="64"/>
      </left>
      <right style="thin">
        <color indexed="8"/>
      </right>
      <top/>
      <bottom/>
      <diagonal/>
    </border>
    <border>
      <left style="thin">
        <color indexed="8"/>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8"/>
      </left>
      <right/>
      <top style="thin">
        <color indexed="64"/>
      </top>
      <bottom/>
      <diagonal/>
    </border>
    <border>
      <left/>
      <right style="thin">
        <color indexed="8"/>
      </right>
      <top style="thin">
        <color indexed="64"/>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indexed="8"/>
      </top>
      <bottom/>
      <diagonal/>
    </border>
    <border>
      <left style="thin">
        <color indexed="64"/>
      </left>
      <right style="thin">
        <color indexed="8"/>
      </right>
      <top/>
      <bottom style="thin">
        <color indexed="64"/>
      </bottom>
      <diagonal/>
    </border>
    <border>
      <left style="thin">
        <color indexed="8"/>
      </left>
      <right style="thin">
        <color indexed="8"/>
      </right>
      <top/>
      <bottom style="thin">
        <color indexed="64"/>
      </bottom>
      <diagonal/>
    </border>
    <border>
      <left style="thin">
        <color indexed="8"/>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8"/>
      </top>
      <bottom style="thin">
        <color indexed="64"/>
      </bottom>
      <diagonal/>
    </border>
    <border>
      <left style="thin">
        <color indexed="64"/>
      </left>
      <right style="thin">
        <color indexed="64"/>
      </right>
      <top/>
      <bottom style="thin">
        <color indexed="64"/>
      </bottom>
      <diagonal/>
    </border>
  </borders>
  <cellStyleXfs count="51">
    <xf numFmtId="0" fontId="0" fillId="0" borderId="0"/>
    <xf numFmtId="169" fontId="30" fillId="0" borderId="0" applyBorder="0" applyProtection="0"/>
    <xf numFmtId="0" fontId="7" fillId="0" borderId="0" applyBorder="0" applyProtection="0"/>
    <xf numFmtId="0" fontId="29" fillId="0" borderId="0"/>
    <xf numFmtId="0" fontId="31" fillId="0" borderId="0"/>
    <xf numFmtId="0" fontId="33" fillId="0" borderId="0"/>
    <xf numFmtId="0" fontId="33" fillId="0" borderId="0"/>
    <xf numFmtId="43" fontId="33" fillId="0" borderId="0" applyFont="0" applyFill="0" applyBorder="0" applyAlignment="0" applyProtection="0"/>
    <xf numFmtId="0" fontId="30" fillId="0" borderId="0"/>
    <xf numFmtId="0" fontId="7" fillId="0" borderId="0" applyBorder="0" applyProtection="0"/>
    <xf numFmtId="164" fontId="41" fillId="0" borderId="0" applyFont="0" applyFill="0" applyBorder="0" applyAlignment="0" applyProtection="0"/>
    <xf numFmtId="164" fontId="41" fillId="0" borderId="0" applyFont="0" applyFill="0" applyBorder="0" applyAlignment="0" applyProtection="0"/>
    <xf numFmtId="0" fontId="42" fillId="0" borderId="0"/>
    <xf numFmtId="0" fontId="42" fillId="0" borderId="0"/>
    <xf numFmtId="172" fontId="30" fillId="0" borderId="0" applyBorder="0" applyProtection="0"/>
    <xf numFmtId="43" fontId="33" fillId="0" borderId="0" applyFont="0" applyFill="0" applyBorder="0" applyAlignment="0" applyProtection="0"/>
    <xf numFmtId="0" fontId="33" fillId="0" borderId="0"/>
    <xf numFmtId="0" fontId="2" fillId="0" borderId="0"/>
    <xf numFmtId="0" fontId="33" fillId="0" borderId="0"/>
    <xf numFmtId="0" fontId="2" fillId="0" borderId="0"/>
    <xf numFmtId="0" fontId="2" fillId="0" borderId="0"/>
    <xf numFmtId="0" fontId="2" fillId="0" borderId="0"/>
    <xf numFmtId="169" fontId="30" fillId="0" borderId="0" applyBorder="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0" fontId="41" fillId="0" borderId="0"/>
    <xf numFmtId="0" fontId="30" fillId="0" borderId="0"/>
    <xf numFmtId="0" fontId="30" fillId="0" borderId="0"/>
    <xf numFmtId="43" fontId="30" fillId="0" borderId="0" applyFont="0" applyFill="0" applyBorder="0" applyAlignment="0" applyProtection="0"/>
    <xf numFmtId="164" fontId="30" fillId="0" borderId="0" applyFont="0" applyFill="0" applyBorder="0" applyAlignment="0" applyProtection="0"/>
    <xf numFmtId="43" fontId="30" fillId="0" borderId="0" applyFont="0" applyFill="0" applyBorder="0" applyAlignment="0" applyProtection="0"/>
    <xf numFmtId="0" fontId="30" fillId="0" borderId="0"/>
    <xf numFmtId="0" fontId="1" fillId="0" borderId="0"/>
    <xf numFmtId="0" fontId="30" fillId="0" borderId="0"/>
    <xf numFmtId="0" fontId="1" fillId="0" borderId="0"/>
    <xf numFmtId="0" fontId="1" fillId="0" borderId="0"/>
    <xf numFmtId="0" fontId="1" fillId="0" borderId="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0" fontId="30" fillId="0" borderId="0"/>
    <xf numFmtId="164" fontId="58" fillId="0" borderId="0" applyFont="0" applyFill="0" applyBorder="0" applyAlignment="0" applyProtection="0"/>
  </cellStyleXfs>
  <cellXfs count="1045">
    <xf numFmtId="0" fontId="0" fillId="0" borderId="0" xfId="0"/>
    <xf numFmtId="0" fontId="3" fillId="2" borderId="0" xfId="0" applyFont="1" applyFill="1"/>
    <xf numFmtId="0" fontId="0" fillId="2" borderId="0" xfId="0" applyFill="1"/>
    <xf numFmtId="0" fontId="4" fillId="2" borderId="0" xfId="0" applyFont="1" applyFill="1" applyBorder="1"/>
    <xf numFmtId="0" fontId="3" fillId="2" borderId="0" xfId="0" applyFont="1" applyFill="1" applyBorder="1"/>
    <xf numFmtId="0" fontId="5" fillId="2" borderId="0" xfId="0" applyFont="1" applyFill="1" applyBorder="1"/>
    <xf numFmtId="0" fontId="3" fillId="2" borderId="0" xfId="0" applyFont="1" applyFill="1" applyBorder="1" applyAlignment="1">
      <alignment horizontal="left"/>
    </xf>
    <xf numFmtId="0" fontId="4" fillId="2" borderId="0" xfId="0" applyFont="1" applyFill="1"/>
    <xf numFmtId="0" fontId="4" fillId="3" borderId="1" xfId="0" applyFont="1" applyFill="1" applyBorder="1" applyAlignment="1">
      <alignment horizontal="center" vertical="center" wrapText="1"/>
    </xf>
    <xf numFmtId="0" fontId="4" fillId="2" borderId="0" xfId="0" applyFont="1" applyFill="1" applyAlignment="1">
      <alignment horizontal="center" vertical="center" wrapText="1"/>
    </xf>
    <xf numFmtId="0" fontId="6" fillId="2" borderId="1" xfId="2" applyFont="1" applyFill="1" applyBorder="1" applyAlignment="1" applyProtection="1">
      <alignment horizontal="center" vertical="center" wrapText="1"/>
    </xf>
    <xf numFmtId="0" fontId="3" fillId="2" borderId="2" xfId="0" applyFont="1" applyFill="1" applyBorder="1" applyAlignment="1">
      <alignment horizontal="justify" vertical="center" wrapText="1"/>
    </xf>
    <xf numFmtId="0" fontId="3" fillId="2" borderId="3" xfId="0" applyFont="1" applyFill="1" applyBorder="1" applyAlignment="1">
      <alignment horizontal="justify"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3" fillId="2" borderId="0" xfId="0" applyFont="1" applyFill="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6" fillId="2" borderId="0" xfId="0" applyFont="1" applyFill="1" applyBorder="1" applyAlignment="1" applyProtection="1">
      <alignment horizontal="center"/>
    </xf>
    <xf numFmtId="0" fontId="3" fillId="2" borderId="0" xfId="0" applyFont="1" applyFill="1" applyBorder="1" applyAlignment="1">
      <alignment horizontal="justify" vertical="center" wrapText="1"/>
    </xf>
    <xf numFmtId="0" fontId="3" fillId="2" borderId="1" xfId="0" applyFont="1" applyFill="1" applyBorder="1" applyAlignment="1">
      <alignment horizontal="justify" vertical="center" wrapText="1"/>
    </xf>
    <xf numFmtId="0" fontId="3" fillId="2" borderId="0" xfId="0" applyFont="1" applyFill="1" applyAlignment="1">
      <alignment horizontal="justify" vertical="center" wrapText="1"/>
    </xf>
    <xf numFmtId="0" fontId="4" fillId="2" borderId="0" xfId="0" applyFont="1" applyFill="1" applyBorder="1" applyAlignment="1">
      <alignment horizontal="justify" vertical="top" wrapText="1"/>
    </xf>
    <xf numFmtId="0" fontId="3" fillId="2" borderId="0" xfId="0" applyFont="1" applyFill="1" applyBorder="1" applyAlignment="1">
      <alignment horizontal="justify" vertical="top" wrapText="1"/>
    </xf>
    <xf numFmtId="0" fontId="3" fillId="2" borderId="0" xfId="0" applyFont="1" applyFill="1" applyAlignment="1">
      <alignment vertical="top" wrapText="1"/>
    </xf>
    <xf numFmtId="0" fontId="4" fillId="2" borderId="0" xfId="0" applyFont="1" applyFill="1" applyBorder="1" applyAlignment="1"/>
    <xf numFmtId="0" fontId="4" fillId="2" borderId="0" xfId="0" applyFont="1" applyFill="1" applyBorder="1" applyAlignment="1">
      <alignment horizontal="left"/>
    </xf>
    <xf numFmtId="0" fontId="4" fillId="2" borderId="0" xfId="0" applyFont="1" applyFill="1" applyBorder="1" applyAlignment="1">
      <alignment horizontal="justify" vertical="center" wrapText="1"/>
    </xf>
    <xf numFmtId="0" fontId="6" fillId="2" borderId="0" xfId="2" applyFont="1" applyFill="1" applyBorder="1" applyAlignment="1" applyProtection="1">
      <alignment horizontal="center"/>
    </xf>
    <xf numFmtId="0" fontId="4" fillId="4" borderId="7" xfId="0" applyFont="1" applyFill="1" applyBorder="1" applyAlignment="1">
      <alignment horizontal="center" vertical="center" wrapText="1"/>
    </xf>
    <xf numFmtId="4" fontId="3" fillId="2" borderId="1" xfId="0" applyNumberFormat="1" applyFont="1" applyFill="1" applyBorder="1" applyAlignment="1">
      <alignment horizontal="center" vertical="center" wrapText="1"/>
    </xf>
    <xf numFmtId="0" fontId="9" fillId="2" borderId="0" xfId="0" applyFont="1" applyFill="1" applyBorder="1"/>
    <xf numFmtId="0" fontId="9" fillId="2" borderId="0" xfId="0" applyFont="1" applyFill="1"/>
    <xf numFmtId="0" fontId="10" fillId="2" borderId="0" xfId="0" applyFont="1" applyFill="1" applyBorder="1"/>
    <xf numFmtId="0" fontId="10" fillId="3" borderId="1" xfId="0" applyFont="1" applyFill="1" applyBorder="1" applyAlignment="1">
      <alignment horizontal="center" vertical="center" wrapText="1"/>
    </xf>
    <xf numFmtId="0" fontId="9" fillId="2" borderId="0" xfId="0" applyFont="1" applyFill="1" applyAlignment="1">
      <alignment horizontal="center" vertical="center" wrapText="1"/>
    </xf>
    <xf numFmtId="0" fontId="10" fillId="4" borderId="2" xfId="0" applyFont="1" applyFill="1" applyBorder="1" applyAlignment="1">
      <alignment vertical="center" wrapText="1"/>
    </xf>
    <xf numFmtId="0" fontId="10" fillId="4" borderId="3" xfId="0" applyFont="1" applyFill="1" applyBorder="1" applyAlignment="1">
      <alignment vertical="center" wrapText="1"/>
    </xf>
    <xf numFmtId="0" fontId="10" fillId="4" borderId="4" xfId="0" applyFont="1" applyFill="1" applyBorder="1" applyAlignment="1">
      <alignment horizontal="center" vertical="center" wrapText="1"/>
    </xf>
    <xf numFmtId="0" fontId="10" fillId="2" borderId="1" xfId="0" applyFont="1" applyFill="1" applyBorder="1" applyAlignment="1">
      <alignment horizontal="justify" vertical="center" wrapText="1"/>
    </xf>
    <xf numFmtId="0" fontId="9" fillId="2" borderId="1" xfId="0" applyFont="1" applyFill="1" applyBorder="1" applyAlignment="1">
      <alignment horizontal="justify" vertical="center" wrapText="1"/>
    </xf>
    <xf numFmtId="0" fontId="9" fillId="2" borderId="1" xfId="0" applyFont="1" applyFill="1" applyBorder="1" applyAlignment="1">
      <alignment horizontal="center" vertical="center" wrapText="1"/>
    </xf>
    <xf numFmtId="0" fontId="9" fillId="2" borderId="5" xfId="0" applyFont="1" applyFill="1" applyBorder="1" applyAlignment="1">
      <alignment horizontal="justify" vertical="center" wrapText="1"/>
    </xf>
    <xf numFmtId="0" fontId="10" fillId="2" borderId="1"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10" fillId="4" borderId="2" xfId="0" applyFont="1" applyFill="1" applyBorder="1" applyAlignment="1">
      <alignment horizontal="justify" vertical="center" wrapText="1"/>
    </xf>
    <xf numFmtId="0" fontId="9" fillId="4" borderId="4" xfId="0" applyFont="1" applyFill="1" applyBorder="1" applyAlignment="1">
      <alignment vertical="center" wrapText="1"/>
    </xf>
    <xf numFmtId="0" fontId="3" fillId="2" borderId="0" xfId="0" applyFont="1" applyFill="1" applyAlignment="1">
      <alignment wrapText="1"/>
    </xf>
    <xf numFmtId="0" fontId="4" fillId="2" borderId="0" xfId="0" applyFont="1" applyFill="1" applyBorder="1" applyAlignment="1">
      <alignment horizontal="right"/>
    </xf>
    <xf numFmtId="0" fontId="4" fillId="2" borderId="0" xfId="0" applyFont="1" applyFill="1" applyAlignment="1">
      <alignment horizontal="right"/>
    </xf>
    <xf numFmtId="165" fontId="10" fillId="3" borderId="1" xfId="0" applyNumberFormat="1" applyFont="1" applyFill="1" applyBorder="1" applyAlignment="1" applyProtection="1">
      <alignment horizontal="center" vertical="center" wrapText="1"/>
    </xf>
    <xf numFmtId="0" fontId="11" fillId="3" borderId="1" xfId="0" applyFont="1" applyFill="1" applyBorder="1" applyAlignment="1">
      <alignment horizontal="center" vertical="center"/>
    </xf>
    <xf numFmtId="0" fontId="12" fillId="3" borderId="1" xfId="0" applyFont="1" applyFill="1" applyBorder="1" applyAlignment="1">
      <alignment horizontal="center" vertical="center" wrapText="1"/>
    </xf>
    <xf numFmtId="4" fontId="9" fillId="2" borderId="1" xfId="0" applyNumberFormat="1" applyFont="1" applyFill="1" applyBorder="1" applyAlignment="1">
      <alignment horizontal="right" vertical="center" wrapText="1"/>
    </xf>
    <xf numFmtId="4" fontId="3" fillId="2" borderId="0" xfId="0" applyNumberFormat="1" applyFont="1" applyFill="1" applyBorder="1"/>
    <xf numFmtId="0" fontId="3" fillId="2" borderId="0" xfId="0" applyFont="1" applyFill="1" applyBorder="1" applyAlignment="1">
      <alignment wrapText="1"/>
    </xf>
    <xf numFmtId="1" fontId="4" fillId="3" borderId="1" xfId="0" applyNumberFormat="1" applyFont="1" applyFill="1" applyBorder="1" applyAlignment="1">
      <alignment horizontal="center" vertical="center" wrapText="1"/>
    </xf>
    <xf numFmtId="0" fontId="13" fillId="3" borderId="1" xfId="0" applyFont="1" applyFill="1" applyBorder="1" applyAlignment="1">
      <alignment horizontal="center" vertical="center" wrapText="1"/>
    </xf>
    <xf numFmtId="49" fontId="3" fillId="2" borderId="1" xfId="0" applyNumberFormat="1" applyFont="1" applyFill="1" applyBorder="1" applyAlignment="1">
      <alignment vertical="center" wrapText="1"/>
    </xf>
    <xf numFmtId="4" fontId="3" fillId="2" borderId="1" xfId="0" applyNumberFormat="1" applyFont="1" applyFill="1" applyBorder="1" applyAlignment="1" applyProtection="1">
      <alignment vertical="center"/>
      <protection locked="0"/>
    </xf>
    <xf numFmtId="0" fontId="3" fillId="2" borderId="1" xfId="0" applyFont="1" applyFill="1" applyBorder="1" applyAlignment="1">
      <alignment vertical="center" wrapText="1"/>
    </xf>
    <xf numFmtId="49" fontId="3" fillId="2" borderId="1" xfId="0" applyNumberFormat="1" applyFont="1" applyFill="1" applyBorder="1" applyAlignment="1">
      <alignment horizontal="justify" vertical="center" wrapText="1"/>
    </xf>
    <xf numFmtId="4" fontId="4" fillId="2" borderId="1" xfId="0" applyNumberFormat="1" applyFont="1" applyFill="1" applyBorder="1"/>
    <xf numFmtId="0" fontId="3" fillId="2" borderId="1" xfId="0" applyFont="1" applyFill="1" applyBorder="1" applyAlignment="1">
      <alignment horizontal="center"/>
    </xf>
    <xf numFmtId="4" fontId="4" fillId="2" borderId="1" xfId="0" applyNumberFormat="1" applyFont="1" applyFill="1" applyBorder="1" applyAlignment="1" applyProtection="1">
      <alignment vertical="center"/>
      <protection locked="0"/>
    </xf>
    <xf numFmtId="0" fontId="9" fillId="2" borderId="0" xfId="0" applyFont="1" applyFill="1" applyAlignment="1">
      <alignment vertical="center" wrapText="1"/>
    </xf>
    <xf numFmtId="166" fontId="9" fillId="2" borderId="0" xfId="0" applyNumberFormat="1" applyFont="1" applyFill="1"/>
    <xf numFmtId="0" fontId="9" fillId="2" borderId="0" xfId="0" applyFont="1" applyFill="1" applyAlignment="1">
      <alignment wrapText="1"/>
    </xf>
    <xf numFmtId="0" fontId="10" fillId="2" borderId="0" xfId="0" applyFont="1" applyFill="1" applyBorder="1" applyAlignment="1">
      <alignment horizontal="right"/>
    </xf>
    <xf numFmtId="0" fontId="15" fillId="2" borderId="0" xfId="2" applyFont="1" applyFill="1" applyBorder="1" applyAlignment="1" applyProtection="1">
      <alignment horizontal="center"/>
    </xf>
    <xf numFmtId="0" fontId="16" fillId="2" borderId="0" xfId="0" applyFont="1" applyFill="1" applyBorder="1"/>
    <xf numFmtId="166" fontId="9" fillId="2" borderId="0" xfId="0" applyNumberFormat="1" applyFont="1" applyFill="1" applyBorder="1"/>
    <xf numFmtId="0" fontId="9" fillId="2" borderId="0" xfId="0" applyFont="1" applyFill="1" applyBorder="1" applyAlignment="1">
      <alignment horizontal="left"/>
    </xf>
    <xf numFmtId="0" fontId="10" fillId="2" borderId="0" xfId="0" applyFont="1" applyFill="1" applyAlignment="1">
      <alignment horizontal="right"/>
    </xf>
    <xf numFmtId="1" fontId="10" fillId="3" borderId="1" xfId="0" applyNumberFormat="1" applyFont="1" applyFill="1" applyBorder="1" applyAlignment="1">
      <alignment horizontal="center" vertical="center" wrapText="1"/>
    </xf>
    <xf numFmtId="4" fontId="9" fillId="2" borderId="1" xfId="0" applyNumberFormat="1" applyFont="1" applyFill="1" applyBorder="1" applyAlignment="1" applyProtection="1">
      <alignment vertical="center"/>
      <protection locked="0"/>
    </xf>
    <xf numFmtId="4" fontId="10" fillId="2" borderId="1" xfId="0" applyNumberFormat="1" applyFont="1" applyFill="1" applyBorder="1"/>
    <xf numFmtId="0" fontId="9" fillId="2" borderId="0" xfId="0" applyFont="1" applyFill="1" applyBorder="1" applyAlignment="1">
      <alignment vertical="center" wrapText="1"/>
    </xf>
    <xf numFmtId="0" fontId="9" fillId="2" borderId="0" xfId="0" applyFont="1" applyFill="1" applyBorder="1" applyAlignment="1">
      <alignment horizontal="center" vertical="center" wrapText="1"/>
    </xf>
    <xf numFmtId="0" fontId="17" fillId="2" borderId="1" xfId="0" applyFont="1" applyFill="1" applyBorder="1" applyAlignment="1">
      <alignment horizontal="center" vertical="center" wrapText="1"/>
    </xf>
    <xf numFmtId="0" fontId="9" fillId="2" borderId="1" xfId="0" applyFont="1" applyFill="1" applyBorder="1" applyAlignment="1">
      <alignment horizontal="center" vertical="center"/>
    </xf>
    <xf numFmtId="4" fontId="10" fillId="2" borderId="1" xfId="0" applyNumberFormat="1" applyFont="1" applyFill="1" applyBorder="1" applyAlignment="1">
      <alignment horizontal="right" vertical="center" wrapText="1"/>
    </xf>
    <xf numFmtId="0" fontId="11" fillId="2" borderId="1" xfId="0" applyFont="1" applyFill="1" applyBorder="1" applyAlignment="1">
      <alignment horizontal="center" vertical="center" wrapText="1"/>
    </xf>
    <xf numFmtId="0" fontId="9" fillId="2" borderId="1" xfId="0" applyFont="1" applyFill="1" applyBorder="1" applyAlignment="1">
      <alignment horizontal="center" vertical="top"/>
    </xf>
    <xf numFmtId="4" fontId="10" fillId="2" borderId="1" xfId="0" applyNumberFormat="1" applyFont="1" applyFill="1" applyBorder="1" applyAlignment="1" applyProtection="1">
      <alignment vertical="center"/>
      <protection locked="0"/>
    </xf>
    <xf numFmtId="167" fontId="10" fillId="2" borderId="1" xfId="0" applyNumberFormat="1" applyFont="1" applyFill="1" applyBorder="1" applyAlignment="1" applyProtection="1">
      <alignment horizontal="right" vertical="center" wrapText="1"/>
    </xf>
    <xf numFmtId="4" fontId="10" fillId="2" borderId="1" xfId="0" applyNumberFormat="1" applyFont="1" applyFill="1" applyBorder="1" applyAlignment="1" applyProtection="1">
      <alignment horizontal="right" vertical="center" wrapText="1"/>
      <protection locked="0"/>
    </xf>
    <xf numFmtId="4" fontId="10" fillId="2" borderId="1" xfId="0" applyNumberFormat="1" applyFont="1" applyFill="1" applyBorder="1" applyAlignment="1" applyProtection="1">
      <alignment horizontal="right" vertical="center"/>
      <protection locked="0"/>
    </xf>
    <xf numFmtId="0" fontId="10" fillId="2" borderId="0" xfId="0" applyFont="1" applyFill="1" applyBorder="1" applyAlignment="1">
      <alignment vertical="top"/>
    </xf>
    <xf numFmtId="0" fontId="9" fillId="2" borderId="0" xfId="0" applyFont="1" applyFill="1" applyBorder="1" applyAlignment="1">
      <alignment wrapText="1"/>
    </xf>
    <xf numFmtId="0" fontId="9" fillId="2" borderId="1" xfId="0" applyFont="1" applyFill="1" applyBorder="1" applyAlignment="1">
      <alignment horizontal="center"/>
    </xf>
    <xf numFmtId="4" fontId="10" fillId="2" borderId="1" xfId="0" applyNumberFormat="1" applyFont="1" applyFill="1" applyBorder="1" applyAlignment="1">
      <alignment horizontal="right"/>
    </xf>
    <xf numFmtId="0" fontId="10" fillId="2" borderId="0" xfId="0" applyFont="1" applyFill="1"/>
    <xf numFmtId="166" fontId="3" fillId="2" borderId="0" xfId="0" applyNumberFormat="1" applyFont="1" applyFill="1"/>
    <xf numFmtId="0" fontId="4" fillId="2" borderId="0" xfId="0" applyFont="1" applyFill="1" applyBorder="1" applyAlignment="1">
      <alignment vertical="top"/>
    </xf>
    <xf numFmtId="166" fontId="3" fillId="2" borderId="0" xfId="0" applyNumberFormat="1" applyFont="1" applyFill="1" applyBorder="1"/>
    <xf numFmtId="0" fontId="13" fillId="3" borderId="2" xfId="0" applyFont="1" applyFill="1" applyBorder="1" applyAlignment="1">
      <alignment horizontal="center" vertical="center" wrapText="1"/>
    </xf>
    <xf numFmtId="3" fontId="3" fillId="2" borderId="1" xfId="0" applyNumberFormat="1" applyFont="1" applyFill="1" applyBorder="1" applyAlignment="1">
      <alignment horizontal="center" vertical="center" wrapText="1"/>
    </xf>
    <xf numFmtId="167" fontId="3" fillId="2" borderId="1" xfId="0" applyNumberFormat="1" applyFont="1" applyFill="1" applyBorder="1" applyAlignment="1" applyProtection="1">
      <alignment horizontal="center" vertical="center"/>
      <protection locked="0"/>
    </xf>
    <xf numFmtId="4" fontId="4" fillId="2" borderId="5" xfId="0" applyNumberFormat="1" applyFont="1" applyFill="1" applyBorder="1"/>
    <xf numFmtId="4" fontId="4" fillId="3" borderId="5" xfId="0" applyNumberFormat="1" applyFont="1" applyFill="1" applyBorder="1"/>
    <xf numFmtId="0" fontId="3" fillId="2" borderId="0" xfId="0" applyFont="1" applyFill="1" applyBorder="1" applyAlignment="1">
      <alignment vertical="center" wrapText="1"/>
    </xf>
    <xf numFmtId="0" fontId="3" fillId="2" borderId="0" xfId="0" applyFont="1" applyFill="1" applyBorder="1" applyAlignment="1">
      <alignment horizontal="center" vertical="center" wrapText="1"/>
    </xf>
    <xf numFmtId="0" fontId="3" fillId="2" borderId="0" xfId="0" applyFont="1" applyFill="1" applyAlignment="1">
      <alignment vertical="center" wrapText="1"/>
    </xf>
    <xf numFmtId="0" fontId="18" fillId="2" borderId="0" xfId="0" applyFont="1" applyFill="1"/>
    <xf numFmtId="0" fontId="10" fillId="2" borderId="9" xfId="0" applyFont="1" applyFill="1" applyBorder="1"/>
    <xf numFmtId="0" fontId="10" fillId="2" borderId="0" xfId="0" applyFont="1" applyFill="1" applyBorder="1" applyAlignment="1">
      <alignment horizontal="center"/>
    </xf>
    <xf numFmtId="0" fontId="11" fillId="3" borderId="1" xfId="0" applyFont="1" applyFill="1" applyBorder="1" applyAlignment="1">
      <alignment horizontal="center" vertical="center" wrapText="1"/>
    </xf>
    <xf numFmtId="4" fontId="9" fillId="2" borderId="1" xfId="0" applyNumberFormat="1" applyFont="1" applyFill="1" applyBorder="1" applyAlignment="1">
      <alignment vertical="center"/>
    </xf>
    <xf numFmtId="0" fontId="9" fillId="2" borderId="0" xfId="0" applyFont="1" applyFill="1" applyBorder="1" applyAlignment="1">
      <alignment horizontal="center"/>
    </xf>
    <xf numFmtId="0" fontId="9" fillId="2" borderId="10" xfId="0" applyFont="1" applyFill="1" applyBorder="1"/>
    <xf numFmtId="165" fontId="10" fillId="2" borderId="0" xfId="0" applyNumberFormat="1" applyFont="1" applyFill="1" applyBorder="1" applyAlignment="1">
      <alignment horizontal="center"/>
    </xf>
    <xf numFmtId="0" fontId="9" fillId="2" borderId="11" xfId="0" applyFont="1" applyFill="1" applyBorder="1"/>
    <xf numFmtId="0" fontId="9" fillId="2" borderId="11" xfId="0" applyFont="1" applyFill="1" applyBorder="1" applyAlignment="1">
      <alignment horizontal="center"/>
    </xf>
    <xf numFmtId="165" fontId="9" fillId="2" borderId="1" xfId="0" applyNumberFormat="1" applyFont="1" applyFill="1" applyBorder="1" applyAlignment="1" applyProtection="1">
      <alignment horizontal="center" vertical="center"/>
    </xf>
    <xf numFmtId="168" fontId="10" fillId="2" borderId="0" xfId="0" applyNumberFormat="1" applyFont="1" applyFill="1" applyBorder="1" applyAlignment="1">
      <alignment wrapText="1"/>
    </xf>
    <xf numFmtId="168" fontId="9" fillId="2" borderId="0" xfId="0" applyNumberFormat="1" applyFont="1" applyFill="1" applyBorder="1"/>
    <xf numFmtId="4" fontId="11" fillId="3" borderId="1" xfId="0" applyNumberFormat="1" applyFont="1" applyFill="1" applyBorder="1" applyAlignment="1">
      <alignment horizontal="center" vertical="center" wrapText="1"/>
    </xf>
    <xf numFmtId="4" fontId="10" fillId="2" borderId="0" xfId="0" applyNumberFormat="1" applyFont="1" applyFill="1" applyBorder="1" applyAlignment="1">
      <alignment horizontal="right" vertical="center" wrapText="1"/>
    </xf>
    <xf numFmtId="0" fontId="9" fillId="2" borderId="1" xfId="0" applyFont="1" applyFill="1" applyBorder="1" applyAlignment="1" applyProtection="1">
      <alignment vertical="center"/>
    </xf>
    <xf numFmtId="0" fontId="9" fillId="2" borderId="1" xfId="0" applyFont="1" applyFill="1" applyBorder="1"/>
    <xf numFmtId="4" fontId="9" fillId="2" borderId="1" xfId="0" applyNumberFormat="1" applyFont="1" applyFill="1" applyBorder="1"/>
    <xf numFmtId="4" fontId="10" fillId="2" borderId="1" xfId="0" applyNumberFormat="1" applyFont="1" applyFill="1" applyBorder="1" applyAlignment="1">
      <alignment vertical="center"/>
    </xf>
    <xf numFmtId="0" fontId="9" fillId="2" borderId="5" xfId="0" applyFont="1" applyFill="1" applyBorder="1" applyAlignment="1" applyProtection="1">
      <alignment vertical="center"/>
    </xf>
    <xf numFmtId="0" fontId="9" fillId="2" borderId="5" xfId="0" applyFont="1" applyFill="1" applyBorder="1"/>
    <xf numFmtId="0" fontId="16" fillId="2" borderId="11" xfId="0" applyFont="1" applyFill="1" applyBorder="1"/>
    <xf numFmtId="0" fontId="9" fillId="2" borderId="1" xfId="0" applyFont="1" applyFill="1" applyBorder="1" applyAlignment="1">
      <alignment horizontal="justify"/>
    </xf>
    <xf numFmtId="0" fontId="10" fillId="2" borderId="0" xfId="0" applyFont="1" applyFill="1" applyBorder="1" applyAlignment="1"/>
    <xf numFmtId="0" fontId="10" fillId="2" borderId="0" xfId="0" applyFont="1" applyFill="1" applyBorder="1" applyAlignment="1">
      <alignment wrapText="1"/>
    </xf>
    <xf numFmtId="4" fontId="10" fillId="2" borderId="1" xfId="0" applyNumberFormat="1" applyFont="1" applyFill="1" applyBorder="1" applyAlignment="1">
      <alignment horizontal="center"/>
    </xf>
    <xf numFmtId="0" fontId="18" fillId="2" borderId="0" xfId="0" applyFont="1" applyFill="1" applyBorder="1"/>
    <xf numFmtId="0" fontId="10" fillId="2" borderId="11" xfId="0" applyFont="1" applyFill="1" applyBorder="1" applyAlignment="1"/>
    <xf numFmtId="0" fontId="9" fillId="2" borderId="1" xfId="0" applyFont="1" applyFill="1" applyBorder="1" applyAlignment="1">
      <alignment horizontal="left" vertical="center" wrapText="1"/>
    </xf>
    <xf numFmtId="14" fontId="9" fillId="2" borderId="1" xfId="0" applyNumberFormat="1" applyFont="1" applyFill="1" applyBorder="1" applyAlignment="1">
      <alignment horizontal="left" vertical="center" wrapText="1"/>
    </xf>
    <xf numFmtId="4" fontId="9" fillId="2" borderId="1" xfId="0" applyNumberFormat="1" applyFont="1" applyFill="1" applyBorder="1" applyAlignment="1">
      <alignment horizontal="left" vertical="center" wrapText="1"/>
    </xf>
    <xf numFmtId="4" fontId="9" fillId="2" borderId="1" xfId="0" applyNumberFormat="1" applyFont="1" applyFill="1" applyBorder="1" applyAlignment="1" applyProtection="1">
      <alignment horizontal="right" vertical="center" wrapText="1"/>
    </xf>
    <xf numFmtId="49" fontId="10" fillId="2" borderId="1" xfId="0" applyNumberFormat="1" applyFont="1" applyFill="1" applyBorder="1" applyAlignment="1">
      <alignment horizontal="center" vertical="center" wrapText="1"/>
    </xf>
    <xf numFmtId="4" fontId="9" fillId="2" borderId="5" xfId="0" applyNumberFormat="1" applyFont="1" applyFill="1" applyBorder="1" applyAlignment="1">
      <alignment horizontal="left" vertical="center" wrapText="1"/>
    </xf>
    <xf numFmtId="0" fontId="9" fillId="2" borderId="0" xfId="0" applyFont="1" applyFill="1" applyBorder="1" applyAlignment="1">
      <alignment vertical="top" wrapText="1"/>
    </xf>
    <xf numFmtId="0" fontId="21" fillId="2" borderId="0" xfId="0" applyFont="1" applyFill="1" applyBorder="1"/>
    <xf numFmtId="0" fontId="22" fillId="2" borderId="0" xfId="0" applyFont="1" applyFill="1" applyAlignment="1">
      <alignment wrapText="1"/>
    </xf>
    <xf numFmtId="4" fontId="3" fillId="2" borderId="1" xfId="0" applyNumberFormat="1" applyFont="1" applyFill="1" applyBorder="1"/>
    <xf numFmtId="4" fontId="4" fillId="2" borderId="0" xfId="0" applyNumberFormat="1" applyFont="1" applyFill="1" applyBorder="1"/>
    <xf numFmtId="0" fontId="5" fillId="2" borderId="0" xfId="0" applyFont="1" applyFill="1" applyBorder="1" applyAlignment="1"/>
    <xf numFmtId="0" fontId="3" fillId="2" borderId="10" xfId="0" applyFont="1" applyFill="1" applyBorder="1"/>
    <xf numFmtId="0" fontId="14" fillId="3" borderId="1" xfId="0" applyFont="1" applyFill="1" applyBorder="1" applyAlignment="1">
      <alignment horizontal="center" vertical="center" wrapText="1"/>
    </xf>
    <xf numFmtId="0" fontId="3" fillId="2" borderId="1" xfId="0" applyFont="1" applyFill="1" applyBorder="1"/>
    <xf numFmtId="0" fontId="16" fillId="2" borderId="0" xfId="0" applyFont="1" applyFill="1" applyBorder="1" applyAlignment="1"/>
    <xf numFmtId="0" fontId="10" fillId="3" borderId="5" xfId="0" applyFont="1" applyFill="1" applyBorder="1" applyAlignment="1">
      <alignment horizontal="center" vertical="center" wrapText="1"/>
    </xf>
    <xf numFmtId="0" fontId="11" fillId="3" borderId="2" xfId="0" applyFont="1" applyFill="1" applyBorder="1" applyAlignment="1">
      <alignment horizontal="center" vertical="center" wrapText="1"/>
    </xf>
    <xf numFmtId="49" fontId="11" fillId="3" borderId="1" xfId="0" applyNumberFormat="1" applyFont="1" applyFill="1" applyBorder="1" applyAlignment="1">
      <alignment horizontal="center" vertical="center" wrapText="1"/>
    </xf>
    <xf numFmtId="0" fontId="10" fillId="3" borderId="2" xfId="0" applyFont="1" applyFill="1" applyBorder="1" applyAlignment="1"/>
    <xf numFmtId="0" fontId="10" fillId="3" borderId="3" xfId="0" applyFont="1" applyFill="1" applyBorder="1" applyAlignment="1"/>
    <xf numFmtId="0" fontId="10" fillId="3" borderId="4" xfId="0" applyFont="1" applyFill="1" applyBorder="1" applyAlignment="1"/>
    <xf numFmtId="167" fontId="9" fillId="2" borderId="2" xfId="0" applyNumberFormat="1" applyFont="1" applyFill="1" applyBorder="1" applyAlignment="1" applyProtection="1">
      <alignment horizontal="center" vertical="center"/>
      <protection locked="0"/>
    </xf>
    <xf numFmtId="4" fontId="9" fillId="2" borderId="1" xfId="0" applyNumberFormat="1" applyFont="1" applyFill="1" applyBorder="1" applyAlignment="1">
      <alignment horizontal="right" vertical="center"/>
    </xf>
    <xf numFmtId="0" fontId="9" fillId="3" borderId="5" xfId="0" applyFont="1" applyFill="1" applyBorder="1" applyAlignment="1">
      <alignment horizontal="justify" vertical="center"/>
    </xf>
    <xf numFmtId="0" fontId="9" fillId="3" borderId="8" xfId="0" applyFont="1" applyFill="1" applyBorder="1" applyAlignment="1">
      <alignment horizontal="justify"/>
    </xf>
    <xf numFmtId="0" fontId="9" fillId="3" borderId="7" xfId="0" applyFont="1" applyFill="1" applyBorder="1" applyAlignment="1">
      <alignment horizontal="justify"/>
    </xf>
    <xf numFmtId="0" fontId="10" fillId="2" borderId="2" xfId="0" applyFont="1" applyFill="1" applyBorder="1" applyAlignment="1"/>
    <xf numFmtId="0" fontId="10" fillId="2" borderId="4" xfId="0" applyFont="1" applyFill="1" applyBorder="1" applyAlignment="1"/>
    <xf numFmtId="4" fontId="10" fillId="6" borderId="1" xfId="0" applyNumberFormat="1" applyFont="1" applyFill="1" applyBorder="1" applyAlignment="1" applyProtection="1">
      <alignment vertical="center"/>
      <protection locked="0"/>
    </xf>
    <xf numFmtId="4" fontId="10" fillId="2" borderId="1" xfId="0" applyNumberFormat="1" applyFont="1" applyFill="1" applyBorder="1" applyAlignment="1"/>
    <xf numFmtId="4" fontId="10" fillId="2" borderId="10" xfId="0" applyNumberFormat="1" applyFont="1" applyFill="1" applyBorder="1" applyAlignment="1" applyProtection="1">
      <alignment vertical="center"/>
      <protection locked="0"/>
    </xf>
    <xf numFmtId="0" fontId="10" fillId="2" borderId="10" xfId="0" applyFont="1" applyFill="1" applyBorder="1" applyAlignment="1"/>
    <xf numFmtId="4" fontId="10" fillId="2" borderId="0" xfId="0" applyNumberFormat="1" applyFont="1" applyFill="1" applyBorder="1" applyAlignment="1"/>
    <xf numFmtId="0" fontId="10" fillId="2" borderId="10" xfId="0" applyFont="1" applyFill="1" applyBorder="1" applyAlignment="1">
      <alignment horizontal="left"/>
    </xf>
    <xf numFmtId="0" fontId="10" fillId="2" borderId="10" xfId="0" applyFont="1" applyFill="1" applyBorder="1" applyAlignment="1">
      <alignment horizontal="center"/>
    </xf>
    <xf numFmtId="4" fontId="10" fillId="2" borderId="10" xfId="0" applyNumberFormat="1" applyFont="1" applyFill="1" applyBorder="1" applyAlignment="1" applyProtection="1">
      <alignment horizontal="right" vertical="center"/>
      <protection locked="0"/>
    </xf>
    <xf numFmtId="0" fontId="10" fillId="2" borderId="0" xfId="0" applyFont="1" applyFill="1" applyBorder="1" applyAlignment="1">
      <alignment horizontal="left"/>
    </xf>
    <xf numFmtId="4" fontId="10" fillId="2" borderId="0" xfId="0" applyNumberFormat="1" applyFont="1" applyFill="1" applyBorder="1" applyAlignment="1" applyProtection="1">
      <alignment vertical="center"/>
      <protection locked="0"/>
    </xf>
    <xf numFmtId="4" fontId="10" fillId="2" borderId="0" xfId="0" applyNumberFormat="1" applyFont="1" applyFill="1" applyBorder="1" applyAlignment="1" applyProtection="1">
      <alignment horizontal="right" vertical="center"/>
      <protection locked="0"/>
    </xf>
    <xf numFmtId="171" fontId="10" fillId="2" borderId="0" xfId="0" applyNumberFormat="1" applyFont="1" applyFill="1" applyBorder="1" applyAlignment="1" applyProtection="1">
      <alignment horizontal="right"/>
    </xf>
    <xf numFmtId="0" fontId="10" fillId="2" borderId="1" xfId="0" applyFont="1" applyFill="1" applyBorder="1" applyAlignment="1">
      <alignment horizontal="left"/>
    </xf>
    <xf numFmtId="4" fontId="9" fillId="2" borderId="1" xfId="0" applyNumberFormat="1" applyFont="1" applyFill="1" applyBorder="1" applyAlignment="1">
      <alignment horizontal="right"/>
    </xf>
    <xf numFmtId="167" fontId="9" fillId="2" borderId="1" xfId="0" applyNumberFormat="1" applyFont="1" applyFill="1" applyBorder="1" applyAlignment="1">
      <alignment horizontal="center"/>
    </xf>
    <xf numFmtId="167" fontId="10" fillId="2" borderId="5" xfId="0" applyNumberFormat="1" applyFont="1" applyFill="1" applyBorder="1" applyAlignment="1" applyProtection="1">
      <alignment horizontal="center" vertical="center"/>
      <protection locked="0"/>
    </xf>
    <xf numFmtId="167" fontId="10" fillId="2" borderId="0" xfId="0" applyNumberFormat="1" applyFont="1" applyFill="1" applyBorder="1" applyAlignment="1" applyProtection="1">
      <alignment horizontal="center" vertical="center"/>
      <protection locked="0"/>
    </xf>
    <xf numFmtId="4" fontId="26" fillId="0" borderId="1" xfId="0" applyNumberFormat="1" applyFont="1" applyBorder="1" applyAlignment="1">
      <alignment vertical="center"/>
    </xf>
    <xf numFmtId="4" fontId="10" fillId="2" borderId="1" xfId="0" applyNumberFormat="1" applyFont="1" applyFill="1" applyBorder="1" applyAlignment="1">
      <alignment horizontal="right" vertical="center"/>
    </xf>
    <xf numFmtId="171" fontId="10" fillId="2" borderId="0" xfId="0" applyNumberFormat="1" applyFont="1" applyFill="1" applyBorder="1" applyAlignment="1" applyProtection="1">
      <alignment horizontal="center"/>
    </xf>
    <xf numFmtId="4" fontId="10" fillId="2" borderId="1" xfId="0" applyNumberFormat="1" applyFont="1" applyFill="1" applyBorder="1" applyAlignment="1" applyProtection="1">
      <alignment horizontal="center" vertical="center" wrapText="1"/>
      <protection locked="0"/>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17" fillId="2" borderId="3" xfId="0" applyFont="1" applyFill="1" applyBorder="1" applyAlignment="1">
      <alignment horizontal="center" vertical="center" wrapText="1"/>
    </xf>
    <xf numFmtId="4" fontId="9" fillId="2" borderId="4" xfId="0" applyNumberFormat="1" applyFont="1" applyFill="1" applyBorder="1" applyAlignment="1" applyProtection="1">
      <alignment horizontal="center" vertical="center" wrapText="1"/>
      <protection locked="0"/>
    </xf>
    <xf numFmtId="4" fontId="9" fillId="2" borderId="1" xfId="0" applyNumberFormat="1" applyFont="1" applyFill="1" applyBorder="1" applyAlignment="1">
      <alignment horizontal="center" vertical="center" wrapText="1"/>
    </xf>
    <xf numFmtId="0" fontId="10" fillId="2" borderId="0" xfId="0" applyFont="1" applyFill="1" applyBorder="1" applyAlignment="1">
      <alignment horizontal="justify" vertical="top" wrapText="1"/>
    </xf>
    <xf numFmtId="0" fontId="9" fillId="2" borderId="0" xfId="0" applyFont="1" applyFill="1" applyBorder="1" applyAlignment="1">
      <alignment horizontal="justify" vertical="top" wrapText="1"/>
    </xf>
    <xf numFmtId="0" fontId="4" fillId="2" borderId="0" xfId="0" applyFont="1" applyFill="1" applyBorder="1" applyAlignment="1">
      <alignment horizontal="justify"/>
    </xf>
    <xf numFmtId="1" fontId="14" fillId="3" borderId="1" xfId="0" applyNumberFormat="1" applyFont="1" applyFill="1" applyBorder="1" applyAlignment="1">
      <alignment horizontal="center" vertical="center" wrapText="1"/>
    </xf>
    <xf numFmtId="0" fontId="3" fillId="0" borderId="1" xfId="0" applyFont="1" applyBorder="1"/>
    <xf numFmtId="4" fontId="3" fillId="0" borderId="1" xfId="0" applyNumberFormat="1" applyFont="1" applyBorder="1"/>
    <xf numFmtId="4" fontId="23" fillId="0" borderId="1" xfId="0" applyNumberFormat="1" applyFont="1" applyBorder="1" applyAlignment="1">
      <alignment horizontal="center" vertical="center" wrapText="1"/>
    </xf>
    <xf numFmtId="4" fontId="23" fillId="0" borderId="1" xfId="0" applyNumberFormat="1" applyFont="1" applyBorder="1" applyAlignment="1">
      <alignment vertical="center" wrapText="1"/>
    </xf>
    <xf numFmtId="4" fontId="4" fillId="0" borderId="1" xfId="0" applyNumberFormat="1" applyFont="1" applyBorder="1"/>
    <xf numFmtId="0" fontId="4" fillId="2" borderId="0" xfId="0" applyFont="1" applyFill="1" applyBorder="1" applyAlignment="1">
      <alignment horizontal="center"/>
    </xf>
    <xf numFmtId="171" fontId="4" fillId="2" borderId="0" xfId="0" applyNumberFormat="1" applyFont="1" applyFill="1" applyBorder="1" applyAlignment="1" applyProtection="1">
      <alignment horizontal="right"/>
    </xf>
    <xf numFmtId="0" fontId="27" fillId="2" borderId="1" xfId="0" applyFont="1" applyFill="1" applyBorder="1" applyAlignment="1">
      <alignment horizontal="center" vertical="center" wrapText="1"/>
    </xf>
    <xf numFmtId="4" fontId="3" fillId="2" borderId="1" xfId="0" applyNumberFormat="1" applyFont="1" applyFill="1" applyBorder="1" applyAlignment="1">
      <alignment horizontal="right" vertical="center" wrapText="1"/>
    </xf>
    <xf numFmtId="0" fontId="14" fillId="2" borderId="1" xfId="0" applyFont="1" applyFill="1" applyBorder="1" applyAlignment="1">
      <alignment horizontal="center" vertical="center" wrapText="1"/>
    </xf>
    <xf numFmtId="4" fontId="4" fillId="2" borderId="1" xfId="0" applyNumberFormat="1" applyFont="1" applyFill="1" applyBorder="1" applyAlignment="1">
      <alignment horizontal="right" vertical="center" wrapText="1"/>
    </xf>
    <xf numFmtId="4" fontId="4" fillId="3" borderId="1" xfId="0" applyNumberFormat="1" applyFont="1" applyFill="1" applyBorder="1" applyAlignment="1" applyProtection="1">
      <alignment horizontal="right" vertical="center" wrapText="1"/>
      <protection locked="0"/>
    </xf>
    <xf numFmtId="0" fontId="3" fillId="2" borderId="2" xfId="0" applyFont="1" applyFill="1" applyBorder="1" applyAlignment="1">
      <alignment horizontal="center" vertical="center" wrapText="1"/>
    </xf>
    <xf numFmtId="0" fontId="27" fillId="2" borderId="3" xfId="0" applyFont="1" applyFill="1" applyBorder="1" applyAlignment="1">
      <alignment horizontal="center" vertical="center" wrapText="1"/>
    </xf>
    <xf numFmtId="4" fontId="3" fillId="2" borderId="4" xfId="0" applyNumberFormat="1" applyFont="1" applyFill="1" applyBorder="1" applyAlignment="1">
      <alignment horizontal="right" vertical="center" wrapText="1"/>
    </xf>
    <xf numFmtId="4" fontId="3" fillId="2" borderId="1" xfId="0" applyNumberFormat="1" applyFont="1" applyFill="1" applyBorder="1" applyAlignment="1" applyProtection="1">
      <alignment horizontal="right" vertical="center" wrapText="1"/>
      <protection locked="0"/>
    </xf>
    <xf numFmtId="4" fontId="4" fillId="2" borderId="1" xfId="0" applyNumberFormat="1" applyFont="1" applyFill="1" applyBorder="1" applyAlignment="1" applyProtection="1">
      <alignment horizontal="right" vertical="center" wrapText="1"/>
      <protection locked="0"/>
    </xf>
    <xf numFmtId="0" fontId="9" fillId="2" borderId="1" xfId="0" applyFont="1" applyFill="1" applyBorder="1" applyAlignment="1">
      <alignment horizontal="justify" vertical="top" wrapText="1"/>
    </xf>
    <xf numFmtId="0" fontId="10" fillId="2" borderId="11" xfId="0" applyFont="1" applyFill="1" applyBorder="1"/>
    <xf numFmtId="166" fontId="10" fillId="3" borderId="1" xfId="0" applyNumberFormat="1" applyFont="1" applyFill="1" applyBorder="1" applyAlignment="1">
      <alignment horizontal="center" vertical="center" wrapText="1"/>
    </xf>
    <xf numFmtId="166" fontId="10" fillId="3" borderId="12" xfId="0" applyNumberFormat="1" applyFont="1" applyFill="1" applyBorder="1" applyAlignment="1">
      <alignment horizontal="center" vertical="center" wrapText="1"/>
    </xf>
    <xf numFmtId="166" fontId="12" fillId="3" borderId="1" xfId="0" applyNumberFormat="1" applyFont="1" applyFill="1" applyBorder="1" applyAlignment="1">
      <alignment horizontal="center" vertical="center" wrapText="1"/>
    </xf>
    <xf numFmtId="49" fontId="10" fillId="2" borderId="2" xfId="0" applyNumberFormat="1" applyFont="1" applyFill="1" applyBorder="1" applyAlignment="1">
      <alignment horizontal="center" vertical="center" wrapText="1"/>
    </xf>
    <xf numFmtId="49" fontId="10" fillId="2" borderId="1" xfId="0" applyNumberFormat="1" applyFont="1" applyFill="1" applyBorder="1" applyAlignment="1">
      <alignment vertical="center" wrapText="1"/>
    </xf>
    <xf numFmtId="4" fontId="10" fillId="2" borderId="1" xfId="0" applyNumberFormat="1" applyFont="1" applyFill="1" applyBorder="1" applyAlignment="1">
      <alignment horizontal="center" vertical="center" wrapText="1"/>
    </xf>
    <xf numFmtId="0" fontId="10" fillId="2" borderId="1" xfId="0" applyFont="1" applyFill="1" applyBorder="1" applyAlignment="1" applyProtection="1">
      <alignment horizontal="center" vertical="center" wrapText="1"/>
    </xf>
    <xf numFmtId="4" fontId="10" fillId="2" borderId="4" xfId="0" applyNumberFormat="1" applyFont="1" applyFill="1" applyBorder="1" applyAlignment="1">
      <alignment horizontal="right"/>
    </xf>
    <xf numFmtId="4" fontId="10" fillId="2" borderId="10" xfId="0" applyNumberFormat="1" applyFont="1" applyFill="1" applyBorder="1"/>
    <xf numFmtId="0" fontId="9" fillId="2" borderId="0" xfId="0" applyFont="1" applyFill="1" applyBorder="1" applyAlignment="1">
      <alignment horizontal="center" wrapText="1"/>
    </xf>
    <xf numFmtId="0" fontId="17" fillId="2" borderId="1" xfId="0" applyFont="1" applyFill="1" applyBorder="1"/>
    <xf numFmtId="4" fontId="9" fillId="2" borderId="1" xfId="0" applyNumberFormat="1" applyFont="1" applyFill="1" applyBorder="1" applyAlignment="1">
      <alignment horizontal="right" wrapText="1"/>
    </xf>
    <xf numFmtId="167" fontId="9" fillId="2" borderId="1" xfId="0" applyNumberFormat="1" applyFont="1" applyFill="1" applyBorder="1" applyAlignment="1">
      <alignment horizontal="right" wrapText="1"/>
    </xf>
    <xf numFmtId="4" fontId="10" fillId="2" borderId="1" xfId="0" applyNumberFormat="1" applyFont="1" applyFill="1" applyBorder="1" applyAlignment="1">
      <alignment horizontal="right" wrapText="1"/>
    </xf>
    <xf numFmtId="4" fontId="10" fillId="2" borderId="0" xfId="0" applyNumberFormat="1" applyFont="1" applyFill="1" applyBorder="1" applyAlignment="1">
      <alignment horizontal="right" wrapText="1"/>
    </xf>
    <xf numFmtId="0" fontId="9" fillId="2" borderId="2" xfId="0" applyFont="1" applyFill="1" applyBorder="1" applyAlignment="1">
      <alignment horizontal="justify" vertical="top" wrapText="1"/>
    </xf>
    <xf numFmtId="0" fontId="9" fillId="2" borderId="1" xfId="0" applyFont="1" applyFill="1" applyBorder="1" applyAlignment="1">
      <alignment wrapText="1"/>
    </xf>
    <xf numFmtId="0" fontId="9" fillId="2" borderId="4" xfId="0" applyFont="1" applyFill="1" applyBorder="1" applyAlignment="1">
      <alignment wrapText="1"/>
    </xf>
    <xf numFmtId="0" fontId="9" fillId="2" borderId="2" xfId="0" applyFont="1" applyFill="1" applyBorder="1" applyAlignment="1">
      <alignment wrapText="1"/>
    </xf>
    <xf numFmtId="0" fontId="9" fillId="2" borderId="1" xfId="0" applyFont="1" applyFill="1" applyBorder="1" applyAlignment="1">
      <alignment horizontal="center" wrapText="1"/>
    </xf>
    <xf numFmtId="0" fontId="9" fillId="2" borderId="1" xfId="0" applyFont="1" applyFill="1" applyBorder="1" applyAlignment="1">
      <alignment horizontal="right" wrapText="1"/>
    </xf>
    <xf numFmtId="0" fontId="9" fillId="2" borderId="5" xfId="0" applyFont="1" applyFill="1" applyBorder="1" applyAlignment="1">
      <alignment horizontal="right" wrapText="1"/>
    </xf>
    <xf numFmtId="49" fontId="12" fillId="3" borderId="1" xfId="0" applyNumberFormat="1" applyFont="1" applyFill="1" applyBorder="1" applyAlignment="1">
      <alignment horizontal="center" vertical="center" wrapText="1"/>
    </xf>
    <xf numFmtId="0" fontId="12" fillId="3" borderId="7" xfId="0" applyFont="1" applyFill="1" applyBorder="1" applyAlignment="1">
      <alignment horizontal="center" vertical="center" wrapText="1"/>
    </xf>
    <xf numFmtId="169" fontId="10" fillId="2" borderId="1" xfId="1" applyFont="1" applyFill="1" applyBorder="1" applyAlignment="1" applyProtection="1">
      <alignment horizontal="center" vertical="center" wrapText="1"/>
    </xf>
    <xf numFmtId="2" fontId="10" fillId="2" borderId="12" xfId="0" applyNumberFormat="1" applyFont="1" applyFill="1" applyBorder="1" applyAlignment="1">
      <alignment horizontal="center" vertical="center" wrapText="1"/>
    </xf>
    <xf numFmtId="2" fontId="10" fillId="2" borderId="10" xfId="0" applyNumberFormat="1" applyFont="1" applyFill="1" applyBorder="1" applyAlignment="1">
      <alignment horizontal="center" vertical="center" wrapText="1"/>
    </xf>
    <xf numFmtId="4" fontId="10" fillId="2" borderId="10" xfId="0" applyNumberFormat="1" applyFont="1" applyFill="1" applyBorder="1" applyAlignment="1">
      <alignment horizontal="right" vertical="center" wrapText="1"/>
    </xf>
    <xf numFmtId="4" fontId="10" fillId="2" borderId="14" xfId="0" applyNumberFormat="1" applyFont="1" applyFill="1" applyBorder="1" applyAlignment="1">
      <alignment horizontal="right" vertic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xf>
    <xf numFmtId="0" fontId="9" fillId="2" borderId="9" xfId="0" applyFont="1" applyFill="1" applyBorder="1"/>
    <xf numFmtId="0" fontId="4" fillId="2" borderId="11" xfId="0" applyFont="1" applyFill="1" applyBorder="1" applyAlignment="1"/>
    <xf numFmtId="0" fontId="3" fillId="2" borderId="11" xfId="0" applyFont="1" applyFill="1" applyBorder="1"/>
    <xf numFmtId="0" fontId="17" fillId="2" borderId="0" xfId="0" applyFont="1" applyFill="1"/>
    <xf numFmtId="49" fontId="3" fillId="2" borderId="1" xfId="0" applyNumberFormat="1" applyFont="1" applyFill="1" applyBorder="1" applyAlignment="1">
      <alignment horizontal="left" vertical="center" wrapText="1"/>
    </xf>
    <xf numFmtId="0" fontId="3" fillId="2" borderId="1" xfId="0" applyFont="1" applyFill="1" applyBorder="1" applyAlignment="1">
      <alignment horizontal="left" vertical="center" wrapText="1"/>
    </xf>
    <xf numFmtId="4" fontId="3" fillId="2" borderId="1" xfId="0" applyNumberFormat="1" applyFont="1" applyFill="1" applyBorder="1" applyAlignment="1" applyProtection="1">
      <alignment horizontal="right" vertical="center" wrapText="1"/>
    </xf>
    <xf numFmtId="4" fontId="4" fillId="2" borderId="12" xfId="0" applyNumberFormat="1" applyFont="1" applyFill="1" applyBorder="1"/>
    <xf numFmtId="4" fontId="4" fillId="2" borderId="14" xfId="0" applyNumberFormat="1" applyFont="1" applyFill="1" applyBorder="1"/>
    <xf numFmtId="4" fontId="3" fillId="2" borderId="10" xfId="0" applyNumberFormat="1" applyFont="1" applyFill="1" applyBorder="1" applyAlignment="1">
      <alignment horizontal="left" vertical="center" wrapText="1"/>
    </xf>
    <xf numFmtId="4" fontId="3" fillId="2" borderId="0" xfId="0" applyNumberFormat="1" applyFont="1" applyFill="1" applyBorder="1" applyAlignment="1">
      <alignment horizontal="left" vertical="center" wrapText="1"/>
    </xf>
    <xf numFmtId="0" fontId="4" fillId="2" borderId="11" xfId="0" applyFont="1" applyFill="1" applyBorder="1" applyAlignment="1">
      <alignment horizontal="center"/>
    </xf>
    <xf numFmtId="0" fontId="3" fillId="2" borderId="11" xfId="0" applyFont="1" applyFill="1" applyBorder="1" applyAlignment="1">
      <alignment horizontal="center"/>
    </xf>
    <xf numFmtId="0" fontId="3" fillId="3" borderId="1" xfId="0" applyFont="1" applyFill="1" applyBorder="1"/>
    <xf numFmtId="14" fontId="3" fillId="2" borderId="1" xfId="0" applyNumberFormat="1" applyFont="1" applyFill="1" applyBorder="1" applyAlignment="1">
      <alignment horizontal="left" vertical="center" wrapText="1"/>
    </xf>
    <xf numFmtId="4" fontId="3" fillId="2" borderId="1" xfId="0" applyNumberFormat="1" applyFont="1" applyFill="1" applyBorder="1" applyAlignment="1">
      <alignment horizontal="left" vertical="center" wrapText="1"/>
    </xf>
    <xf numFmtId="1" fontId="3" fillId="2" borderId="1" xfId="0" applyNumberFormat="1" applyFont="1" applyFill="1" applyBorder="1" applyAlignment="1">
      <alignment horizontal="center" vertical="center" wrapText="1"/>
    </xf>
    <xf numFmtId="0" fontId="3" fillId="2" borderId="10" xfId="0" applyFont="1" applyFill="1" applyBorder="1" applyAlignment="1">
      <alignment horizontal="center"/>
    </xf>
    <xf numFmtId="0" fontId="3" fillId="2" borderId="10" xfId="0" applyFont="1" applyFill="1" applyBorder="1" applyAlignment="1">
      <alignment horizontal="center" wrapText="1"/>
    </xf>
    <xf numFmtId="0" fontId="3" fillId="2" borderId="0" xfId="0" applyFont="1" applyFill="1" applyBorder="1" applyAlignment="1">
      <alignment horizontal="center" wrapText="1"/>
    </xf>
    <xf numFmtId="0" fontId="10" fillId="3" borderId="1" xfId="3" applyFont="1" applyFill="1" applyBorder="1" applyAlignment="1">
      <alignment horizontal="center" vertical="center" wrapText="1"/>
    </xf>
    <xf numFmtId="0" fontId="4" fillId="3" borderId="1" xfId="0" applyFont="1" applyFill="1" applyBorder="1" applyAlignment="1">
      <alignment horizontal="center" vertical="center" wrapText="1"/>
    </xf>
    <xf numFmtId="0" fontId="32" fillId="2" borderId="0" xfId="0" applyFont="1" applyFill="1" applyAlignment="1">
      <alignment wrapText="1"/>
    </xf>
    <xf numFmtId="0" fontId="34" fillId="7" borderId="0" xfId="5" applyFont="1" applyFill="1" applyBorder="1"/>
    <xf numFmtId="166" fontId="35" fillId="7" borderId="0" xfId="5" applyNumberFormat="1" applyFont="1" applyFill="1"/>
    <xf numFmtId="0" fontId="35" fillId="7" borderId="0" xfId="5" applyFont="1" applyFill="1"/>
    <xf numFmtId="0" fontId="36" fillId="7" borderId="0" xfId="5" applyFont="1" applyFill="1" applyBorder="1"/>
    <xf numFmtId="166" fontId="35" fillId="7" borderId="0" xfId="5" applyNumberFormat="1" applyFont="1" applyFill="1" applyBorder="1"/>
    <xf numFmtId="0" fontId="35" fillId="7" borderId="0" xfId="5" applyFont="1" applyFill="1" applyBorder="1"/>
    <xf numFmtId="0" fontId="36" fillId="8" borderId="15" xfId="6" applyFont="1" applyFill="1" applyBorder="1" applyAlignment="1">
      <alignment horizontal="center" vertical="center"/>
    </xf>
    <xf numFmtId="3" fontId="35" fillId="7" borderId="15" xfId="6" applyNumberFormat="1" applyFont="1" applyFill="1" applyBorder="1" applyAlignment="1">
      <alignment horizontal="center" vertical="center" wrapText="1"/>
    </xf>
    <xf numFmtId="0" fontId="37" fillId="7" borderId="15" xfId="6" applyFont="1" applyFill="1" applyBorder="1" applyAlignment="1">
      <alignment horizontal="center" vertical="center"/>
    </xf>
    <xf numFmtId="3" fontId="36" fillId="7" borderId="15" xfId="6" applyNumberFormat="1" applyFont="1" applyFill="1" applyBorder="1" applyAlignment="1">
      <alignment horizontal="center" vertical="center" wrapText="1"/>
    </xf>
    <xf numFmtId="0" fontId="39" fillId="7" borderId="15" xfId="6" applyFont="1" applyFill="1" applyBorder="1" applyAlignment="1">
      <alignment horizontal="center" vertical="center"/>
    </xf>
    <xf numFmtId="4" fontId="35" fillId="7" borderId="15" xfId="6" applyNumberFormat="1" applyFont="1" applyFill="1" applyBorder="1" applyAlignment="1">
      <alignment horizontal="center" vertical="center"/>
    </xf>
    <xf numFmtId="4" fontId="36" fillId="7" borderId="15" xfId="6" applyNumberFormat="1" applyFont="1" applyFill="1" applyBorder="1" applyAlignment="1">
      <alignment horizontal="center" vertical="center" wrapText="1"/>
    </xf>
    <xf numFmtId="0" fontId="35" fillId="7" borderId="15" xfId="6" applyFont="1" applyFill="1" applyBorder="1" applyAlignment="1">
      <alignment horizontal="center" vertical="center" wrapText="1"/>
    </xf>
    <xf numFmtId="0" fontId="37" fillId="7" borderId="15" xfId="6" applyFont="1" applyFill="1" applyBorder="1" applyAlignment="1">
      <alignment horizontal="center" vertical="center" wrapText="1"/>
    </xf>
    <xf numFmtId="0" fontId="35" fillId="7" borderId="15" xfId="5" applyFont="1" applyFill="1" applyBorder="1" applyAlignment="1">
      <alignment horizontal="center"/>
    </xf>
    <xf numFmtId="0" fontId="37" fillId="7" borderId="15" xfId="5" applyFont="1" applyFill="1" applyBorder="1" applyAlignment="1">
      <alignment horizontal="center"/>
    </xf>
    <xf numFmtId="4" fontId="35" fillId="7" borderId="15" xfId="6" applyNumberFormat="1" applyFont="1" applyFill="1" applyBorder="1" applyAlignment="1">
      <alignment horizontal="center" vertical="center" wrapText="1"/>
    </xf>
    <xf numFmtId="49" fontId="36" fillId="8" borderId="15" xfId="5" applyNumberFormat="1" applyFont="1" applyFill="1" applyBorder="1" applyAlignment="1">
      <alignment horizontal="center" vertical="center" wrapText="1"/>
    </xf>
    <xf numFmtId="49" fontId="36" fillId="8" borderId="15" xfId="7" applyNumberFormat="1" applyFont="1" applyFill="1" applyBorder="1" applyAlignment="1">
      <alignment horizontal="center" vertical="center" wrapText="1"/>
    </xf>
    <xf numFmtId="0" fontId="39" fillId="8" borderId="15" xfId="5" applyFont="1" applyFill="1" applyBorder="1" applyAlignment="1">
      <alignment horizontal="center" vertical="center" wrapText="1"/>
    </xf>
    <xf numFmtId="43" fontId="39" fillId="8" borderId="15" xfId="7" applyFont="1" applyFill="1" applyBorder="1" applyAlignment="1">
      <alignment horizontal="center" vertical="center" wrapText="1"/>
    </xf>
    <xf numFmtId="0" fontId="39" fillId="8" borderId="15" xfId="5" applyFont="1" applyFill="1" applyBorder="1" applyAlignment="1">
      <alignment horizontal="center" vertical="center"/>
    </xf>
    <xf numFmtId="0" fontId="35" fillId="7" borderId="15" xfId="5" applyFont="1" applyFill="1" applyBorder="1" applyAlignment="1">
      <alignment horizontal="left" vertical="center" wrapText="1"/>
    </xf>
    <xf numFmtId="3" fontId="35" fillId="7" borderId="15" xfId="5" applyNumberFormat="1" applyFont="1" applyFill="1" applyBorder="1" applyAlignment="1">
      <alignment horizontal="center" vertical="center" wrapText="1"/>
    </xf>
    <xf numFmtId="9" fontId="35" fillId="7" borderId="15" xfId="7" applyNumberFormat="1" applyFont="1" applyFill="1" applyBorder="1" applyAlignment="1">
      <alignment horizontal="center" vertical="center" wrapText="1"/>
    </xf>
    <xf numFmtId="1" fontId="35" fillId="7" borderId="15" xfId="5" applyNumberFormat="1" applyFont="1" applyFill="1" applyBorder="1" applyAlignment="1">
      <alignment horizontal="center" vertical="center"/>
    </xf>
    <xf numFmtId="3" fontId="35" fillId="7" borderId="15" xfId="5" applyNumberFormat="1" applyFont="1" applyFill="1" applyBorder="1" applyAlignment="1">
      <alignment horizontal="center" vertical="center"/>
    </xf>
    <xf numFmtId="4" fontId="35" fillId="7" borderId="15" xfId="5" applyNumberFormat="1" applyFont="1" applyFill="1" applyBorder="1" applyAlignment="1">
      <alignment horizontal="center"/>
    </xf>
    <xf numFmtId="4" fontId="35" fillId="7" borderId="15" xfId="5" applyNumberFormat="1" applyFont="1" applyFill="1" applyBorder="1" applyAlignment="1">
      <alignment horizontal="right" vertical="center" wrapText="1"/>
    </xf>
    <xf numFmtId="4" fontId="35" fillId="7" borderId="0" xfId="5" applyNumberFormat="1" applyFont="1" applyFill="1"/>
    <xf numFmtId="4" fontId="36" fillId="7" borderId="15" xfId="5" applyNumberFormat="1" applyFont="1" applyFill="1" applyBorder="1" applyAlignment="1">
      <alignment horizontal="right" vertical="center" wrapText="1"/>
    </xf>
    <xf numFmtId="4" fontId="35" fillId="7" borderId="15" xfId="5" applyNumberFormat="1" applyFont="1" applyFill="1" applyBorder="1" applyAlignment="1">
      <alignment horizontal="right" vertical="center"/>
    </xf>
    <xf numFmtId="4" fontId="35" fillId="7" borderId="15" xfId="5" applyNumberFormat="1" applyFont="1" applyFill="1" applyBorder="1"/>
    <xf numFmtId="0" fontId="10" fillId="3" borderId="7" xfId="0" applyFont="1" applyFill="1" applyBorder="1" applyAlignment="1">
      <alignment horizontal="center" vertical="center" wrapText="1"/>
    </xf>
    <xf numFmtId="0" fontId="10" fillId="2" borderId="0" xfId="8" applyFont="1" applyFill="1" applyBorder="1"/>
    <xf numFmtId="0" fontId="10" fillId="2" borderId="0" xfId="8" applyFont="1" applyFill="1"/>
    <xf numFmtId="0" fontId="9" fillId="2" borderId="0" xfId="8" applyFont="1" applyFill="1"/>
    <xf numFmtId="0" fontId="15" fillId="2" borderId="0" xfId="9" applyFont="1" applyFill="1" applyBorder="1" applyAlignment="1" applyProtection="1">
      <alignment horizontal="center"/>
    </xf>
    <xf numFmtId="0" fontId="9" fillId="2" borderId="0" xfId="8" applyFont="1" applyFill="1" applyBorder="1"/>
    <xf numFmtId="0" fontId="9" fillId="2" borderId="0" xfId="8" applyFont="1" applyFill="1" applyBorder="1" applyAlignment="1">
      <alignment horizontal="left"/>
    </xf>
    <xf numFmtId="0" fontId="16" fillId="2" borderId="0" xfId="8" applyFont="1" applyFill="1" applyBorder="1"/>
    <xf numFmtId="0" fontId="10" fillId="10" borderId="1" xfId="8" applyFont="1" applyFill="1" applyBorder="1" applyAlignment="1">
      <alignment horizontal="center" vertical="center" wrapText="1"/>
    </xf>
    <xf numFmtId="0" fontId="30" fillId="2" borderId="0" xfId="8" applyFill="1"/>
    <xf numFmtId="0" fontId="11" fillId="10" borderId="1" xfId="8" applyFont="1" applyFill="1" applyBorder="1" applyAlignment="1">
      <alignment horizontal="center" vertical="center" wrapText="1"/>
    </xf>
    <xf numFmtId="14" fontId="9" fillId="2" borderId="1" xfId="8" applyNumberFormat="1" applyFont="1" applyFill="1" applyBorder="1" applyAlignment="1">
      <alignment horizontal="center"/>
    </xf>
    <xf numFmtId="0" fontId="9" fillId="2" borderId="2" xfId="8" applyFont="1" applyFill="1" applyBorder="1" applyAlignment="1"/>
    <xf numFmtId="0" fontId="9" fillId="2" borderId="2" xfId="8" applyFont="1" applyFill="1" applyBorder="1" applyAlignment="1">
      <alignment wrapText="1"/>
    </xf>
    <xf numFmtId="14" fontId="9" fillId="2" borderId="1" xfId="8" applyNumberFormat="1" applyFont="1" applyFill="1" applyBorder="1" applyAlignment="1">
      <alignment horizontal="left"/>
    </xf>
    <xf numFmtId="4" fontId="9" fillId="2" borderId="1" xfId="8" applyNumberFormat="1" applyFont="1" applyFill="1" applyBorder="1" applyAlignment="1">
      <alignment horizontal="right"/>
    </xf>
    <xf numFmtId="4" fontId="10" fillId="2" borderId="1" xfId="8" applyNumberFormat="1" applyFont="1" applyFill="1" applyBorder="1" applyAlignment="1">
      <alignment vertical="center" wrapText="1"/>
    </xf>
    <xf numFmtId="49" fontId="9" fillId="2" borderId="4" xfId="8" applyNumberFormat="1" applyFont="1" applyFill="1" applyBorder="1" applyAlignment="1">
      <alignment horizontal="center" vertical="center" wrapText="1"/>
    </xf>
    <xf numFmtId="0" fontId="9" fillId="2" borderId="1" xfId="8" applyFont="1" applyFill="1" applyBorder="1"/>
    <xf numFmtId="0" fontId="9" fillId="2" borderId="1" xfId="8" applyFont="1" applyFill="1" applyBorder="1" applyAlignment="1">
      <alignment horizontal="center" vertical="top" wrapText="1"/>
    </xf>
    <xf numFmtId="0" fontId="9" fillId="2" borderId="1" xfId="8" applyFont="1" applyFill="1" applyBorder="1" applyAlignment="1">
      <alignment horizontal="justify" vertical="top" wrapText="1"/>
    </xf>
    <xf numFmtId="14" fontId="9" fillId="2" borderId="1" xfId="8" applyNumberFormat="1" applyFont="1" applyFill="1" applyBorder="1" applyAlignment="1">
      <alignment horizontal="center" vertical="top" wrapText="1"/>
    </xf>
    <xf numFmtId="4" fontId="9" fillId="2" borderId="1" xfId="8" applyNumberFormat="1" applyFont="1" applyFill="1" applyBorder="1" applyAlignment="1">
      <alignment horizontal="right" vertical="top" wrapText="1"/>
    </xf>
    <xf numFmtId="4" fontId="26" fillId="2" borderId="1" xfId="8" applyNumberFormat="1" applyFont="1" applyFill="1" applyBorder="1"/>
    <xf numFmtId="0" fontId="25" fillId="2" borderId="0" xfId="8" applyFont="1" applyFill="1"/>
    <xf numFmtId="0" fontId="26" fillId="2" borderId="1" xfId="8" applyFont="1" applyFill="1" applyBorder="1"/>
    <xf numFmtId="0" fontId="25" fillId="2" borderId="0" xfId="8" applyFont="1" applyFill="1" applyBorder="1"/>
    <xf numFmtId="0" fontId="10" fillId="3" borderId="1" xfId="8" applyFont="1" applyFill="1" applyBorder="1" applyAlignment="1">
      <alignment horizontal="center" vertical="center" wrapText="1"/>
    </xf>
    <xf numFmtId="0" fontId="25" fillId="2" borderId="1" xfId="8" applyFont="1" applyFill="1" applyBorder="1"/>
    <xf numFmtId="4" fontId="25" fillId="2" borderId="1" xfId="8" applyNumberFormat="1" applyFont="1" applyFill="1" applyBorder="1"/>
    <xf numFmtId="4" fontId="10" fillId="2" borderId="1" xfId="8" applyNumberFormat="1" applyFont="1" applyFill="1" applyBorder="1" applyAlignment="1">
      <alignment vertical="center"/>
    </xf>
    <xf numFmtId="0" fontId="11" fillId="2" borderId="1" xfId="8" applyFont="1" applyFill="1" applyBorder="1" applyAlignment="1">
      <alignment horizontal="center" vertical="center" wrapText="1"/>
    </xf>
    <xf numFmtId="0" fontId="11" fillId="2" borderId="0" xfId="8" applyFont="1" applyFill="1" applyBorder="1" applyAlignment="1">
      <alignment horizontal="center" vertical="center" wrapText="1"/>
    </xf>
    <xf numFmtId="4" fontId="9" fillId="2" borderId="1" xfId="8" applyNumberFormat="1" applyFont="1" applyFill="1" applyBorder="1" applyAlignment="1">
      <alignment vertical="center"/>
    </xf>
    <xf numFmtId="4" fontId="9" fillId="2" borderId="1" xfId="8" applyNumberFormat="1" applyFont="1" applyFill="1" applyBorder="1" applyAlignment="1">
      <alignment horizontal="right" vertical="center" wrapText="1"/>
    </xf>
    <xf numFmtId="0" fontId="25" fillId="2" borderId="0" xfId="8" applyFont="1" applyFill="1" applyAlignment="1">
      <alignment horizontal="center" vertical="center" wrapText="1"/>
    </xf>
    <xf numFmtId="0" fontId="9" fillId="2" borderId="0" xfId="8" applyFont="1" applyFill="1" applyBorder="1" applyAlignment="1">
      <alignment vertical="top" wrapText="1"/>
    </xf>
    <xf numFmtId="0" fontId="28" fillId="2" borderId="0" xfId="9" applyFont="1" applyFill="1" applyBorder="1" applyAlignment="1" applyProtection="1">
      <alignment horizontal="center"/>
    </xf>
    <xf numFmtId="0" fontId="43" fillId="2" borderId="0" xfId="8" applyFont="1" applyFill="1"/>
    <xf numFmtId="0" fontId="10" fillId="3" borderId="5" xfId="8" applyFont="1" applyFill="1" applyBorder="1" applyAlignment="1">
      <alignment horizontal="center" vertical="center" wrapText="1"/>
    </xf>
    <xf numFmtId="0" fontId="45" fillId="3" borderId="7" xfId="8" applyFont="1" applyFill="1" applyBorder="1" applyAlignment="1">
      <alignment horizontal="center" vertical="center" wrapText="1"/>
    </xf>
    <xf numFmtId="0" fontId="11" fillId="3" borderId="1" xfId="8" applyFont="1" applyFill="1" applyBorder="1" applyAlignment="1">
      <alignment horizontal="center" vertical="center" wrapText="1"/>
    </xf>
    <xf numFmtId="0" fontId="46" fillId="3" borderId="1" xfId="8" applyFont="1" applyFill="1" applyBorder="1" applyAlignment="1">
      <alignment horizontal="center" vertical="center" wrapText="1"/>
    </xf>
    <xf numFmtId="0" fontId="9" fillId="2" borderId="1" xfId="8" applyFont="1" applyFill="1" applyBorder="1" applyAlignment="1">
      <alignment horizontal="center" vertical="center" wrapText="1"/>
    </xf>
    <xf numFmtId="172" fontId="9" fillId="2" borderId="1" xfId="14" applyFont="1" applyFill="1" applyBorder="1" applyAlignment="1" applyProtection="1">
      <alignment horizontal="center" vertical="center" wrapText="1"/>
    </xf>
    <xf numFmtId="173" fontId="47" fillId="2" borderId="1" xfId="8" applyNumberFormat="1" applyFont="1" applyFill="1" applyBorder="1" applyAlignment="1">
      <alignment horizontal="center" vertical="center" wrapText="1"/>
    </xf>
    <xf numFmtId="3" fontId="9" fillId="2" borderId="1" xfId="8" applyNumberFormat="1" applyFont="1" applyFill="1" applyBorder="1" applyAlignment="1">
      <alignment horizontal="center" vertical="center" wrapText="1"/>
    </xf>
    <xf numFmtId="174" fontId="9" fillId="2" borderId="1" xfId="8" applyNumberFormat="1" applyFont="1" applyFill="1" applyBorder="1" applyAlignment="1">
      <alignment horizontal="center" vertical="center" wrapText="1"/>
    </xf>
    <xf numFmtId="4" fontId="9" fillId="2" borderId="1" xfId="8" applyNumberFormat="1" applyFont="1" applyFill="1" applyBorder="1" applyAlignment="1">
      <alignment horizontal="center" vertical="center" wrapText="1"/>
    </xf>
    <xf numFmtId="167" fontId="9" fillId="2" borderId="1" xfId="8" applyNumberFormat="1" applyFont="1" applyFill="1" applyBorder="1" applyAlignment="1">
      <alignment horizontal="center" vertical="center" wrapText="1"/>
    </xf>
    <xf numFmtId="4" fontId="10" fillId="2" borderId="1" xfId="8" applyNumberFormat="1" applyFont="1" applyFill="1" applyBorder="1" applyAlignment="1">
      <alignment horizontal="right" vertical="center" wrapText="1"/>
    </xf>
    <xf numFmtId="4" fontId="10" fillId="2" borderId="0" xfId="8" applyNumberFormat="1" applyFont="1" applyFill="1" applyBorder="1" applyAlignment="1">
      <alignment horizontal="right" vertical="center" wrapText="1"/>
    </xf>
    <xf numFmtId="175" fontId="9" fillId="2" borderId="0" xfId="8" applyNumberFormat="1" applyFont="1" applyFill="1"/>
    <xf numFmtId="176" fontId="9" fillId="2" borderId="0" xfId="8" applyNumberFormat="1" applyFont="1" applyFill="1"/>
    <xf numFmtId="164" fontId="9" fillId="2" borderId="0" xfId="10" applyFont="1" applyFill="1"/>
    <xf numFmtId="2" fontId="26" fillId="2" borderId="1" xfId="8" applyNumberFormat="1" applyFont="1" applyFill="1" applyBorder="1"/>
    <xf numFmtId="0" fontId="9" fillId="2" borderId="0" xfId="8" applyFont="1" applyFill="1" applyBorder="1" applyAlignment="1">
      <alignment horizontal="left" vertical="center" wrapText="1"/>
    </xf>
    <xf numFmtId="0" fontId="18" fillId="2" borderId="0" xfId="8" applyFont="1" applyFill="1" applyBorder="1"/>
    <xf numFmtId="0" fontId="10" fillId="11" borderId="0" xfId="8" applyFont="1" applyFill="1" applyBorder="1" applyAlignment="1">
      <alignment horizontal="center" vertical="center" wrapText="1"/>
    </xf>
    <xf numFmtId="0" fontId="9" fillId="2" borderId="1" xfId="8" applyFont="1" applyFill="1" applyBorder="1" applyAlignment="1">
      <alignment horizontal="left" vertical="center" wrapText="1"/>
    </xf>
    <xf numFmtId="4" fontId="9" fillId="2" borderId="1" xfId="8" applyNumberFormat="1" applyFont="1" applyFill="1" applyBorder="1"/>
    <xf numFmtId="4" fontId="9" fillId="2" borderId="1" xfId="8" applyNumberFormat="1" applyFont="1" applyFill="1" applyBorder="1" applyAlignment="1">
      <alignment horizontal="left" vertical="center" wrapText="1"/>
    </xf>
    <xf numFmtId="0" fontId="9" fillId="2" borderId="0" xfId="8" applyFont="1" applyFill="1" applyAlignment="1">
      <alignment horizontal="left" vertical="center" wrapText="1"/>
    </xf>
    <xf numFmtId="0" fontId="10" fillId="11" borderId="0" xfId="8" applyFont="1" applyFill="1" applyBorder="1" applyAlignment="1">
      <alignment vertical="center" wrapText="1"/>
    </xf>
    <xf numFmtId="0" fontId="9" fillId="2" borderId="0" xfId="8" applyFont="1" applyFill="1" applyAlignment="1">
      <alignment horizontal="center" vertical="center" wrapText="1"/>
    </xf>
    <xf numFmtId="0" fontId="10" fillId="3" borderId="26" xfId="8" applyFont="1" applyFill="1" applyBorder="1" applyAlignment="1">
      <alignment vertical="center" wrapText="1"/>
    </xf>
    <xf numFmtId="0" fontId="10" fillId="3" borderId="11" xfId="8" applyFont="1" applyFill="1" applyBorder="1" applyAlignment="1">
      <alignment vertical="center" wrapText="1"/>
    </xf>
    <xf numFmtId="0" fontId="10" fillId="3" borderId="28" xfId="8" applyFont="1" applyFill="1" applyBorder="1" applyAlignment="1">
      <alignment horizontal="center" vertical="center" wrapText="1"/>
    </xf>
    <xf numFmtId="0" fontId="9" fillId="2" borderId="2" xfId="8" applyFont="1" applyFill="1" applyBorder="1" applyAlignment="1">
      <alignment vertical="center" wrapText="1"/>
    </xf>
    <xf numFmtId="0" fontId="9" fillId="2" borderId="3" xfId="8" applyFont="1" applyFill="1" applyBorder="1" applyAlignment="1">
      <alignment vertical="center" wrapText="1"/>
    </xf>
    <xf numFmtId="4" fontId="9" fillId="2" borderId="29" xfId="8" applyNumberFormat="1" applyFont="1" applyFill="1" applyBorder="1" applyAlignment="1">
      <alignment horizontal="right" vertical="center" wrapText="1"/>
    </xf>
    <xf numFmtId="0" fontId="9" fillId="12" borderId="0" xfId="8" applyFont="1" applyFill="1" applyBorder="1" applyAlignment="1">
      <alignment vertical="center" wrapText="1"/>
    </xf>
    <xf numFmtId="0" fontId="9" fillId="12" borderId="0" xfId="8" applyFont="1" applyFill="1" applyBorder="1" applyAlignment="1">
      <alignment horizontal="justify" vertical="center" wrapText="1"/>
    </xf>
    <xf numFmtId="4" fontId="9" fillId="12" borderId="0" xfId="8" applyNumberFormat="1" applyFont="1" applyFill="1" applyBorder="1" applyAlignment="1">
      <alignment horizontal="right" vertical="center" wrapText="1"/>
    </xf>
    <xf numFmtId="0" fontId="10" fillId="2" borderId="2" xfId="8" applyFont="1" applyFill="1" applyBorder="1" applyAlignment="1"/>
    <xf numFmtId="0" fontId="10" fillId="2" borderId="3" xfId="8" applyFont="1" applyFill="1" applyBorder="1" applyAlignment="1"/>
    <xf numFmtId="4" fontId="10" fillId="2" borderId="29" xfId="8" applyNumberFormat="1" applyFont="1" applyFill="1" applyBorder="1" applyAlignment="1">
      <alignment horizontal="right" vertical="center" wrapText="1"/>
    </xf>
    <xf numFmtId="0" fontId="10" fillId="12" borderId="0" xfId="8" applyFont="1" applyFill="1" applyBorder="1" applyAlignment="1"/>
    <xf numFmtId="0" fontId="10" fillId="12" borderId="0" xfId="8" applyFont="1" applyFill="1" applyBorder="1" applyAlignment="1">
      <alignment horizontal="left"/>
    </xf>
    <xf numFmtId="4" fontId="10" fillId="12" borderId="0" xfId="8" applyNumberFormat="1" applyFont="1" applyFill="1" applyBorder="1" applyAlignment="1">
      <alignment horizontal="right" vertical="center" wrapText="1"/>
    </xf>
    <xf numFmtId="4" fontId="10" fillId="3" borderId="31" xfId="8" applyNumberFormat="1" applyFont="1" applyFill="1" applyBorder="1"/>
    <xf numFmtId="0" fontId="10" fillId="11" borderId="0" xfId="8" applyFont="1" applyFill="1" applyBorder="1" applyAlignment="1"/>
    <xf numFmtId="0" fontId="10" fillId="11" borderId="0" xfId="8" applyFont="1" applyFill="1" applyBorder="1" applyAlignment="1">
      <alignment horizontal="center"/>
    </xf>
    <xf numFmtId="4" fontId="10" fillId="11" borderId="0" xfId="8" applyNumberFormat="1" applyFont="1" applyFill="1" applyBorder="1"/>
    <xf numFmtId="0" fontId="10" fillId="3" borderId="5" xfId="3" applyFont="1" applyFill="1" applyBorder="1" applyAlignment="1">
      <alignment horizontal="center" vertical="center" wrapText="1"/>
    </xf>
    <xf numFmtId="0" fontId="10" fillId="3" borderId="12" xfId="3" applyFont="1" applyFill="1" applyBorder="1" applyAlignment="1">
      <alignment horizontal="center" vertical="center" wrapText="1"/>
    </xf>
    <xf numFmtId="0" fontId="10" fillId="3" borderId="15" xfId="3" applyFont="1" applyFill="1" applyBorder="1" applyAlignment="1">
      <alignment horizontal="center" vertical="center" wrapText="1"/>
    </xf>
    <xf numFmtId="0" fontId="10" fillId="11" borderId="0" xfId="3" applyFont="1" applyFill="1" applyBorder="1" applyAlignment="1">
      <alignment horizontal="center" vertical="center" wrapText="1"/>
    </xf>
    <xf numFmtId="0" fontId="48" fillId="7" borderId="32" xfId="6" applyFont="1" applyFill="1" applyBorder="1" applyAlignment="1">
      <alignment horizontal="center" vertical="center" wrapText="1"/>
    </xf>
    <xf numFmtId="0" fontId="49" fillId="7" borderId="32" xfId="6" applyFont="1" applyFill="1" applyBorder="1" applyAlignment="1">
      <alignment horizontal="center" vertical="center" wrapText="1"/>
    </xf>
    <xf numFmtId="0" fontId="30" fillId="2" borderId="15" xfId="8" applyFill="1" applyBorder="1"/>
    <xf numFmtId="0" fontId="49" fillId="7" borderId="15" xfId="6" applyFont="1" applyFill="1" applyBorder="1" applyAlignment="1">
      <alignment horizontal="center" vertical="center" wrapText="1"/>
    </xf>
    <xf numFmtId="0" fontId="48" fillId="7" borderId="0" xfId="6" applyFont="1" applyFill="1" applyBorder="1" applyAlignment="1">
      <alignment horizontal="center" vertical="center" wrapText="1"/>
    </xf>
    <xf numFmtId="0" fontId="50" fillId="0" borderId="15" xfId="30" applyFont="1" applyBorder="1"/>
    <xf numFmtId="0" fontId="51" fillId="7" borderId="15" xfId="17" applyFont="1" applyFill="1" applyBorder="1" applyAlignment="1">
      <alignment horizontal="center" vertical="center" wrapText="1"/>
    </xf>
    <xf numFmtId="0" fontId="50" fillId="7" borderId="0" xfId="30" applyFont="1" applyFill="1" applyBorder="1"/>
    <xf numFmtId="0" fontId="26" fillId="3" borderId="1" xfId="8" applyFont="1" applyFill="1" applyBorder="1" applyAlignment="1">
      <alignment horizontal="center" vertical="center" wrapText="1"/>
    </xf>
    <xf numFmtId="4" fontId="10" fillId="2" borderId="1" xfId="8" applyNumberFormat="1" applyFont="1" applyFill="1" applyBorder="1"/>
    <xf numFmtId="4" fontId="10" fillId="2" borderId="0" xfId="8" applyNumberFormat="1" applyFont="1" applyFill="1" applyBorder="1"/>
    <xf numFmtId="0" fontId="10" fillId="3" borderId="2" xfId="8" applyFont="1" applyFill="1" applyBorder="1" applyAlignment="1">
      <alignment horizontal="center" vertical="center" wrapText="1"/>
    </xf>
    <xf numFmtId="0" fontId="11" fillId="3" borderId="2" xfId="8" applyFont="1" applyFill="1" applyBorder="1" applyAlignment="1">
      <alignment horizontal="center" vertical="center" wrapText="1"/>
    </xf>
    <xf numFmtId="0" fontId="11" fillId="11" borderId="0" xfId="8" applyFont="1" applyFill="1" applyBorder="1" applyAlignment="1">
      <alignment horizontal="center" vertical="center" wrapText="1"/>
    </xf>
    <xf numFmtId="167" fontId="9" fillId="2" borderId="1" xfId="8" applyNumberFormat="1" applyFont="1" applyFill="1" applyBorder="1"/>
    <xf numFmtId="4" fontId="9" fillId="2" borderId="2" xfId="8" applyNumberFormat="1" applyFont="1" applyFill="1" applyBorder="1"/>
    <xf numFmtId="4" fontId="9" fillId="12" borderId="0" xfId="8" applyNumberFormat="1" applyFont="1" applyFill="1" applyBorder="1"/>
    <xf numFmtId="0" fontId="9" fillId="2" borderId="5" xfId="8" applyFont="1" applyFill="1" applyBorder="1"/>
    <xf numFmtId="0" fontId="9" fillId="2" borderId="12" xfId="8" applyFont="1" applyFill="1" applyBorder="1"/>
    <xf numFmtId="0" fontId="9" fillId="2" borderId="10" xfId="8" applyFont="1" applyFill="1" applyBorder="1"/>
    <xf numFmtId="0" fontId="9" fillId="2" borderId="14" xfId="8" applyFont="1" applyFill="1" applyBorder="1"/>
    <xf numFmtId="4" fontId="10" fillId="2" borderId="15" xfId="8" applyNumberFormat="1" applyFont="1" applyFill="1" applyBorder="1"/>
    <xf numFmtId="4" fontId="10" fillId="12" borderId="0" xfId="8" applyNumberFormat="1" applyFont="1" applyFill="1" applyBorder="1"/>
    <xf numFmtId="0" fontId="9" fillId="12" borderId="0" xfId="8" applyFont="1" applyFill="1" applyBorder="1"/>
    <xf numFmtId="0" fontId="10" fillId="3" borderId="12" xfId="8" applyFont="1" applyFill="1" applyBorder="1" applyAlignment="1">
      <alignment horizontal="center" vertical="center" wrapText="1"/>
    </xf>
    <xf numFmtId="0" fontId="10" fillId="3" borderId="15" xfId="8" applyFont="1" applyFill="1" applyBorder="1" applyAlignment="1">
      <alignment horizontal="center" vertical="center" wrapText="1"/>
    </xf>
    <xf numFmtId="0" fontId="9" fillId="2" borderId="15" xfId="8" applyFont="1" applyFill="1" applyBorder="1"/>
    <xf numFmtId="0" fontId="10" fillId="2" borderId="0" xfId="8" applyFont="1" applyFill="1" applyBorder="1" applyAlignment="1">
      <alignment horizontal="justify"/>
    </xf>
    <xf numFmtId="0" fontId="9" fillId="2" borderId="0" xfId="8" applyFont="1" applyFill="1" applyBorder="1" applyAlignment="1">
      <alignment horizontal="justify" vertical="center"/>
    </xf>
    <xf numFmtId="0" fontId="9" fillId="2" borderId="0" xfId="8" applyFont="1" applyFill="1" applyBorder="1" applyAlignment="1">
      <alignment horizontal="justify" vertical="center" wrapText="1"/>
    </xf>
    <xf numFmtId="0" fontId="9" fillId="2" borderId="19" xfId="8" applyFont="1" applyFill="1" applyBorder="1" applyAlignment="1">
      <alignment vertical="center"/>
    </xf>
    <xf numFmtId="0" fontId="9" fillId="2" borderId="0" xfId="8" applyFont="1" applyFill="1" applyBorder="1" applyAlignment="1">
      <alignment vertical="center"/>
    </xf>
    <xf numFmtId="0" fontId="9" fillId="2" borderId="20" xfId="8" applyFont="1" applyFill="1" applyBorder="1" applyAlignment="1">
      <alignment vertical="center"/>
    </xf>
    <xf numFmtId="0" fontId="9" fillId="2" borderId="19" xfId="8" applyFont="1" applyFill="1" applyBorder="1"/>
    <xf numFmtId="0" fontId="9" fillId="2" borderId="20" xfId="8" applyFont="1" applyFill="1" applyBorder="1"/>
    <xf numFmtId="0" fontId="9" fillId="2" borderId="21" xfId="8" applyFont="1" applyFill="1" applyBorder="1"/>
    <xf numFmtId="0" fontId="9" fillId="2" borderId="22" xfId="8" applyFont="1" applyFill="1" applyBorder="1"/>
    <xf numFmtId="0" fontId="9" fillId="2" borderId="23" xfId="8" applyFont="1" applyFill="1" applyBorder="1"/>
    <xf numFmtId="0" fontId="36" fillId="0" borderId="0" xfId="8" applyFont="1" applyFill="1"/>
    <xf numFmtId="0" fontId="30" fillId="0" borderId="0" xfId="8" applyFill="1"/>
    <xf numFmtId="0" fontId="10" fillId="0" borderId="0" xfId="8" applyFont="1" applyFill="1" applyBorder="1"/>
    <xf numFmtId="0" fontId="4" fillId="3" borderId="1" xfId="0" applyFont="1" applyFill="1" applyBorder="1" applyAlignment="1">
      <alignment horizontal="center" vertical="center" wrapText="1"/>
    </xf>
    <xf numFmtId="0" fontId="10" fillId="3" borderId="1" xfId="8" applyFont="1" applyFill="1" applyBorder="1" applyAlignment="1">
      <alignment horizontal="center" vertical="center" wrapText="1"/>
    </xf>
    <xf numFmtId="0" fontId="11" fillId="0" borderId="1" xfId="8" applyFont="1" applyFill="1" applyBorder="1" applyAlignment="1">
      <alignment horizontal="center" vertical="center" wrapText="1"/>
    </xf>
    <xf numFmtId="14" fontId="9" fillId="0" borderId="1" xfId="8" applyNumberFormat="1" applyFont="1" applyFill="1" applyBorder="1" applyAlignment="1">
      <alignment horizontal="center"/>
    </xf>
    <xf numFmtId="4" fontId="25" fillId="0" borderId="1" xfId="8" applyNumberFormat="1" applyFont="1" applyFill="1" applyBorder="1"/>
    <xf numFmtId="0" fontId="36" fillId="0" borderId="0" xfId="8" applyFont="1" applyFill="1" applyBorder="1"/>
    <xf numFmtId="0" fontId="10" fillId="8" borderId="1" xfId="8" applyFont="1" applyFill="1" applyBorder="1" applyAlignment="1">
      <alignment horizontal="center" vertical="center" wrapText="1"/>
    </xf>
    <xf numFmtId="0" fontId="53" fillId="2" borderId="0" xfId="0" applyFont="1" applyFill="1" applyBorder="1"/>
    <xf numFmtId="0" fontId="53" fillId="2" borderId="0" xfId="0" applyFont="1" applyFill="1" applyBorder="1" applyAlignment="1"/>
    <xf numFmtId="0" fontId="10" fillId="3"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165" fontId="55" fillId="3" borderId="1" xfId="0" applyNumberFormat="1" applyFont="1" applyFill="1" applyBorder="1" applyAlignment="1" applyProtection="1">
      <alignment horizontal="center" vertical="center" wrapText="1"/>
    </xf>
    <xf numFmtId="0" fontId="54" fillId="2" borderId="0" xfId="0" applyFont="1" applyFill="1" applyBorder="1"/>
    <xf numFmtId="0" fontId="32" fillId="2" borderId="0" xfId="0" applyFont="1" applyFill="1"/>
    <xf numFmtId="0" fontId="43" fillId="2" borderId="1" xfId="0" applyFont="1" applyFill="1" applyBorder="1" applyAlignment="1">
      <alignment horizontal="center" vertical="center" wrapText="1"/>
    </xf>
    <xf numFmtId="0" fontId="46" fillId="2" borderId="1" xfId="0" applyFont="1" applyFill="1" applyBorder="1" applyAlignment="1">
      <alignment horizontal="center" vertical="center" wrapText="1"/>
    </xf>
    <xf numFmtId="0" fontId="54" fillId="3" borderId="1" xfId="0" applyFont="1" applyFill="1" applyBorder="1" applyAlignment="1">
      <alignment horizontal="center" vertical="center" wrapText="1"/>
    </xf>
    <xf numFmtId="0" fontId="46" fillId="2" borderId="0" xfId="8" applyFont="1" applyFill="1" applyBorder="1"/>
    <xf numFmtId="0" fontId="10" fillId="3"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165" fontId="9" fillId="2" borderId="1" xfId="0" applyNumberFormat="1" applyFont="1" applyFill="1" applyBorder="1" applyAlignment="1" applyProtection="1">
      <alignment horizontal="justify"/>
    </xf>
    <xf numFmtId="49" fontId="10" fillId="2" borderId="1" xfId="0" applyNumberFormat="1" applyFont="1" applyFill="1" applyBorder="1" applyAlignment="1">
      <alignment horizontal="center" vertical="center" wrapText="1"/>
    </xf>
    <xf numFmtId="0" fontId="4" fillId="2" borderId="0" xfId="0" applyFont="1" applyFill="1" applyBorder="1" applyAlignment="1">
      <alignment horizontal="center" wrapText="1"/>
    </xf>
    <xf numFmtId="0" fontId="53" fillId="2" borderId="0" xfId="0" applyFont="1" applyFill="1" applyBorder="1" applyAlignment="1">
      <alignment horizontal="center" vertical="center" wrapText="1"/>
    </xf>
    <xf numFmtId="0" fontId="53" fillId="2" borderId="1" xfId="0" applyFont="1" applyFill="1" applyBorder="1" applyAlignment="1">
      <alignment horizontal="center" vertical="center" wrapText="1"/>
    </xf>
    <xf numFmtId="0" fontId="3" fillId="2" borderId="0" xfId="0" applyFont="1" applyFill="1" applyAlignment="1">
      <alignment horizontal="center" vertical="center" wrapText="1"/>
    </xf>
    <xf numFmtId="0" fontId="32" fillId="2" borderId="0" xfId="0" applyFont="1" applyFill="1" applyBorder="1" applyAlignment="1">
      <alignment horizontal="center" vertical="center" wrapText="1"/>
    </xf>
    <xf numFmtId="0" fontId="32" fillId="2" borderId="0" xfId="0" applyFont="1" applyFill="1" applyBorder="1" applyAlignment="1">
      <alignment vertical="center" wrapText="1"/>
    </xf>
    <xf numFmtId="0" fontId="32" fillId="2" borderId="15" xfId="0" applyFont="1" applyFill="1" applyBorder="1" applyAlignment="1">
      <alignment vertical="center" wrapText="1"/>
    </xf>
    <xf numFmtId="0" fontId="54" fillId="2" borderId="0" xfId="0" applyFont="1" applyFill="1" applyBorder="1" applyAlignment="1">
      <alignment horizontal="left" vertical="center"/>
    </xf>
    <xf numFmtId="0" fontId="32" fillId="2" borderId="0" xfId="0" applyFont="1" applyFill="1" applyBorder="1" applyAlignment="1">
      <alignment horizontal="justify" vertical="center" wrapText="1"/>
    </xf>
    <xf numFmtId="0" fontId="3" fillId="2" borderId="0" xfId="0" applyFont="1" applyFill="1" applyBorder="1" applyAlignment="1">
      <alignment vertical="center"/>
    </xf>
    <xf numFmtId="0" fontId="36" fillId="2" borderId="1" xfId="0" applyFont="1" applyFill="1" applyBorder="1" applyAlignment="1">
      <alignment horizontal="justify" vertical="center" wrapText="1"/>
    </xf>
    <xf numFmtId="0" fontId="30" fillId="2" borderId="0" xfId="0" applyFont="1" applyFill="1"/>
    <xf numFmtId="0" fontId="4" fillId="0" borderId="1" xfId="0" applyFont="1" applyFill="1" applyBorder="1" applyAlignment="1">
      <alignment horizontal="center" vertical="center" wrapText="1"/>
    </xf>
    <xf numFmtId="0" fontId="3" fillId="0" borderId="1" xfId="0" applyFont="1" applyFill="1" applyBorder="1" applyAlignment="1">
      <alignment vertical="center" wrapText="1"/>
    </xf>
    <xf numFmtId="4" fontId="10" fillId="2" borderId="2" xfId="0" applyNumberFormat="1" applyFont="1" applyFill="1" applyBorder="1" applyAlignment="1">
      <alignment horizontal="center" vertical="center" wrapText="1"/>
    </xf>
    <xf numFmtId="4" fontId="10" fillId="2" borderId="4" xfId="0" applyNumberFormat="1" applyFont="1" applyFill="1" applyBorder="1" applyAlignment="1">
      <alignment horizontal="center" vertical="center" wrapText="1"/>
    </xf>
    <xf numFmtId="4" fontId="9" fillId="2" borderId="0" xfId="0" applyNumberFormat="1" applyFont="1" applyFill="1" applyBorder="1"/>
    <xf numFmtId="0" fontId="3" fillId="2" borderId="0" xfId="0" applyFont="1" applyFill="1"/>
    <xf numFmtId="0" fontId="0" fillId="2" borderId="0" xfId="0" applyFill="1"/>
    <xf numFmtId="0" fontId="3" fillId="2" borderId="0" xfId="0" applyFont="1" applyFill="1" applyBorder="1"/>
    <xf numFmtId="0" fontId="9" fillId="2" borderId="0" xfId="0" applyFont="1" applyFill="1" applyBorder="1"/>
    <xf numFmtId="4" fontId="9" fillId="2" borderId="1" xfId="0" applyNumberFormat="1" applyFont="1" applyFill="1" applyBorder="1" applyAlignment="1">
      <alignment horizontal="right" vertical="center" wrapText="1"/>
    </xf>
    <xf numFmtId="0" fontId="3" fillId="2" borderId="1" xfId="0" applyFont="1" applyFill="1" applyBorder="1" applyAlignment="1">
      <alignment horizontal="center"/>
    </xf>
    <xf numFmtId="4" fontId="10" fillId="2" borderId="1" xfId="0" applyNumberFormat="1" applyFont="1" applyFill="1" applyBorder="1" applyAlignment="1">
      <alignment horizontal="right" vertical="center" wrapText="1"/>
    </xf>
    <xf numFmtId="4" fontId="11" fillId="3" borderId="1" xfId="0" applyNumberFormat="1" applyFont="1" applyFill="1" applyBorder="1" applyAlignment="1">
      <alignment horizontal="center" vertical="center" wrapText="1"/>
    </xf>
    <xf numFmtId="0" fontId="9" fillId="2" borderId="5" xfId="0" applyFont="1" applyFill="1" applyBorder="1" applyAlignment="1" applyProtection="1">
      <alignment vertical="center"/>
    </xf>
    <xf numFmtId="0" fontId="9" fillId="2" borderId="5" xfId="0" applyFont="1" applyFill="1" applyBorder="1"/>
    <xf numFmtId="170" fontId="3" fillId="2" borderId="1" xfId="0" applyNumberFormat="1" applyFont="1" applyFill="1" applyBorder="1" applyAlignment="1">
      <alignment horizontal="center"/>
    </xf>
    <xf numFmtId="0" fontId="10" fillId="3" borderId="7" xfId="0" applyFont="1" applyFill="1" applyBorder="1" applyAlignment="1">
      <alignment horizontal="center" vertical="center" wrapText="1"/>
    </xf>
    <xf numFmtId="0" fontId="46" fillId="2" borderId="1" xfId="0" applyFont="1" applyFill="1" applyBorder="1" applyAlignment="1">
      <alignment horizontal="center" vertical="center" wrapText="1"/>
    </xf>
    <xf numFmtId="4" fontId="9" fillId="0" borderId="1" xfId="0" applyNumberFormat="1" applyFont="1" applyFill="1" applyBorder="1" applyAlignment="1">
      <alignment horizontal="right" vertical="center" wrapText="1"/>
    </xf>
    <xf numFmtId="4" fontId="10" fillId="0" borderId="1" xfId="0" applyNumberFormat="1" applyFont="1" applyFill="1" applyBorder="1" applyAlignment="1">
      <alignment horizontal="right" vertical="center" wrapText="1"/>
    </xf>
    <xf numFmtId="4" fontId="10" fillId="2" borderId="2" xfId="0" applyNumberFormat="1" applyFont="1" applyFill="1" applyBorder="1" applyAlignment="1">
      <alignment vertical="center"/>
    </xf>
    <xf numFmtId="0" fontId="9" fillId="2" borderId="0" xfId="0" applyFont="1" applyFill="1" applyBorder="1" applyAlignment="1" applyProtection="1">
      <alignment vertical="center"/>
    </xf>
    <xf numFmtId="4" fontId="10" fillId="2" borderId="15" xfId="0" applyNumberFormat="1" applyFont="1" applyFill="1" applyBorder="1" applyAlignment="1">
      <alignment vertical="center"/>
    </xf>
    <xf numFmtId="4" fontId="9" fillId="2" borderId="12" xfId="0" applyNumberFormat="1" applyFont="1" applyFill="1" applyBorder="1" applyAlignment="1">
      <alignment vertical="center"/>
    </xf>
    <xf numFmtId="4" fontId="9" fillId="2" borderId="14" xfId="0" applyNumberFormat="1" applyFont="1" applyFill="1" applyBorder="1" applyAlignment="1">
      <alignment vertical="center"/>
    </xf>
    <xf numFmtId="0" fontId="9" fillId="2" borderId="15" xfId="0" applyFont="1" applyFill="1" applyBorder="1" applyAlignment="1" applyProtection="1">
      <alignment vertical="center"/>
    </xf>
    <xf numFmtId="4" fontId="10" fillId="2" borderId="3" xfId="0" applyNumberFormat="1" applyFont="1" applyFill="1" applyBorder="1" applyAlignment="1">
      <alignment vertical="center"/>
    </xf>
    <xf numFmtId="0" fontId="9" fillId="2" borderId="15" xfId="0" applyFont="1" applyFill="1" applyBorder="1"/>
    <xf numFmtId="4" fontId="9" fillId="2" borderId="14" xfId="0" applyNumberFormat="1" applyFont="1" applyFill="1" applyBorder="1"/>
    <xf numFmtId="4" fontId="10" fillId="2" borderId="15" xfId="0" applyNumberFormat="1" applyFont="1" applyFill="1" applyBorder="1"/>
    <xf numFmtId="4" fontId="9" fillId="2" borderId="12" xfId="0" applyNumberFormat="1" applyFont="1" applyFill="1" applyBorder="1"/>
    <xf numFmtId="4" fontId="10" fillId="2" borderId="2" xfId="0" applyNumberFormat="1" applyFont="1" applyFill="1" applyBorder="1"/>
    <xf numFmtId="0" fontId="9" fillId="2" borderId="0" xfId="0" applyFont="1" applyFill="1" applyBorder="1" applyAlignment="1">
      <alignment horizontal="justify"/>
    </xf>
    <xf numFmtId="0" fontId="5" fillId="0" borderId="0" xfId="0" applyFont="1" applyFill="1" applyBorder="1"/>
    <xf numFmtId="0" fontId="46" fillId="2" borderId="0" xfId="0" applyFont="1" applyFill="1" applyBorder="1" applyAlignment="1">
      <alignment horizontal="center" vertical="center" wrapText="1"/>
    </xf>
    <xf numFmtId="49" fontId="32" fillId="0" borderId="1" xfId="0" applyNumberFormat="1" applyFont="1" applyFill="1" applyBorder="1" applyAlignment="1">
      <alignment horizontal="justify" vertical="center" wrapText="1"/>
    </xf>
    <xf numFmtId="49" fontId="32" fillId="0" borderId="1" xfId="0" applyNumberFormat="1" applyFont="1" applyFill="1" applyBorder="1" applyAlignment="1">
      <alignment vertical="center" wrapText="1"/>
    </xf>
    <xf numFmtId="49" fontId="54" fillId="2" borderId="0" xfId="0" applyNumberFormat="1" applyFont="1" applyFill="1" applyBorder="1" applyAlignment="1">
      <alignment horizontal="justify" vertical="center" wrapText="1"/>
    </xf>
    <xf numFmtId="4" fontId="32" fillId="2" borderId="0" xfId="0" applyNumberFormat="1" applyFont="1" applyFill="1" applyBorder="1" applyAlignment="1" applyProtection="1">
      <alignment vertical="center"/>
      <protection locked="0"/>
    </xf>
    <xf numFmtId="0" fontId="3" fillId="0" borderId="0" xfId="0" applyFont="1" applyFill="1" applyAlignment="1">
      <alignment horizontal="center" vertical="center" wrapText="1"/>
    </xf>
    <xf numFmtId="0" fontId="3" fillId="2" borderId="15" xfId="0" applyFont="1" applyFill="1" applyBorder="1" applyAlignment="1">
      <alignment horizontal="center"/>
    </xf>
    <xf numFmtId="170" fontId="3" fillId="2" borderId="15" xfId="0" applyNumberFormat="1" applyFont="1" applyFill="1" applyBorder="1" applyAlignment="1">
      <alignment horizontal="center"/>
    </xf>
    <xf numFmtId="0" fontId="3" fillId="2" borderId="15" xfId="0" applyFont="1" applyFill="1" applyBorder="1"/>
    <xf numFmtId="4" fontId="3" fillId="2" borderId="15" xfId="0" applyNumberFormat="1" applyFont="1" applyFill="1" applyBorder="1"/>
    <xf numFmtId="4" fontId="4" fillId="13" borderId="15" xfId="0" applyNumberFormat="1" applyFont="1" applyFill="1" applyBorder="1"/>
    <xf numFmtId="0" fontId="10" fillId="3" borderId="1" xfId="8" applyFont="1" applyFill="1" applyBorder="1" applyAlignment="1">
      <alignment horizontal="center" vertical="center" wrapText="1"/>
    </xf>
    <xf numFmtId="0" fontId="9" fillId="0" borderId="0" xfId="8" applyFont="1" applyFill="1" applyBorder="1"/>
    <xf numFmtId="164" fontId="9" fillId="2" borderId="2" xfId="34" applyFont="1" applyFill="1" applyBorder="1" applyAlignment="1"/>
    <xf numFmtId="0" fontId="10" fillId="8" borderId="2" xfId="8" applyFont="1" applyFill="1" applyBorder="1" applyAlignment="1">
      <alignment horizontal="center" vertical="center" wrapText="1"/>
    </xf>
    <xf numFmtId="0" fontId="11" fillId="0" borderId="2" xfId="8" applyFont="1" applyFill="1" applyBorder="1" applyAlignment="1">
      <alignment horizontal="center" vertical="center" wrapText="1"/>
    </xf>
    <xf numFmtId="4" fontId="25" fillId="0" borderId="2" xfId="8" applyNumberFormat="1" applyFont="1" applyFill="1" applyBorder="1"/>
    <xf numFmtId="0" fontId="11" fillId="2" borderId="7" xfId="8" applyFont="1" applyFill="1" applyBorder="1" applyAlignment="1">
      <alignment horizontal="center" vertical="center" wrapText="1"/>
    </xf>
    <xf numFmtId="14" fontId="9" fillId="2" borderId="15" xfId="8" applyNumberFormat="1" applyFont="1" applyFill="1" applyBorder="1" applyAlignment="1">
      <alignment horizontal="center"/>
    </xf>
    <xf numFmtId="14" fontId="9" fillId="2" borderId="15" xfId="8" applyNumberFormat="1" applyFont="1" applyFill="1" applyBorder="1" applyAlignment="1">
      <alignment horizontal="center" vertical="top" wrapText="1"/>
    </xf>
    <xf numFmtId="0" fontId="25" fillId="0" borderId="0" xfId="8" applyFont="1" applyFill="1" applyAlignment="1">
      <alignment horizontal="center" vertical="center" wrapText="1"/>
    </xf>
    <xf numFmtId="0" fontId="9" fillId="0" borderId="0" xfId="0" applyFont="1" applyFill="1" applyBorder="1"/>
    <xf numFmtId="0" fontId="9" fillId="0" borderId="0" xfId="0" applyFont="1" applyFill="1"/>
    <xf numFmtId="169" fontId="30" fillId="0" borderId="1" xfId="1" applyBorder="1"/>
    <xf numFmtId="169" fontId="36" fillId="0" borderId="1" xfId="1" applyFont="1" applyBorder="1" applyAlignment="1">
      <alignment horizontal="center" vertical="center"/>
    </xf>
    <xf numFmtId="49" fontId="10" fillId="2" borderId="5" xfId="0" applyNumberFormat="1" applyFont="1" applyFill="1" applyBorder="1" applyAlignment="1">
      <alignment horizontal="center" vertical="center" wrapText="1"/>
    </xf>
    <xf numFmtId="49" fontId="10" fillId="2" borderId="12" xfId="0" applyNumberFormat="1" applyFont="1" applyFill="1" applyBorder="1" applyAlignment="1">
      <alignment horizontal="center" vertical="center" wrapText="1"/>
    </xf>
    <xf numFmtId="4" fontId="10" fillId="2" borderId="5" xfId="0" applyNumberFormat="1" applyFont="1" applyFill="1" applyBorder="1" applyAlignment="1">
      <alignment horizontal="center" vertical="center" wrapText="1"/>
    </xf>
    <xf numFmtId="49" fontId="10" fillId="2" borderId="15" xfId="0" applyNumberFormat="1" applyFont="1" applyFill="1" applyBorder="1" applyAlignment="1">
      <alignment horizontal="center" vertical="center" wrapText="1"/>
    </xf>
    <xf numFmtId="0" fontId="59" fillId="2" borderId="15" xfId="5" applyFont="1" applyFill="1" applyBorder="1" applyAlignment="1">
      <alignment horizontal="center" vertical="center"/>
    </xf>
    <xf numFmtId="0" fontId="59" fillId="2" borderId="15" xfId="5" applyFont="1" applyFill="1" applyBorder="1" applyAlignment="1">
      <alignment horizontal="center" vertical="center" wrapText="1"/>
    </xf>
    <xf numFmtId="0" fontId="0" fillId="0" borderId="0" xfId="0" applyFill="1"/>
    <xf numFmtId="4" fontId="3" fillId="2" borderId="2" xfId="0" applyNumberFormat="1" applyFont="1" applyFill="1" applyBorder="1" applyAlignment="1">
      <alignment horizontal="right" vertical="center" wrapText="1"/>
    </xf>
    <xf numFmtId="4" fontId="4" fillId="2" borderId="2" xfId="0" applyNumberFormat="1" applyFont="1" applyFill="1" applyBorder="1"/>
    <xf numFmtId="4" fontId="0" fillId="2" borderId="15" xfId="0" applyNumberFormat="1" applyFill="1" applyBorder="1"/>
    <xf numFmtId="4" fontId="3" fillId="2" borderId="15" xfId="0" applyNumberFormat="1" applyFont="1" applyFill="1" applyBorder="1" applyAlignment="1">
      <alignment horizontal="right" vertical="center" wrapText="1"/>
    </xf>
    <xf numFmtId="4" fontId="4" fillId="2" borderId="15" xfId="0" applyNumberFormat="1" applyFont="1" applyFill="1" applyBorder="1"/>
    <xf numFmtId="0" fontId="10" fillId="3" borderId="26" xfId="8" applyFont="1" applyFill="1" applyBorder="1" applyAlignment="1">
      <alignment horizontal="center" vertical="center" wrapText="1"/>
    </xf>
    <xf numFmtId="0" fontId="9" fillId="2" borderId="7" xfId="8" applyFont="1" applyFill="1" applyBorder="1" applyAlignment="1">
      <alignment horizontal="center" vertical="center" wrapText="1"/>
    </xf>
    <xf numFmtId="164" fontId="9" fillId="2" borderId="15" xfId="50" applyFont="1" applyFill="1" applyBorder="1"/>
    <xf numFmtId="173" fontId="47" fillId="7" borderId="15" xfId="17" applyNumberFormat="1" applyFont="1" applyFill="1" applyBorder="1" applyAlignment="1">
      <alignment horizontal="center" vertical="center" wrapText="1"/>
    </xf>
    <xf numFmtId="164" fontId="9" fillId="2" borderId="1" xfId="34" applyFont="1" applyFill="1" applyBorder="1" applyAlignment="1">
      <alignment horizontal="center" vertical="center" wrapText="1"/>
    </xf>
    <xf numFmtId="4" fontId="10" fillId="2" borderId="2" xfId="8" applyNumberFormat="1" applyFont="1" applyFill="1" applyBorder="1" applyAlignment="1">
      <alignment horizontal="right" vertical="center" wrapText="1"/>
    </xf>
    <xf numFmtId="0" fontId="9" fillId="2" borderId="0" xfId="8" applyFont="1" applyFill="1" applyBorder="1" applyAlignment="1">
      <alignment horizontal="center" vertical="center" wrapText="1"/>
    </xf>
    <xf numFmtId="4" fontId="9" fillId="2" borderId="2" xfId="8" applyNumberFormat="1" applyFont="1" applyFill="1" applyBorder="1" applyAlignment="1">
      <alignment horizontal="right" vertical="center" wrapText="1"/>
    </xf>
    <xf numFmtId="0" fontId="9" fillId="2" borderId="4" xfId="8" applyFont="1" applyFill="1" applyBorder="1" applyAlignment="1">
      <alignment horizontal="center" vertical="center" wrapText="1"/>
    </xf>
    <xf numFmtId="4" fontId="9" fillId="2" borderId="15" xfId="8" applyNumberFormat="1" applyFont="1" applyFill="1" applyBorder="1" applyAlignment="1">
      <alignment horizontal="right" vertical="center" wrapText="1"/>
    </xf>
    <xf numFmtId="4" fontId="10" fillId="2" borderId="15" xfId="8" applyNumberFormat="1" applyFont="1" applyFill="1" applyBorder="1" applyAlignment="1">
      <alignment horizontal="right" vertical="center" wrapText="1"/>
    </xf>
    <xf numFmtId="0" fontId="9" fillId="2" borderId="15" xfId="8" applyFont="1" applyFill="1" applyBorder="1" applyAlignment="1">
      <alignment horizontal="center" vertical="center" wrapText="1"/>
    </xf>
    <xf numFmtId="0" fontId="9" fillId="2" borderId="2" xfId="8" applyFont="1" applyFill="1" applyBorder="1" applyAlignment="1">
      <alignment horizontal="center" vertical="center" wrapText="1"/>
    </xf>
    <xf numFmtId="0" fontId="9" fillId="2" borderId="15" xfId="8" applyFont="1" applyFill="1" applyBorder="1" applyAlignment="1">
      <alignment horizontal="center" vertical="center"/>
    </xf>
    <xf numFmtId="164" fontId="39" fillId="2" borderId="15" xfId="50" applyFont="1" applyFill="1" applyBorder="1"/>
    <xf numFmtId="4" fontId="10" fillId="2" borderId="4" xfId="8" applyNumberFormat="1" applyFont="1" applyFill="1" applyBorder="1"/>
    <xf numFmtId="0" fontId="25" fillId="2" borderId="5" xfId="8" applyFont="1" applyFill="1" applyBorder="1"/>
    <xf numFmtId="0" fontId="25" fillId="2" borderId="12" xfId="8" applyFont="1" applyFill="1" applyBorder="1"/>
    <xf numFmtId="0" fontId="25" fillId="2" borderId="15" xfId="8" applyFont="1" applyFill="1" applyBorder="1"/>
    <xf numFmtId="4" fontId="25" fillId="2" borderId="14" xfId="8" applyNumberFormat="1" applyFont="1" applyFill="1" applyBorder="1"/>
    <xf numFmtId="0" fontId="4"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10" fillId="3" borderId="1" xfId="8" applyFont="1" applyFill="1" applyBorder="1" applyAlignment="1">
      <alignment horizontal="center" vertical="center" wrapText="1"/>
    </xf>
    <xf numFmtId="0" fontId="10" fillId="3" borderId="15" xfId="8" applyFont="1" applyFill="1" applyBorder="1" applyAlignment="1">
      <alignment horizontal="center" vertical="center" wrapText="1"/>
    </xf>
    <xf numFmtId="0" fontId="9" fillId="2" borderId="0" xfId="8" applyFont="1" applyFill="1" applyBorder="1" applyAlignment="1">
      <alignment horizontal="justify" vertical="center"/>
    </xf>
    <xf numFmtId="4" fontId="3" fillId="14" borderId="56" xfId="0" applyNumberFormat="1" applyFont="1" applyFill="1" applyBorder="1" applyAlignment="1">
      <alignment horizontal="right" vertical="center" wrapText="1"/>
    </xf>
    <xf numFmtId="4" fontId="3" fillId="2" borderId="0" xfId="0" applyNumberFormat="1" applyFont="1" applyFill="1" applyBorder="1" applyAlignment="1">
      <alignment horizontal="right" vertical="center" wrapText="1"/>
    </xf>
    <xf numFmtId="4" fontId="4" fillId="2" borderId="4" xfId="0" applyNumberFormat="1" applyFont="1" applyFill="1" applyBorder="1"/>
    <xf numFmtId="0" fontId="3" fillId="2" borderId="5" xfId="0" applyFont="1" applyFill="1" applyBorder="1" applyAlignment="1">
      <alignment horizontal="left" vertical="center" wrapText="1"/>
    </xf>
    <xf numFmtId="4" fontId="3" fillId="2" borderId="5" xfId="0" applyNumberFormat="1" applyFont="1" applyFill="1" applyBorder="1" applyAlignment="1">
      <alignment horizontal="right" vertical="center" wrapText="1"/>
    </xf>
    <xf numFmtId="164" fontId="0" fillId="2" borderId="15" xfId="50" applyFont="1" applyFill="1" applyBorder="1"/>
    <xf numFmtId="4" fontId="4" fillId="14" borderId="57" xfId="0" applyNumberFormat="1" applyFont="1" applyFill="1" applyBorder="1"/>
    <xf numFmtId="0" fontId="57" fillId="7" borderId="0" xfId="5" applyFont="1" applyFill="1"/>
    <xf numFmtId="0" fontId="21" fillId="2" borderId="0" xfId="0" applyFont="1" applyFill="1"/>
    <xf numFmtId="0" fontId="4" fillId="2" borderId="9" xfId="0" applyFont="1" applyFill="1" applyBorder="1"/>
    <xf numFmtId="0" fontId="4" fillId="2" borderId="0" xfId="8" applyFont="1" applyFill="1" applyBorder="1"/>
    <xf numFmtId="0" fontId="4" fillId="2" borderId="0" xfId="8" applyFont="1" applyFill="1"/>
    <xf numFmtId="0" fontId="3" fillId="2" borderId="0" xfId="8" applyFont="1" applyFill="1" applyBorder="1"/>
    <xf numFmtId="0" fontId="3" fillId="2" borderId="0" xfId="8" applyFont="1" applyFill="1"/>
    <xf numFmtId="0" fontId="3" fillId="2" borderId="0" xfId="8" applyFont="1" applyFill="1" applyBorder="1" applyAlignment="1">
      <alignment horizontal="left"/>
    </xf>
    <xf numFmtId="0" fontId="5" fillId="2" borderId="0" xfId="8" applyFont="1" applyFill="1" applyBorder="1"/>
    <xf numFmtId="0" fontId="4" fillId="0" borderId="0" xfId="0" applyFont="1" applyFill="1" applyBorder="1"/>
    <xf numFmtId="0" fontId="3" fillId="0" borderId="0" xfId="0" applyFont="1" applyFill="1" applyBorder="1"/>
    <xf numFmtId="0" fontId="4" fillId="2" borderId="15" xfId="0" applyFont="1" applyFill="1" applyBorder="1" applyAlignment="1">
      <alignment horizontal="center" vertical="center" wrapText="1"/>
    </xf>
    <xf numFmtId="0" fontId="3" fillId="2" borderId="15" xfId="0" applyFont="1" applyFill="1" applyBorder="1" applyAlignment="1">
      <alignment vertical="center" wrapText="1"/>
    </xf>
    <xf numFmtId="1" fontId="4" fillId="3" borderId="5" xfId="0" applyNumberFormat="1" applyFont="1" applyFill="1" applyBorder="1" applyAlignment="1">
      <alignment horizontal="center" vertical="center" wrapText="1"/>
    </xf>
    <xf numFmtId="0" fontId="64" fillId="0" borderId="5" xfId="0" applyFont="1" applyFill="1" applyBorder="1" applyAlignment="1">
      <alignment horizontal="center" vertical="center" wrapText="1"/>
    </xf>
    <xf numFmtId="0" fontId="53" fillId="2" borderId="15" xfId="0" applyFont="1" applyFill="1" applyBorder="1" applyAlignment="1">
      <alignment horizontal="center"/>
    </xf>
    <xf numFmtId="0" fontId="67" fillId="2" borderId="15" xfId="0" applyFont="1" applyFill="1" applyBorder="1" applyAlignment="1">
      <alignment horizontal="center"/>
    </xf>
    <xf numFmtId="0" fontId="4" fillId="2" borderId="15" xfId="5" applyFont="1" applyFill="1" applyBorder="1" applyAlignment="1">
      <alignment horizontal="center" vertical="center" wrapText="1"/>
    </xf>
    <xf numFmtId="0" fontId="4" fillId="14" borderId="15" xfId="31" applyFont="1" applyFill="1" applyBorder="1" applyAlignment="1">
      <alignment horizontal="center" vertical="center" wrapText="1"/>
    </xf>
    <xf numFmtId="0" fontId="53" fillId="2" borderId="0" xfId="0" applyFont="1" applyFill="1" applyBorder="1" applyAlignment="1">
      <alignment vertical="center" wrapText="1"/>
    </xf>
    <xf numFmtId="0" fontId="6" fillId="2" borderId="1" xfId="2" applyFont="1" applyFill="1" applyBorder="1" applyAlignment="1" applyProtection="1">
      <alignment horizontal="center" vertical="center" wrapText="1"/>
    </xf>
    <xf numFmtId="0" fontId="9" fillId="2" borderId="1" xfId="0" applyFont="1" applyFill="1" applyBorder="1" applyAlignment="1">
      <alignment horizontal="justify" vertical="center" wrapText="1"/>
    </xf>
    <xf numFmtId="0" fontId="10" fillId="2" borderId="1" xfId="0" applyFont="1" applyFill="1" applyBorder="1" applyAlignment="1">
      <alignment horizontal="justify" vertical="center" wrapText="1"/>
    </xf>
    <xf numFmtId="0" fontId="9" fillId="2" borderId="5" xfId="0" applyFont="1" applyFill="1" applyBorder="1" applyAlignment="1">
      <alignment horizontal="justify" vertical="center" wrapText="1"/>
    </xf>
    <xf numFmtId="0" fontId="10"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9" fillId="0" borderId="1" xfId="0" applyFont="1" applyFill="1" applyBorder="1" applyAlignment="1">
      <alignment horizontal="justify" vertical="center" wrapText="1"/>
    </xf>
    <xf numFmtId="49" fontId="10" fillId="2" borderId="1" xfId="0" applyNumberFormat="1" applyFont="1" applyFill="1" applyBorder="1" applyAlignment="1">
      <alignment horizontal="center" vertical="center" wrapText="1"/>
    </xf>
    <xf numFmtId="4" fontId="10" fillId="2" borderId="2" xfId="0" applyNumberFormat="1" applyFont="1" applyFill="1" applyBorder="1" applyAlignment="1">
      <alignment horizontal="center" vertical="center" wrapText="1"/>
    </xf>
    <xf numFmtId="4" fontId="10" fillId="2" borderId="4" xfId="0" applyNumberFormat="1" applyFont="1" applyFill="1" applyBorder="1" applyAlignment="1">
      <alignment horizontal="center" vertical="center" wrapText="1"/>
    </xf>
    <xf numFmtId="0" fontId="67" fillId="7" borderId="0" xfId="31" applyFont="1" applyFill="1" applyBorder="1" applyAlignment="1">
      <alignment horizontal="left"/>
    </xf>
    <xf numFmtId="49" fontId="67" fillId="7" borderId="0" xfId="31" applyNumberFormat="1" applyFont="1" applyFill="1" applyBorder="1" applyAlignment="1">
      <alignment horizontal="left"/>
    </xf>
    <xf numFmtId="49" fontId="3" fillId="2" borderId="15" xfId="0" applyNumberFormat="1" applyFont="1" applyFill="1" applyBorder="1" applyAlignment="1">
      <alignment horizontal="center" vertical="center" wrapText="1"/>
    </xf>
    <xf numFmtId="4" fontId="67" fillId="7" borderId="15" xfId="31" applyNumberFormat="1" applyFont="1" applyFill="1" applyBorder="1" applyAlignment="1">
      <alignment horizontal="center" vertical="center" wrapText="1"/>
    </xf>
    <xf numFmtId="49" fontId="9" fillId="0" borderId="1" xfId="0" applyNumberFormat="1" applyFont="1" applyFill="1" applyBorder="1" applyAlignment="1" applyProtection="1">
      <alignment horizontal="center" vertical="center" wrapText="1"/>
    </xf>
    <xf numFmtId="49" fontId="9" fillId="0" borderId="1" xfId="0" applyNumberFormat="1" applyFont="1" applyFill="1" applyBorder="1" applyAlignment="1" applyProtection="1">
      <alignment horizontal="left" vertical="center" wrapText="1"/>
    </xf>
    <xf numFmtId="0" fontId="9" fillId="0" borderId="1"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5" xfId="0" applyFont="1" applyFill="1" applyBorder="1" applyAlignment="1">
      <alignment horizontal="justify" vertical="center" wrapText="1"/>
    </xf>
    <xf numFmtId="4" fontId="9" fillId="0" borderId="2" xfId="0" applyNumberFormat="1" applyFont="1" applyFill="1" applyBorder="1" applyAlignment="1">
      <alignment horizontal="right" vertical="center" wrapText="1"/>
    </xf>
    <xf numFmtId="0" fontId="0" fillId="0" borderId="15" xfId="0" applyFill="1" applyBorder="1" applyAlignment="1" applyProtection="1">
      <alignment horizontal="left" vertical="top"/>
      <protection locked="0"/>
    </xf>
    <xf numFmtId="4" fontId="9" fillId="0" borderId="4" xfId="0" applyNumberFormat="1" applyFont="1" applyFill="1" applyBorder="1" applyAlignment="1">
      <alignment horizontal="right" vertical="center" wrapText="1"/>
    </xf>
    <xf numFmtId="0" fontId="9" fillId="0" borderId="7" xfId="0" applyFont="1" applyFill="1" applyBorder="1" applyAlignment="1">
      <alignment horizontal="center" vertical="center" wrapText="1"/>
    </xf>
    <xf numFmtId="0" fontId="9" fillId="0" borderId="7" xfId="0" applyFont="1" applyFill="1" applyBorder="1" applyAlignment="1">
      <alignment horizontal="justify" vertical="center" wrapText="1"/>
    </xf>
    <xf numFmtId="0" fontId="0" fillId="0" borderId="15" xfId="0" applyFill="1" applyBorder="1" applyAlignment="1" applyProtection="1">
      <alignment horizontal="left" vertical="center"/>
      <protection locked="0"/>
    </xf>
    <xf numFmtId="4" fontId="9" fillId="0" borderId="15" xfId="0" applyNumberFormat="1" applyFont="1" applyFill="1" applyBorder="1" applyAlignment="1">
      <alignment horizontal="right" vertical="center" wrapText="1"/>
    </xf>
    <xf numFmtId="0" fontId="0" fillId="0" borderId="32" xfId="0" applyFill="1" applyBorder="1" applyAlignment="1" applyProtection="1">
      <alignment horizontal="left" vertical="top"/>
      <protection locked="0"/>
    </xf>
    <xf numFmtId="4" fontId="9" fillId="0" borderId="14" xfId="0" applyNumberFormat="1" applyFont="1" applyFill="1" applyBorder="1" applyAlignment="1">
      <alignment horizontal="right" vertical="center" wrapText="1"/>
    </xf>
    <xf numFmtId="4" fontId="9" fillId="0" borderId="5" xfId="0" applyNumberFormat="1" applyFont="1" applyFill="1" applyBorder="1" applyAlignment="1">
      <alignment horizontal="right" vertical="center" wrapText="1"/>
    </xf>
    <xf numFmtId="0" fontId="9" fillId="0" borderId="0" xfId="0" applyFont="1" applyFill="1" applyBorder="1" applyAlignment="1">
      <alignment horizontal="center" vertical="center" wrapText="1"/>
    </xf>
    <xf numFmtId="0" fontId="9" fillId="0" borderId="0" xfId="0" applyFont="1" applyFill="1" applyBorder="1" applyAlignment="1">
      <alignment horizontal="justify" vertical="center" wrapText="1"/>
    </xf>
    <xf numFmtId="4" fontId="9" fillId="0" borderId="27" xfId="0" applyNumberFormat="1" applyFont="1" applyFill="1" applyBorder="1" applyAlignment="1">
      <alignment horizontal="right" vertical="center" wrapText="1"/>
    </xf>
    <xf numFmtId="4" fontId="9" fillId="0" borderId="7" xfId="0" applyNumberFormat="1" applyFont="1" applyFill="1" applyBorder="1" applyAlignment="1">
      <alignment horizontal="right" vertical="center" wrapText="1"/>
    </xf>
    <xf numFmtId="0" fontId="0" fillId="0" borderId="32" xfId="0" applyFill="1" applyBorder="1" applyAlignment="1" applyProtection="1">
      <alignment horizontal="left" vertical="center"/>
      <protection locked="0"/>
    </xf>
    <xf numFmtId="0" fontId="0" fillId="0" borderId="71" xfId="0" applyFill="1" applyBorder="1" applyAlignment="1" applyProtection="1">
      <alignment horizontal="left" vertical="center"/>
      <protection locked="0"/>
    </xf>
    <xf numFmtId="4" fontId="9" fillId="0" borderId="0" xfId="0" applyNumberFormat="1" applyFont="1" applyFill="1" applyBorder="1" applyAlignment="1">
      <alignment horizontal="right" vertical="center" wrapText="1"/>
    </xf>
    <xf numFmtId="0" fontId="67" fillId="0" borderId="0" xfId="31" applyFont="1" applyFill="1" applyBorder="1" applyAlignment="1">
      <alignment horizontal="left"/>
    </xf>
    <xf numFmtId="49" fontId="67" fillId="0" borderId="0" xfId="31" applyNumberFormat="1" applyFont="1" applyFill="1" applyBorder="1" applyAlignment="1">
      <alignment horizontal="left"/>
    </xf>
    <xf numFmtId="0" fontId="53" fillId="2" borderId="0" xfId="0" applyFont="1" applyFill="1" applyAlignment="1">
      <alignment wrapText="1"/>
    </xf>
    <xf numFmtId="0" fontId="70" fillId="7" borderId="0" xfId="31" applyFont="1" applyFill="1"/>
    <xf numFmtId="49" fontId="3" fillId="2" borderId="0" xfId="0" applyNumberFormat="1" applyFont="1" applyFill="1" applyBorder="1" applyAlignment="1">
      <alignment horizontal="left"/>
    </xf>
    <xf numFmtId="0" fontId="35" fillId="0" borderId="1" xfId="0" applyFont="1" applyBorder="1" applyAlignment="1">
      <alignment vertical="center" wrapText="1"/>
    </xf>
    <xf numFmtId="0" fontId="9" fillId="0" borderId="1" xfId="0" applyFont="1" applyBorder="1" applyAlignment="1">
      <alignment vertical="center"/>
    </xf>
    <xf numFmtId="0" fontId="9" fillId="0" borderId="1" xfId="0" applyFont="1" applyBorder="1" applyAlignment="1">
      <alignment horizontal="center" vertical="center"/>
    </xf>
    <xf numFmtId="0" fontId="35" fillId="0" borderId="1" xfId="0" applyFont="1" applyBorder="1" applyAlignment="1">
      <alignment horizontal="center" vertical="center" wrapText="1"/>
    </xf>
    <xf numFmtId="0" fontId="70" fillId="7" borderId="0" xfId="0" applyFont="1" applyFill="1"/>
    <xf numFmtId="49" fontId="3" fillId="2" borderId="0" xfId="8" applyNumberFormat="1" applyFont="1" applyFill="1" applyBorder="1" applyAlignment="1">
      <alignment horizontal="left"/>
    </xf>
    <xf numFmtId="49" fontId="10" fillId="0" borderId="2" xfId="0" applyNumberFormat="1" applyFont="1" applyFill="1" applyBorder="1" applyAlignment="1">
      <alignment horizontal="center" vertical="center" wrapText="1"/>
    </xf>
    <xf numFmtId="49" fontId="10" fillId="0" borderId="1" xfId="0" applyNumberFormat="1" applyFont="1" applyFill="1" applyBorder="1" applyAlignment="1">
      <alignment horizontal="center" vertical="center" wrapText="1"/>
    </xf>
    <xf numFmtId="49" fontId="9" fillId="2" borderId="1" xfId="0" applyNumberFormat="1" applyFont="1" applyFill="1" applyBorder="1"/>
    <xf numFmtId="0" fontId="71" fillId="2" borderId="0" xfId="0" applyFont="1" applyFill="1" applyBorder="1" applyAlignment="1">
      <alignment horizontal="left"/>
    </xf>
    <xf numFmtId="0" fontId="34" fillId="2" borderId="0" xfId="0" applyFont="1" applyFill="1" applyBorder="1" applyAlignment="1">
      <alignment horizontal="left"/>
    </xf>
    <xf numFmtId="0" fontId="71" fillId="2" borderId="0" xfId="0" applyFont="1" applyFill="1" applyBorder="1" applyAlignment="1"/>
    <xf numFmtId="0" fontId="71" fillId="2" borderId="0" xfId="0" applyFont="1" applyFill="1"/>
    <xf numFmtId="0" fontId="71" fillId="2" borderId="0" xfId="0" applyFont="1" applyFill="1" applyAlignment="1">
      <alignment horizontal="left"/>
    </xf>
    <xf numFmtId="0" fontId="71" fillId="2" borderId="0" xfId="8" applyFont="1" applyFill="1"/>
    <xf numFmtId="49" fontId="10" fillId="0" borderId="1" xfId="0" applyNumberFormat="1" applyFont="1" applyFill="1" applyBorder="1" applyAlignment="1">
      <alignment vertical="center" wrapText="1"/>
    </xf>
    <xf numFmtId="0" fontId="9" fillId="0" borderId="1" xfId="0" applyFont="1" applyFill="1" applyBorder="1" applyAlignment="1">
      <alignment horizontal="justify" vertical="top" wrapText="1"/>
    </xf>
    <xf numFmtId="0" fontId="72" fillId="2" borderId="0" xfId="0" applyFont="1" applyFill="1"/>
    <xf numFmtId="0" fontId="71" fillId="2" borderId="0" xfId="8" applyFont="1" applyFill="1" applyBorder="1" applyAlignment="1">
      <alignment horizontal="left" vertical="center"/>
    </xf>
    <xf numFmtId="0" fontId="53" fillId="2" borderId="62" xfId="0" applyFont="1" applyFill="1" applyBorder="1" applyAlignment="1">
      <alignment horizontal="left" vertical="center" wrapText="1"/>
    </xf>
    <xf numFmtId="0" fontId="53" fillId="2" borderId="63" xfId="0" applyFont="1" applyFill="1" applyBorder="1" applyAlignment="1">
      <alignment horizontal="left" vertical="center" wrapText="1"/>
    </xf>
    <xf numFmtId="0" fontId="53" fillId="2" borderId="64" xfId="0" applyFont="1" applyFill="1" applyBorder="1" applyAlignment="1">
      <alignment horizontal="left" vertical="center" wrapText="1"/>
    </xf>
    <xf numFmtId="0" fontId="53" fillId="2" borderId="65" xfId="0" applyFont="1" applyFill="1" applyBorder="1" applyAlignment="1">
      <alignment horizontal="left" vertical="center" wrapText="1"/>
    </xf>
    <xf numFmtId="0" fontId="53" fillId="2" borderId="0" xfId="0" applyFont="1" applyFill="1" applyBorder="1" applyAlignment="1">
      <alignment horizontal="left" vertical="center" wrapText="1"/>
    </xf>
    <xf numFmtId="0" fontId="53" fillId="2" borderId="66" xfId="0" applyFont="1" applyFill="1" applyBorder="1" applyAlignment="1">
      <alignment horizontal="left" vertical="center" wrapText="1"/>
    </xf>
    <xf numFmtId="0" fontId="53" fillId="2" borderId="67" xfId="0" applyFont="1" applyFill="1" applyBorder="1" applyAlignment="1">
      <alignment horizontal="left" vertical="center" wrapText="1"/>
    </xf>
    <xf numFmtId="0" fontId="53" fillId="2" borderId="68" xfId="0" applyFont="1" applyFill="1" applyBorder="1" applyAlignment="1">
      <alignment horizontal="left" vertical="center" wrapText="1"/>
    </xf>
    <xf numFmtId="0" fontId="53" fillId="2" borderId="69" xfId="0" applyFont="1" applyFill="1" applyBorder="1" applyAlignment="1">
      <alignment horizontal="left" vertical="center" wrapText="1"/>
    </xf>
    <xf numFmtId="0" fontId="3" fillId="2" borderId="1" xfId="0" applyFont="1" applyFill="1" applyBorder="1" applyAlignment="1">
      <alignment horizontal="left" vertical="center" wrapText="1" indent="1"/>
    </xf>
    <xf numFmtId="0" fontId="4" fillId="5" borderId="1" xfId="0" applyFont="1" applyFill="1" applyBorder="1" applyAlignment="1">
      <alignment horizontal="justify" vertical="center" wrapText="1"/>
    </xf>
    <xf numFmtId="0" fontId="4" fillId="3" borderId="1" xfId="0" applyFont="1" applyFill="1" applyBorder="1" applyAlignment="1">
      <alignment horizontal="center" vertical="center" wrapText="1"/>
    </xf>
    <xf numFmtId="0" fontId="4" fillId="4" borderId="1" xfId="0" applyFont="1" applyFill="1" applyBorder="1" applyAlignment="1">
      <alignment horizontal="justify" vertical="center" wrapText="1"/>
    </xf>
    <xf numFmtId="0" fontId="6" fillId="2" borderId="1" xfId="2" applyFont="1" applyFill="1" applyBorder="1" applyAlignment="1" applyProtection="1">
      <alignment horizontal="center" vertical="center" wrapText="1"/>
    </xf>
    <xf numFmtId="0" fontId="4" fillId="2" borderId="5" xfId="0" applyFont="1" applyFill="1" applyBorder="1" applyAlignment="1" applyProtection="1">
      <alignment horizontal="center" vertical="center" wrapText="1"/>
    </xf>
    <xf numFmtId="0" fontId="4" fillId="2" borderId="8" xfId="0" applyFont="1" applyFill="1" applyBorder="1" applyAlignment="1" applyProtection="1">
      <alignment horizontal="center" vertical="center" wrapText="1"/>
    </xf>
    <xf numFmtId="0" fontId="4" fillId="2" borderId="7" xfId="0" applyFont="1" applyFill="1" applyBorder="1" applyAlignment="1" applyProtection="1">
      <alignment horizontal="center" vertical="center" wrapText="1"/>
    </xf>
    <xf numFmtId="0" fontId="6" fillId="2" borderId="5" xfId="2" applyFont="1" applyFill="1" applyBorder="1" applyAlignment="1" applyProtection="1">
      <alignment horizontal="center" vertical="center" wrapText="1"/>
    </xf>
    <xf numFmtId="0" fontId="6" fillId="2" borderId="8" xfId="2" applyFont="1" applyFill="1" applyBorder="1" applyAlignment="1" applyProtection="1">
      <alignment horizontal="center" vertical="center" wrapText="1"/>
    </xf>
    <xf numFmtId="0" fontId="6" fillId="2" borderId="7" xfId="2" applyFont="1" applyFill="1" applyBorder="1" applyAlignment="1" applyProtection="1">
      <alignment horizontal="center" vertical="center" wrapText="1"/>
    </xf>
    <xf numFmtId="0" fontId="3" fillId="2" borderId="1" xfId="0" applyFont="1" applyFill="1" applyBorder="1" applyAlignment="1">
      <alignment horizontal="left" vertical="center" wrapText="1" indent="15"/>
    </xf>
    <xf numFmtId="0" fontId="56" fillId="0" borderId="5" xfId="2" applyFont="1" applyBorder="1" applyAlignment="1" applyProtection="1">
      <alignment horizontal="center" vertical="center"/>
    </xf>
    <xf numFmtId="0" fontId="56" fillId="0" borderId="8" xfId="2" applyFont="1" applyBorder="1" applyAlignment="1" applyProtection="1">
      <alignment horizontal="center" vertical="center"/>
    </xf>
    <xf numFmtId="0" fontId="56" fillId="0" borderId="7" xfId="2" applyFont="1" applyBorder="1" applyAlignment="1" applyProtection="1">
      <alignment horizontal="center" vertical="center"/>
    </xf>
    <xf numFmtId="0" fontId="6" fillId="0" borderId="1" xfId="2" applyFont="1" applyBorder="1" applyAlignment="1" applyProtection="1">
      <alignment horizontal="center" vertical="center" wrapText="1"/>
    </xf>
    <xf numFmtId="0" fontId="4" fillId="2" borderId="1" xfId="0" applyFont="1" applyFill="1" applyBorder="1" applyAlignment="1" applyProtection="1">
      <alignment horizontal="center" vertical="center" wrapText="1"/>
    </xf>
    <xf numFmtId="0" fontId="6" fillId="2" borderId="6" xfId="2" applyFont="1" applyFill="1" applyBorder="1" applyAlignment="1" applyProtection="1">
      <alignment horizontal="center" vertical="center" wrapText="1"/>
    </xf>
    <xf numFmtId="0" fontId="4" fillId="3" borderId="2"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2" borderId="1" xfId="0" applyFont="1" applyFill="1" applyBorder="1" applyAlignment="1">
      <alignment horizontal="justify" vertical="center" wrapText="1"/>
    </xf>
    <xf numFmtId="0" fontId="4" fillId="2" borderId="2" xfId="0" applyFont="1" applyFill="1" applyBorder="1" applyAlignment="1">
      <alignment horizontal="justify" vertical="center" wrapText="1"/>
    </xf>
    <xf numFmtId="0" fontId="3" fillId="2" borderId="15" xfId="0" applyFont="1" applyFill="1" applyBorder="1" applyAlignment="1">
      <alignment horizontal="center" vertical="center" wrapText="1"/>
    </xf>
    <xf numFmtId="0" fontId="3" fillId="2" borderId="0" xfId="0" applyFont="1" applyFill="1" applyBorder="1" applyAlignment="1">
      <alignment horizontal="justify" vertical="center" wrapText="1"/>
    </xf>
    <xf numFmtId="49" fontId="3" fillId="2" borderId="15" xfId="0" applyNumberFormat="1" applyFont="1" applyFill="1" applyBorder="1" applyAlignment="1">
      <alignment horizontal="center" vertical="center" wrapText="1"/>
    </xf>
    <xf numFmtId="0" fontId="4" fillId="2" borderId="5" xfId="0" applyFont="1" applyFill="1" applyBorder="1" applyAlignment="1">
      <alignment horizontal="justify" vertical="center" wrapText="1"/>
    </xf>
    <xf numFmtId="0" fontId="3" fillId="2" borderId="1" xfId="0" applyFont="1" applyFill="1" applyBorder="1" applyAlignment="1">
      <alignment horizontal="justify" vertical="center" wrapText="1"/>
    </xf>
    <xf numFmtId="0" fontId="3" fillId="2" borderId="15" xfId="0" applyFont="1" applyFill="1" applyBorder="1" applyAlignment="1">
      <alignment horizontal="justify" vertical="center" wrapText="1"/>
    </xf>
    <xf numFmtId="0" fontId="4" fillId="2" borderId="15" xfId="0" applyFont="1" applyFill="1" applyBorder="1" applyAlignment="1">
      <alignment horizontal="left" vertical="center" wrapText="1"/>
    </xf>
    <xf numFmtId="0" fontId="4" fillId="2" borderId="3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3" fillId="2" borderId="4" xfId="0" applyFont="1" applyFill="1" applyBorder="1" applyAlignment="1">
      <alignment horizontal="justify" vertical="center" wrapText="1"/>
    </xf>
    <xf numFmtId="0" fontId="3" fillId="2" borderId="2" xfId="0" applyFont="1" applyFill="1" applyBorder="1" applyAlignment="1">
      <alignment horizontal="justify" vertical="center" wrapText="1"/>
    </xf>
    <xf numFmtId="49" fontId="67" fillId="7" borderId="15" xfId="31" applyNumberFormat="1" applyFont="1" applyFill="1" applyBorder="1" applyAlignment="1">
      <alignment horizontal="center" vertical="center" wrapText="1"/>
    </xf>
    <xf numFmtId="0" fontId="67" fillId="7" borderId="15" xfId="31" applyFont="1" applyFill="1" applyBorder="1" applyAlignment="1">
      <alignment horizontal="center" vertical="center" wrapText="1"/>
    </xf>
    <xf numFmtId="0" fontId="4" fillId="2" borderId="13" xfId="0" applyFont="1" applyFill="1" applyBorder="1" applyAlignment="1">
      <alignment horizontal="left" vertical="center" wrapText="1"/>
    </xf>
    <xf numFmtId="0" fontId="4" fillId="2" borderId="0" xfId="0" applyFont="1" applyFill="1" applyBorder="1" applyAlignment="1">
      <alignment horizontal="left" vertical="center"/>
    </xf>
    <xf numFmtId="0" fontId="4" fillId="2" borderId="25" xfId="0" applyFont="1" applyFill="1" applyBorder="1" applyAlignment="1">
      <alignment horizontal="left" vertical="center"/>
    </xf>
    <xf numFmtId="0" fontId="4" fillId="2" borderId="13" xfId="0" applyFont="1" applyFill="1" applyBorder="1" applyAlignment="1">
      <alignment horizontal="left" vertical="center"/>
    </xf>
    <xf numFmtId="0" fontId="4" fillId="2" borderId="26" xfId="0" applyFont="1" applyFill="1" applyBorder="1" applyAlignment="1">
      <alignment horizontal="left" vertical="center"/>
    </xf>
    <xf numFmtId="0" fontId="4" fillId="2" borderId="11" xfId="0" applyFont="1" applyFill="1" applyBorder="1" applyAlignment="1">
      <alignment horizontal="left" vertical="center"/>
    </xf>
    <xf numFmtId="0" fontId="4" fillId="2" borderId="27" xfId="0" applyFont="1" applyFill="1" applyBorder="1" applyAlignment="1">
      <alignment horizontal="left" vertical="center"/>
    </xf>
    <xf numFmtId="0" fontId="4" fillId="2" borderId="26"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30" xfId="0" applyFont="1" applyFill="1" applyBorder="1" applyAlignment="1">
      <alignment horizontal="center" vertical="center" wrapText="1"/>
    </xf>
    <xf numFmtId="0" fontId="4" fillId="2" borderId="5" xfId="0" applyFont="1" applyFill="1" applyBorder="1" applyAlignment="1">
      <alignment horizontal="justify" vertical="top" wrapText="1"/>
    </xf>
    <xf numFmtId="0" fontId="3" fillId="2" borderId="19" xfId="0" applyFont="1" applyFill="1" applyBorder="1" applyAlignment="1">
      <alignment horizontal="justify" vertical="top" wrapText="1"/>
    </xf>
    <xf numFmtId="0" fontId="3" fillId="2" borderId="0" xfId="0" applyFont="1" applyFill="1" applyBorder="1" applyAlignment="1">
      <alignment horizontal="justify" vertical="top" wrapText="1"/>
    </xf>
    <xf numFmtId="0" fontId="3" fillId="2" borderId="20" xfId="0" applyFont="1" applyFill="1" applyBorder="1" applyAlignment="1">
      <alignment horizontal="justify" vertical="top" wrapText="1"/>
    </xf>
    <xf numFmtId="0" fontId="3" fillId="2" borderId="21" xfId="0" applyFont="1" applyFill="1" applyBorder="1" applyAlignment="1">
      <alignment horizontal="justify" vertical="top" wrapText="1"/>
    </xf>
    <xf numFmtId="0" fontId="3" fillId="2" borderId="22" xfId="0" applyFont="1" applyFill="1" applyBorder="1" applyAlignment="1">
      <alignment horizontal="justify" vertical="top" wrapText="1"/>
    </xf>
    <xf numFmtId="0" fontId="3" fillId="2" borderId="23" xfId="0" applyFont="1" applyFill="1" applyBorder="1" applyAlignment="1">
      <alignment horizontal="justify" vertical="top" wrapText="1"/>
    </xf>
    <xf numFmtId="0" fontId="67" fillId="0" borderId="15" xfId="0" applyFont="1" applyFill="1" applyBorder="1" applyAlignment="1">
      <alignment horizontal="center" vertical="center" wrapText="1"/>
    </xf>
    <xf numFmtId="49" fontId="67" fillId="0" borderId="15" xfId="0" applyNumberFormat="1" applyFont="1" applyFill="1" applyBorder="1" applyAlignment="1">
      <alignment horizontal="center" vertical="center" wrapText="1"/>
    </xf>
    <xf numFmtId="0" fontId="7" fillId="0" borderId="15" xfId="2" applyBorder="1" applyAlignment="1">
      <alignment horizontal="center"/>
    </xf>
    <xf numFmtId="0" fontId="69" fillId="2" borderId="24" xfId="0" applyFont="1" applyFill="1" applyBorder="1" applyAlignment="1">
      <alignment horizontal="center" vertical="center" wrapText="1"/>
    </xf>
    <xf numFmtId="0" fontId="69" fillId="2" borderId="3" xfId="0" applyFont="1" applyFill="1" applyBorder="1" applyAlignment="1">
      <alignment horizontal="center" vertical="center" wrapText="1"/>
    </xf>
    <xf numFmtId="0" fontId="69" fillId="2" borderId="30" xfId="0" applyFont="1" applyFill="1" applyBorder="1" applyAlignment="1">
      <alignment horizontal="center" vertical="center" wrapText="1"/>
    </xf>
    <xf numFmtId="0" fontId="4" fillId="2" borderId="15" xfId="0" applyFont="1" applyFill="1" applyBorder="1" applyAlignment="1">
      <alignment horizontal="left" vertical="center"/>
    </xf>
    <xf numFmtId="0" fontId="4" fillId="0" borderId="15" xfId="0" applyFont="1" applyFill="1" applyBorder="1" applyAlignment="1">
      <alignment horizontal="left" vertical="center" wrapText="1"/>
    </xf>
    <xf numFmtId="0" fontId="4" fillId="0" borderId="15" xfId="0" applyFont="1" applyFill="1" applyBorder="1" applyAlignment="1">
      <alignment horizontal="left" vertical="center"/>
    </xf>
    <xf numFmtId="0" fontId="32" fillId="2" borderId="4" xfId="0" applyFont="1" applyFill="1" applyBorder="1" applyAlignment="1">
      <alignment horizontal="justify" vertical="center" wrapText="1"/>
    </xf>
    <xf numFmtId="0" fontId="32" fillId="2" borderId="1" xfId="0" applyFont="1" applyFill="1" applyBorder="1" applyAlignment="1">
      <alignment horizontal="justify" vertical="center" wrapText="1"/>
    </xf>
    <xf numFmtId="0" fontId="32" fillId="2" borderId="2" xfId="0" applyFont="1" applyFill="1" applyBorder="1" applyAlignment="1">
      <alignment horizontal="justify" vertical="center" wrapText="1"/>
    </xf>
    <xf numFmtId="0" fontId="32" fillId="2" borderId="15" xfId="0" applyFont="1" applyFill="1" applyBorder="1" applyAlignment="1">
      <alignment horizontal="center" vertical="center" wrapText="1"/>
    </xf>
    <xf numFmtId="0" fontId="3" fillId="2" borderId="51" xfId="0" applyFont="1" applyFill="1" applyBorder="1" applyAlignment="1">
      <alignment horizontal="justify" vertical="top" wrapText="1"/>
    </xf>
    <xf numFmtId="0" fontId="3" fillId="2" borderId="52" xfId="0" applyFont="1" applyFill="1" applyBorder="1" applyAlignment="1">
      <alignment horizontal="justify" vertical="top" wrapText="1"/>
    </xf>
    <xf numFmtId="0" fontId="3" fillId="2" borderId="53" xfId="0" applyFont="1" applyFill="1" applyBorder="1" applyAlignment="1">
      <alignment horizontal="justify" vertical="top" wrapText="1"/>
    </xf>
    <xf numFmtId="0" fontId="4" fillId="0" borderId="13" xfId="0" applyFont="1" applyFill="1" applyBorder="1" applyAlignment="1">
      <alignment horizontal="left" vertical="center" wrapText="1"/>
    </xf>
    <xf numFmtId="0" fontId="4" fillId="0" borderId="0" xfId="0" applyFont="1" applyFill="1" applyBorder="1" applyAlignment="1">
      <alignment horizontal="left" vertical="center"/>
    </xf>
    <xf numFmtId="0" fontId="4" fillId="0" borderId="25" xfId="0" applyFont="1" applyFill="1" applyBorder="1" applyAlignment="1">
      <alignment horizontal="left" vertical="center"/>
    </xf>
    <xf numFmtId="0" fontId="4" fillId="0" borderId="13" xfId="0" applyFont="1" applyFill="1" applyBorder="1" applyAlignment="1">
      <alignment horizontal="left" vertical="center"/>
    </xf>
    <xf numFmtId="0" fontId="4" fillId="0" borderId="26" xfId="0" applyFont="1" applyFill="1" applyBorder="1" applyAlignment="1">
      <alignment horizontal="left" vertical="center"/>
    </xf>
    <xf numFmtId="0" fontId="4" fillId="0" borderId="11" xfId="0" applyFont="1" applyFill="1" applyBorder="1" applyAlignment="1">
      <alignment horizontal="left" vertical="center"/>
    </xf>
    <xf numFmtId="0" fontId="4" fillId="0" borderId="27" xfId="0" applyFont="1" applyFill="1" applyBorder="1" applyAlignment="1">
      <alignment horizontal="left" vertical="center"/>
    </xf>
    <xf numFmtId="0" fontId="4" fillId="4" borderId="15"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67" fillId="7" borderId="70" xfId="31" applyFont="1" applyFill="1" applyBorder="1" applyAlignment="1">
      <alignment horizontal="center" vertical="center" wrapText="1"/>
    </xf>
    <xf numFmtId="0" fontId="67" fillId="7" borderId="48" xfId="31" applyFont="1" applyFill="1" applyBorder="1" applyAlignment="1">
      <alignment horizontal="center" vertical="center" wrapText="1"/>
    </xf>
    <xf numFmtId="0" fontId="67" fillId="7" borderId="16" xfId="31" applyFont="1" applyFill="1" applyBorder="1" applyAlignment="1">
      <alignment horizontal="center" vertical="center" wrapText="1"/>
    </xf>
    <xf numFmtId="0" fontId="67" fillId="7" borderId="17" xfId="31" applyFont="1" applyFill="1" applyBorder="1" applyAlignment="1">
      <alignment horizontal="center" vertical="center" wrapText="1"/>
    </xf>
    <xf numFmtId="0" fontId="4" fillId="2" borderId="1" xfId="0" applyFont="1" applyFill="1" applyBorder="1" applyAlignment="1">
      <alignment horizontal="justify" vertical="top" wrapText="1"/>
    </xf>
    <xf numFmtId="0" fontId="3" fillId="2" borderId="5" xfId="0" applyFont="1" applyFill="1" applyBorder="1" applyAlignment="1">
      <alignment horizontal="justify" vertical="top" wrapText="1"/>
    </xf>
    <xf numFmtId="0" fontId="3" fillId="2" borderId="7" xfId="0" applyFont="1" applyFill="1" applyBorder="1" applyAlignment="1">
      <alignment horizontal="justify" vertical="top" wrapText="1"/>
    </xf>
    <xf numFmtId="0" fontId="10" fillId="3" borderId="1" xfId="0" applyFont="1" applyFill="1" applyBorder="1" applyAlignment="1">
      <alignment horizontal="center" vertical="center" wrapText="1"/>
    </xf>
    <xf numFmtId="0" fontId="9" fillId="2" borderId="1" xfId="0" applyFont="1" applyFill="1" applyBorder="1" applyAlignment="1">
      <alignment horizontal="justify" vertical="center" wrapText="1"/>
    </xf>
    <xf numFmtId="0" fontId="10" fillId="2" borderId="1" xfId="0" applyFont="1" applyFill="1" applyBorder="1" applyAlignment="1">
      <alignment horizontal="justify" vertical="center" wrapText="1"/>
    </xf>
    <xf numFmtId="0" fontId="9" fillId="2" borderId="5" xfId="0" applyFont="1" applyFill="1" applyBorder="1" applyAlignment="1">
      <alignment horizontal="justify" vertical="center" wrapText="1"/>
    </xf>
    <xf numFmtId="0" fontId="9" fillId="2" borderId="7" xfId="0" applyFont="1" applyFill="1" applyBorder="1" applyAlignment="1">
      <alignment horizontal="justify" vertical="center" wrapText="1"/>
    </xf>
    <xf numFmtId="0" fontId="10"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14" fontId="9" fillId="2" borderId="1" xfId="0" applyNumberFormat="1" applyFont="1" applyFill="1" applyBorder="1" applyAlignment="1">
      <alignment horizontal="justify" vertical="center" wrapText="1"/>
    </xf>
    <xf numFmtId="0" fontId="35" fillId="7" borderId="16" xfId="0" applyFont="1" applyFill="1" applyBorder="1" applyAlignment="1">
      <alignment horizontal="center" vertical="center" wrapText="1"/>
    </xf>
    <xf numFmtId="0" fontId="35" fillId="7" borderId="17" xfId="0" applyFont="1" applyFill="1" applyBorder="1" applyAlignment="1">
      <alignment horizontal="center" vertical="center" wrapText="1"/>
    </xf>
    <xf numFmtId="0" fontId="10" fillId="2" borderId="5" xfId="0" applyFont="1" applyFill="1" applyBorder="1" applyAlignment="1">
      <alignment horizontal="center" vertical="center" wrapText="1"/>
    </xf>
    <xf numFmtId="49" fontId="9" fillId="2" borderId="2" xfId="0" applyNumberFormat="1" applyFont="1" applyFill="1" applyBorder="1" applyAlignment="1">
      <alignment horizontal="center" vertical="center" wrapText="1"/>
    </xf>
    <xf numFmtId="49" fontId="9" fillId="2" borderId="3" xfId="0" applyNumberFormat="1" applyFont="1" applyFill="1" applyBorder="1" applyAlignment="1">
      <alignment horizontal="center" vertical="center" wrapText="1"/>
    </xf>
    <xf numFmtId="49" fontId="9" fillId="2" borderId="4" xfId="0" applyNumberFormat="1" applyFont="1" applyFill="1" applyBorder="1" applyAlignment="1">
      <alignment horizontal="center" vertical="center" wrapText="1"/>
    </xf>
    <xf numFmtId="0" fontId="9" fillId="4" borderId="3" xfId="0" applyFont="1" applyFill="1" applyBorder="1" applyAlignment="1">
      <alignment horizontal="center" vertical="center" wrapText="1"/>
    </xf>
    <xf numFmtId="0" fontId="3" fillId="0" borderId="8" xfId="0" applyFont="1" applyFill="1" applyBorder="1" applyAlignment="1">
      <alignment horizontal="justify" vertical="top" wrapText="1"/>
    </xf>
    <xf numFmtId="0" fontId="55" fillId="3" borderId="1" xfId="0" applyFont="1" applyFill="1" applyBorder="1" applyAlignment="1">
      <alignment horizontal="center" vertical="center" wrapText="1"/>
    </xf>
    <xf numFmtId="165" fontId="10" fillId="3" borderId="1" xfId="0" applyNumberFormat="1" applyFont="1" applyFill="1" applyBorder="1" applyAlignment="1" applyProtection="1">
      <alignment horizontal="center" vertical="center" wrapText="1"/>
    </xf>
    <xf numFmtId="0" fontId="13" fillId="3" borderId="1" xfId="0" applyFont="1" applyFill="1" applyBorder="1" applyAlignment="1">
      <alignment horizontal="center" vertical="center" wrapText="1"/>
    </xf>
    <xf numFmtId="0" fontId="4" fillId="2" borderId="1" xfId="0" applyFont="1" applyFill="1" applyBorder="1" applyAlignment="1">
      <alignment horizontal="center" vertical="top" wrapText="1"/>
    </xf>
    <xf numFmtId="0" fontId="3" fillId="2" borderId="1" xfId="0" applyFont="1" applyFill="1" applyBorder="1" applyAlignment="1">
      <alignment horizontal="justify" wrapText="1"/>
    </xf>
    <xf numFmtId="0" fontId="3" fillId="2" borderId="8" xfId="0" applyFont="1" applyFill="1" applyBorder="1" applyAlignment="1">
      <alignment horizontal="justify" vertical="top" wrapText="1"/>
    </xf>
    <xf numFmtId="0" fontId="4" fillId="2" borderId="1" xfId="0" applyFont="1" applyFill="1" applyBorder="1" applyAlignment="1">
      <alignment horizontal="justify" vertical="top"/>
    </xf>
    <xf numFmtId="49" fontId="9" fillId="2" borderId="1" xfId="0" applyNumberFormat="1" applyFont="1" applyFill="1" applyBorder="1" applyAlignment="1">
      <alignment horizontal="justify" vertical="center" wrapText="1"/>
    </xf>
    <xf numFmtId="0" fontId="9" fillId="2" borderId="1" xfId="0" applyFont="1" applyFill="1" applyBorder="1" applyAlignment="1">
      <alignment horizontal="left" vertical="center" indent="1"/>
    </xf>
    <xf numFmtId="0" fontId="10" fillId="2" borderId="0" xfId="0" applyFont="1" applyFill="1" applyBorder="1" applyAlignment="1">
      <alignment horizontal="justify" vertical="top"/>
    </xf>
    <xf numFmtId="0" fontId="12" fillId="3" borderId="1" xfId="0" applyFont="1" applyFill="1" applyBorder="1" applyAlignment="1">
      <alignment horizontal="center" vertical="center" wrapText="1"/>
    </xf>
    <xf numFmtId="0" fontId="10" fillId="2" borderId="1" xfId="0" applyFont="1" applyFill="1" applyBorder="1" applyAlignment="1">
      <alignment horizontal="center" vertical="top" wrapText="1"/>
    </xf>
    <xf numFmtId="0" fontId="10" fillId="2" borderId="1" xfId="0" applyFont="1" applyFill="1" applyBorder="1" applyAlignment="1">
      <alignment vertical="center"/>
    </xf>
    <xf numFmtId="0" fontId="9" fillId="2" borderId="1" xfId="0" applyFont="1" applyFill="1" applyBorder="1" applyAlignment="1">
      <alignment horizontal="left" vertical="center"/>
    </xf>
    <xf numFmtId="0" fontId="18" fillId="2" borderId="1" xfId="0" applyFont="1" applyFill="1" applyBorder="1" applyAlignment="1">
      <alignment horizontal="left" vertical="center"/>
    </xf>
    <xf numFmtId="0" fontId="10" fillId="2" borderId="1" xfId="0" applyFont="1" applyFill="1" applyBorder="1" applyAlignment="1">
      <alignment horizontal="left" vertical="center" wrapText="1"/>
    </xf>
    <xf numFmtId="0" fontId="9" fillId="2" borderId="49" xfId="0" applyFont="1" applyFill="1" applyBorder="1" applyAlignment="1">
      <alignment horizontal="justify" vertical="top" wrapText="1"/>
    </xf>
    <xf numFmtId="0" fontId="9" fillId="2" borderId="8" xfId="0" applyFont="1" applyFill="1" applyBorder="1" applyAlignment="1">
      <alignment horizontal="justify" vertical="top" wrapText="1"/>
    </xf>
    <xf numFmtId="0" fontId="9" fillId="2" borderId="50" xfId="0" applyFont="1" applyFill="1" applyBorder="1" applyAlignment="1">
      <alignment horizontal="justify" vertical="top" wrapText="1"/>
    </xf>
    <xf numFmtId="0" fontId="9" fillId="2" borderId="21" xfId="0" applyFont="1" applyFill="1" applyBorder="1" applyAlignment="1">
      <alignment horizontal="justify" vertical="top" wrapText="1"/>
    </xf>
    <xf numFmtId="0" fontId="9" fillId="2" borderId="22" xfId="0" applyFont="1" applyFill="1" applyBorder="1" applyAlignment="1">
      <alignment horizontal="justify" vertical="top" wrapText="1"/>
    </xf>
    <xf numFmtId="0" fontId="9" fillId="2" borderId="23" xfId="0" applyFont="1" applyFill="1" applyBorder="1" applyAlignment="1">
      <alignment horizontal="justify" vertical="top" wrapText="1"/>
    </xf>
    <xf numFmtId="0" fontId="10" fillId="2" borderId="5" xfId="0" applyFont="1" applyFill="1" applyBorder="1" applyAlignment="1">
      <alignment horizontal="justify" vertical="top" wrapText="1"/>
    </xf>
    <xf numFmtId="0" fontId="9" fillId="2" borderId="43" xfId="0" applyFont="1" applyFill="1" applyBorder="1" applyAlignment="1">
      <alignment horizontal="justify" vertical="top" wrapText="1"/>
    </xf>
    <xf numFmtId="0" fontId="9" fillId="2" borderId="44" xfId="0" applyFont="1" applyFill="1" applyBorder="1" applyAlignment="1">
      <alignment horizontal="justify" vertical="top" wrapText="1"/>
    </xf>
    <xf numFmtId="0" fontId="9" fillId="2" borderId="45" xfId="0" applyFont="1" applyFill="1" applyBorder="1" applyAlignment="1">
      <alignment horizontal="justify" vertical="top" wrapText="1"/>
    </xf>
    <xf numFmtId="0" fontId="4" fillId="2" borderId="1" xfId="0" applyFont="1" applyFill="1" applyBorder="1" applyAlignment="1">
      <alignment horizontal="justify"/>
    </xf>
    <xf numFmtId="0" fontId="10" fillId="3" borderId="5" xfId="0" applyFont="1" applyFill="1" applyBorder="1" applyAlignment="1">
      <alignment horizontal="center" vertical="center" wrapText="1"/>
    </xf>
    <xf numFmtId="0" fontId="10" fillId="3" borderId="7" xfId="0" applyFont="1" applyFill="1" applyBorder="1" applyAlignment="1">
      <alignment horizontal="center" vertical="center" wrapText="1"/>
    </xf>
    <xf numFmtId="0" fontId="10" fillId="3" borderId="15" xfId="0" applyFont="1" applyFill="1" applyBorder="1" applyAlignment="1">
      <alignment horizontal="center" vertical="center" wrapText="1"/>
    </xf>
    <xf numFmtId="0" fontId="10" fillId="3" borderId="2" xfId="0" applyFont="1" applyFill="1" applyBorder="1" applyAlignment="1">
      <alignment horizontal="center" vertical="center" wrapText="1"/>
    </xf>
    <xf numFmtId="0" fontId="9" fillId="2" borderId="2" xfId="0" applyFont="1" applyFill="1" applyBorder="1" applyAlignment="1">
      <alignment horizontal="center"/>
    </xf>
    <xf numFmtId="0" fontId="9" fillId="2" borderId="3" xfId="0" applyFont="1" applyFill="1" applyBorder="1" applyAlignment="1">
      <alignment horizontal="center"/>
    </xf>
    <xf numFmtId="0" fontId="9" fillId="2" borderId="4" xfId="0" applyFont="1" applyFill="1" applyBorder="1" applyAlignment="1">
      <alignment horizontal="center"/>
    </xf>
    <xf numFmtId="0" fontId="10" fillId="3" borderId="4" xfId="0" applyFont="1" applyFill="1" applyBorder="1" applyAlignment="1">
      <alignment horizontal="center" vertical="center" wrapText="1"/>
    </xf>
    <xf numFmtId="0" fontId="9" fillId="0" borderId="1" xfId="0" applyFont="1" applyFill="1" applyBorder="1" applyAlignment="1">
      <alignment horizontal="justify" vertical="center" wrapText="1"/>
    </xf>
    <xf numFmtId="0" fontId="10" fillId="2" borderId="2"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9" fillId="2" borderId="12" xfId="0" applyFont="1" applyFill="1" applyBorder="1" applyAlignment="1">
      <alignment horizontal="center"/>
    </xf>
    <xf numFmtId="0" fontId="9" fillId="2" borderId="10" xfId="0" applyFont="1" applyFill="1" applyBorder="1" applyAlignment="1">
      <alignment horizontal="center"/>
    </xf>
    <xf numFmtId="0" fontId="9" fillId="2" borderId="14" xfId="0" applyFont="1" applyFill="1" applyBorder="1" applyAlignment="1">
      <alignment horizontal="center"/>
    </xf>
    <xf numFmtId="0" fontId="9" fillId="2" borderId="15" xfId="0" applyFont="1" applyFill="1" applyBorder="1" applyAlignment="1">
      <alignment horizontal="center"/>
    </xf>
    <xf numFmtId="4" fontId="10" fillId="2" borderId="2" xfId="0" applyNumberFormat="1" applyFont="1" applyFill="1" applyBorder="1" applyAlignment="1">
      <alignment horizontal="center"/>
    </xf>
    <xf numFmtId="4" fontId="10" fillId="2" borderId="4" xfId="0" applyNumberFormat="1" applyFont="1" applyFill="1" applyBorder="1" applyAlignment="1">
      <alignment horizontal="center"/>
    </xf>
    <xf numFmtId="0" fontId="10" fillId="3" borderId="12" xfId="0" applyFont="1" applyFill="1" applyBorder="1" applyAlignment="1">
      <alignment horizontal="center" vertical="center" wrapText="1"/>
    </xf>
    <xf numFmtId="0" fontId="10" fillId="3" borderId="10" xfId="0" applyFont="1" applyFill="1" applyBorder="1" applyAlignment="1">
      <alignment horizontal="center" vertical="center" wrapText="1"/>
    </xf>
    <xf numFmtId="0" fontId="10" fillId="3" borderId="14" xfId="0" applyFont="1" applyFill="1" applyBorder="1" applyAlignment="1">
      <alignment horizontal="center" vertical="center" wrapText="1"/>
    </xf>
    <xf numFmtId="0" fontId="10" fillId="3" borderId="26" xfId="0" applyFont="1" applyFill="1" applyBorder="1" applyAlignment="1">
      <alignment horizontal="center" vertical="center" wrapText="1"/>
    </xf>
    <xf numFmtId="0" fontId="10" fillId="3" borderId="11" xfId="0" applyFont="1" applyFill="1" applyBorder="1" applyAlignment="1">
      <alignment horizontal="center" vertical="center" wrapText="1"/>
    </xf>
    <xf numFmtId="0" fontId="10" fillId="3" borderId="27"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10" fillId="2" borderId="12"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9" fillId="2" borderId="1" xfId="0" applyFont="1" applyFill="1" applyBorder="1" applyAlignment="1">
      <alignment horizontal="justify"/>
    </xf>
    <xf numFmtId="49" fontId="10" fillId="2" borderId="1" xfId="0" applyNumberFormat="1" applyFont="1" applyFill="1" applyBorder="1" applyAlignment="1">
      <alignment horizontal="center" vertical="center" wrapText="1"/>
    </xf>
    <xf numFmtId="0" fontId="10" fillId="2" borderId="1" xfId="0" applyFont="1" applyFill="1" applyBorder="1" applyAlignment="1">
      <alignment horizontal="justify" vertical="top" wrapText="1"/>
    </xf>
    <xf numFmtId="0" fontId="9" fillId="2" borderId="5" xfId="0" applyFont="1" applyFill="1" applyBorder="1" applyAlignment="1">
      <alignment horizontal="justify" vertical="top" wrapText="1"/>
    </xf>
    <xf numFmtId="0" fontId="9" fillId="2" borderId="7" xfId="0" applyFont="1" applyFill="1" applyBorder="1" applyAlignment="1">
      <alignment horizontal="justify" vertical="top" wrapText="1"/>
    </xf>
    <xf numFmtId="0" fontId="35" fillId="7" borderId="19" xfId="5" applyFont="1" applyFill="1" applyBorder="1" applyAlignment="1">
      <alignment horizontal="justify" vertical="center" wrapText="1"/>
    </xf>
    <xf numFmtId="0" fontId="35" fillId="7" borderId="0" xfId="5" applyFont="1" applyFill="1" applyBorder="1" applyAlignment="1">
      <alignment horizontal="justify" vertical="center" wrapText="1"/>
    </xf>
    <xf numFmtId="0" fontId="35" fillId="7" borderId="20" xfId="5" applyFont="1" applyFill="1" applyBorder="1" applyAlignment="1">
      <alignment horizontal="justify" vertical="center" wrapText="1"/>
    </xf>
    <xf numFmtId="0" fontId="35" fillId="7" borderId="21" xfId="5" applyFont="1" applyFill="1" applyBorder="1" applyAlignment="1">
      <alignment horizontal="justify" vertical="center" wrapText="1"/>
    </xf>
    <xf numFmtId="0" fontId="35" fillId="7" borderId="22" xfId="5" applyFont="1" applyFill="1" applyBorder="1" applyAlignment="1">
      <alignment horizontal="justify" vertical="center" wrapText="1"/>
    </xf>
    <xf numFmtId="0" fontId="35" fillId="7" borderId="23" xfId="5" applyFont="1" applyFill="1" applyBorder="1" applyAlignment="1">
      <alignment horizontal="justify" vertical="center" wrapText="1"/>
    </xf>
    <xf numFmtId="0" fontId="36" fillId="7" borderId="16" xfId="5" applyFont="1" applyFill="1" applyBorder="1" applyAlignment="1">
      <alignment horizontal="justify" vertical="center" wrapText="1"/>
    </xf>
    <xf numFmtId="0" fontId="36" fillId="7" borderId="18" xfId="5" applyFont="1" applyFill="1" applyBorder="1" applyAlignment="1">
      <alignment horizontal="justify" vertical="center" wrapText="1"/>
    </xf>
    <xf numFmtId="0" fontId="36" fillId="7" borderId="17" xfId="5" applyFont="1" applyFill="1" applyBorder="1" applyAlignment="1">
      <alignment horizontal="justify" vertical="center" wrapText="1"/>
    </xf>
    <xf numFmtId="0" fontId="36" fillId="8" borderId="15" xfId="5" applyFont="1" applyFill="1" applyBorder="1" applyAlignment="1">
      <alignment horizontal="center" vertical="center" wrapText="1"/>
    </xf>
    <xf numFmtId="0" fontId="35" fillId="0" borderId="18" xfId="5" applyFont="1" applyBorder="1"/>
    <xf numFmtId="0" fontId="35" fillId="0" borderId="17" xfId="5" applyFont="1" applyBorder="1"/>
    <xf numFmtId="0" fontId="35" fillId="7" borderId="16" xfId="6" applyFont="1" applyFill="1" applyBorder="1" applyAlignment="1">
      <alignment horizontal="justify" vertical="center" wrapText="1"/>
    </xf>
    <xf numFmtId="0" fontId="36" fillId="7" borderId="16" xfId="5" applyFont="1" applyFill="1" applyBorder="1" applyAlignment="1">
      <alignment horizontal="justify" vertical="top" wrapText="1"/>
    </xf>
    <xf numFmtId="0" fontId="36" fillId="7" borderId="18" xfId="5" applyFont="1" applyFill="1" applyBorder="1" applyAlignment="1">
      <alignment horizontal="justify" vertical="top" wrapText="1"/>
    </xf>
    <xf numFmtId="0" fontId="36" fillId="7" borderId="17" xfId="5" applyFont="1" applyFill="1" applyBorder="1" applyAlignment="1">
      <alignment horizontal="justify" vertical="top" wrapText="1"/>
    </xf>
    <xf numFmtId="0" fontId="35" fillId="7" borderId="16" xfId="5" applyFont="1" applyFill="1" applyBorder="1" applyAlignment="1">
      <alignment horizontal="justify" vertical="center" wrapText="1"/>
    </xf>
    <xf numFmtId="0" fontId="35" fillId="7" borderId="18" xfId="5" applyFont="1" applyFill="1" applyBorder="1" applyAlignment="1">
      <alignment horizontal="justify" vertical="center" wrapText="1"/>
    </xf>
    <xf numFmtId="0" fontId="35" fillId="7" borderId="17" xfId="5" applyFont="1" applyFill="1" applyBorder="1" applyAlignment="1">
      <alignment horizontal="justify" vertical="center" wrapText="1"/>
    </xf>
    <xf numFmtId="0" fontId="36" fillId="7" borderId="16" xfId="6" applyFont="1" applyFill="1" applyBorder="1" applyAlignment="1">
      <alignment horizontal="justify" vertical="center" wrapText="1"/>
    </xf>
    <xf numFmtId="0" fontId="36" fillId="7" borderId="18" xfId="6" applyFont="1" applyFill="1" applyBorder="1" applyAlignment="1">
      <alignment horizontal="justify" vertical="center" wrapText="1"/>
    </xf>
    <xf numFmtId="0" fontId="36" fillId="7" borderId="17" xfId="6" applyFont="1" applyFill="1" applyBorder="1" applyAlignment="1">
      <alignment horizontal="justify" vertical="center" wrapText="1"/>
    </xf>
    <xf numFmtId="0" fontId="35" fillId="7" borderId="18" xfId="6" applyFont="1" applyFill="1" applyBorder="1" applyAlignment="1">
      <alignment horizontal="justify" vertical="center" wrapText="1"/>
    </xf>
    <xf numFmtId="0" fontId="35" fillId="7" borderId="17" xfId="6" applyFont="1" applyFill="1" applyBorder="1" applyAlignment="1">
      <alignment horizontal="justify" vertical="center" wrapText="1"/>
    </xf>
    <xf numFmtId="0" fontId="4" fillId="3" borderId="46" xfId="0" applyFont="1" applyFill="1" applyBorder="1" applyAlignment="1">
      <alignment horizontal="center" vertical="center" wrapText="1"/>
    </xf>
    <xf numFmtId="0" fontId="4" fillId="3" borderId="47" xfId="0" applyFont="1" applyFill="1" applyBorder="1" applyAlignment="1">
      <alignment horizontal="center" vertical="center" wrapText="1"/>
    </xf>
    <xf numFmtId="0" fontId="4" fillId="3" borderId="48" xfId="0" applyFont="1" applyFill="1" applyBorder="1" applyAlignment="1">
      <alignment horizontal="center" vertical="center" wrapText="1"/>
    </xf>
    <xf numFmtId="49" fontId="4" fillId="2" borderId="1" xfId="0" applyNumberFormat="1" applyFont="1" applyFill="1" applyBorder="1" applyAlignment="1">
      <alignment horizontal="justify" vertical="center" wrapText="1"/>
    </xf>
    <xf numFmtId="0" fontId="64" fillId="0" borderId="2" xfId="0" applyFont="1" applyFill="1" applyBorder="1" applyAlignment="1">
      <alignment horizontal="center" vertical="center" wrapText="1"/>
    </xf>
    <xf numFmtId="0" fontId="64" fillId="0" borderId="3" xfId="0" applyFont="1" applyFill="1" applyBorder="1" applyAlignment="1">
      <alignment horizontal="center" vertical="center" wrapText="1"/>
    </xf>
    <xf numFmtId="0" fontId="64" fillId="0" borderId="4" xfId="0" applyFont="1" applyFill="1" applyBorder="1" applyAlignment="1">
      <alignment horizontal="center" vertical="center" wrapText="1"/>
    </xf>
    <xf numFmtId="49" fontId="32" fillId="0" borderId="2" xfId="0" applyNumberFormat="1" applyFont="1" applyFill="1" applyBorder="1" applyAlignment="1">
      <alignment horizontal="center" vertical="center" wrapText="1"/>
    </xf>
    <xf numFmtId="49" fontId="32" fillId="0" borderId="3" xfId="0" applyNumberFormat="1" applyFont="1" applyFill="1" applyBorder="1" applyAlignment="1">
      <alignment horizontal="center" vertical="center" wrapText="1"/>
    </xf>
    <xf numFmtId="49" fontId="32" fillId="0" borderId="4" xfId="0" applyNumberFormat="1" applyFont="1" applyFill="1" applyBorder="1" applyAlignment="1">
      <alignment horizontal="center" vertical="center" wrapText="1"/>
    </xf>
    <xf numFmtId="49" fontId="3" fillId="2" borderId="1" xfId="0" applyNumberFormat="1" applyFont="1" applyFill="1" applyBorder="1" applyAlignment="1">
      <alignment horizontal="justify" vertical="center" wrapText="1"/>
    </xf>
    <xf numFmtId="0" fontId="4" fillId="2" borderId="51" xfId="0" applyFont="1" applyFill="1" applyBorder="1" applyAlignment="1">
      <alignment horizontal="justify" vertical="top" wrapText="1"/>
    </xf>
    <xf numFmtId="0" fontId="4" fillId="2" borderId="52" xfId="0" applyFont="1" applyFill="1" applyBorder="1" applyAlignment="1">
      <alignment horizontal="justify" vertical="top" wrapText="1"/>
    </xf>
    <xf numFmtId="0" fontId="4" fillId="2" borderId="53" xfId="0" applyFont="1" applyFill="1" applyBorder="1" applyAlignment="1">
      <alignment horizontal="justify" vertical="top" wrapText="1"/>
    </xf>
    <xf numFmtId="0" fontId="4" fillId="2" borderId="15" xfId="0" applyFont="1" applyFill="1" applyBorder="1" applyAlignment="1">
      <alignment horizontal="center"/>
    </xf>
    <xf numFmtId="0" fontId="53" fillId="2" borderId="15" xfId="0" applyFont="1" applyFill="1" applyBorder="1" applyAlignment="1">
      <alignment horizontal="center" vertical="center" wrapText="1"/>
    </xf>
    <xf numFmtId="0" fontId="4" fillId="3" borderId="15" xfId="0" applyFont="1" applyFill="1" applyBorder="1" applyAlignment="1">
      <alignment horizontal="center" vertical="center"/>
    </xf>
    <xf numFmtId="0" fontId="53" fillId="2" borderId="51" xfId="0" applyFont="1" applyFill="1" applyBorder="1" applyAlignment="1">
      <alignment horizontal="left" vertical="center" wrapText="1"/>
    </xf>
    <xf numFmtId="0" fontId="53" fillId="2" borderId="52" xfId="0" applyFont="1" applyFill="1" applyBorder="1" applyAlignment="1">
      <alignment horizontal="left" vertical="center" wrapText="1"/>
    </xf>
    <xf numFmtId="0" fontId="53" fillId="2" borderId="53" xfId="0" applyFont="1" applyFill="1" applyBorder="1" applyAlignment="1">
      <alignment horizontal="left" vertical="center" wrapText="1"/>
    </xf>
    <xf numFmtId="0" fontId="53" fillId="2" borderId="21" xfId="0" applyFont="1" applyFill="1" applyBorder="1" applyAlignment="1">
      <alignment horizontal="left" vertical="center" wrapText="1"/>
    </xf>
    <xf numFmtId="0" fontId="53" fillId="2" borderId="22" xfId="0" applyFont="1" applyFill="1" applyBorder="1" applyAlignment="1">
      <alignment horizontal="left" vertical="center" wrapText="1"/>
    </xf>
    <xf numFmtId="0" fontId="53" fillId="2" borderId="23" xfId="0" applyFont="1" applyFill="1" applyBorder="1" applyAlignment="1">
      <alignment horizontal="left" vertical="center" wrapText="1"/>
    </xf>
    <xf numFmtId="0" fontId="4" fillId="2" borderId="15" xfId="0" applyFont="1" applyFill="1" applyBorder="1" applyAlignment="1">
      <alignment horizontal="center" wrapText="1"/>
    </xf>
    <xf numFmtId="0" fontId="4" fillId="2" borderId="16" xfId="0" applyFont="1" applyFill="1" applyBorder="1" applyAlignment="1">
      <alignment horizontal="center" wrapText="1"/>
    </xf>
    <xf numFmtId="0" fontId="4" fillId="2" borderId="17" xfId="0" applyFont="1" applyFill="1" applyBorder="1" applyAlignment="1">
      <alignment horizontal="center" wrapText="1"/>
    </xf>
    <xf numFmtId="0" fontId="4" fillId="3" borderId="15" xfId="0" applyFont="1" applyFill="1" applyBorder="1" applyAlignment="1">
      <alignment horizontal="center"/>
    </xf>
    <xf numFmtId="0" fontId="3" fillId="2" borderId="43" xfId="0" applyFont="1" applyFill="1" applyBorder="1" applyAlignment="1">
      <alignment horizontal="justify" vertical="top" wrapText="1"/>
    </xf>
    <xf numFmtId="0" fontId="3" fillId="2" borderId="44" xfId="0" applyFont="1" applyFill="1" applyBorder="1" applyAlignment="1">
      <alignment horizontal="justify" vertical="top" wrapText="1"/>
    </xf>
    <xf numFmtId="0" fontId="3" fillId="2" borderId="45" xfId="0" applyFont="1" applyFill="1" applyBorder="1" applyAlignment="1">
      <alignment horizontal="justify" vertical="top" wrapText="1"/>
    </xf>
    <xf numFmtId="0" fontId="3" fillId="2" borderId="49" xfId="0" applyFont="1" applyFill="1" applyBorder="1" applyAlignment="1">
      <alignment horizontal="justify" vertical="top" wrapText="1"/>
    </xf>
    <xf numFmtId="0" fontId="3" fillId="2" borderId="50" xfId="0" applyFont="1" applyFill="1" applyBorder="1" applyAlignment="1">
      <alignment horizontal="justify" vertical="top" wrapText="1"/>
    </xf>
    <xf numFmtId="0" fontId="3" fillId="2" borderId="59" xfId="0" applyFont="1" applyFill="1" applyBorder="1" applyAlignment="1">
      <alignment horizontal="justify" vertical="top" wrapText="1"/>
    </xf>
    <xf numFmtId="0" fontId="3" fillId="2" borderId="60" xfId="0" applyFont="1" applyFill="1" applyBorder="1" applyAlignment="1">
      <alignment horizontal="justify" vertical="top" wrapText="1"/>
    </xf>
    <xf numFmtId="0" fontId="3" fillId="2" borderId="61" xfId="0" applyFont="1" applyFill="1" applyBorder="1" applyAlignment="1">
      <alignment horizontal="justify" vertical="top" wrapText="1"/>
    </xf>
    <xf numFmtId="0" fontId="5" fillId="2" borderId="0" xfId="0" applyFont="1" applyFill="1" applyBorder="1" applyAlignment="1">
      <alignment horizontal="left" wrapText="1"/>
    </xf>
    <xf numFmtId="0" fontId="4" fillId="2" borderId="0" xfId="0" applyFont="1" applyFill="1" applyBorder="1" applyAlignment="1">
      <alignment horizontal="justify" vertical="top"/>
    </xf>
    <xf numFmtId="14" fontId="3" fillId="2" borderId="5" xfId="0" applyNumberFormat="1" applyFont="1" applyFill="1" applyBorder="1" applyAlignment="1">
      <alignment horizontal="justify" vertical="center" wrapText="1"/>
    </xf>
    <xf numFmtId="0" fontId="4" fillId="2" borderId="1" xfId="0" applyFont="1" applyFill="1" applyBorder="1" applyAlignment="1">
      <alignment horizontal="center"/>
    </xf>
    <xf numFmtId="0" fontId="24" fillId="0" borderId="1" xfId="2" applyFont="1" applyBorder="1" applyAlignment="1" applyProtection="1">
      <alignment horizontal="justify" vertical="center" wrapText="1"/>
    </xf>
    <xf numFmtId="0" fontId="9" fillId="2" borderId="1" xfId="0" applyFont="1" applyFill="1" applyBorder="1" applyAlignment="1">
      <alignment horizontal="justify" vertical="center"/>
    </xf>
    <xf numFmtId="0" fontId="10" fillId="2" borderId="2" xfId="0" applyFont="1" applyFill="1" applyBorder="1" applyAlignment="1">
      <alignment horizontal="center"/>
    </xf>
    <xf numFmtId="0" fontId="10" fillId="2" borderId="1" xfId="0" applyFont="1" applyFill="1" applyBorder="1" applyAlignment="1">
      <alignment horizontal="center"/>
    </xf>
    <xf numFmtId="0" fontId="10" fillId="2" borderId="1" xfId="0" applyFont="1" applyFill="1" applyBorder="1" applyAlignment="1">
      <alignment horizontal="justify"/>
    </xf>
    <xf numFmtId="0" fontId="25" fillId="0" borderId="1" xfId="0" applyFont="1" applyBorder="1" applyAlignment="1">
      <alignment horizontal="justify" vertical="center" wrapText="1"/>
    </xf>
    <xf numFmtId="0" fontId="26" fillId="0" borderId="1" xfId="0" applyFont="1" applyBorder="1" applyAlignment="1">
      <alignment horizontal="justify" vertical="center" wrapText="1"/>
    </xf>
    <xf numFmtId="0" fontId="10" fillId="3" borderId="1" xfId="0" applyFont="1" applyFill="1" applyBorder="1" applyAlignment="1">
      <alignment horizontal="justify" vertical="center" wrapText="1"/>
    </xf>
    <xf numFmtId="0" fontId="4" fillId="0" borderId="12" xfId="0" applyFont="1" applyBorder="1" applyAlignment="1">
      <alignment horizontal="center" vertical="top" wrapText="1"/>
    </xf>
    <xf numFmtId="0" fontId="4" fillId="0" borderId="10" xfId="0" applyFont="1" applyBorder="1" applyAlignment="1">
      <alignment horizontal="center" vertical="top" wrapText="1"/>
    </xf>
    <xf numFmtId="0" fontId="4" fillId="0" borderId="14" xfId="0" applyFont="1" applyBorder="1" applyAlignment="1">
      <alignment horizontal="center" vertical="top" wrapText="1"/>
    </xf>
    <xf numFmtId="0" fontId="4" fillId="3" borderId="1" xfId="0" applyFont="1" applyFill="1" applyBorder="1" applyAlignment="1">
      <alignment horizontal="justify" vertical="center" wrapText="1"/>
    </xf>
    <xf numFmtId="0" fontId="10" fillId="9" borderId="5" xfId="8" applyFont="1" applyFill="1" applyBorder="1" applyAlignment="1">
      <alignment horizontal="center" vertical="center" wrapText="1"/>
    </xf>
    <xf numFmtId="0" fontId="10" fillId="9" borderId="7" xfId="8" applyFont="1" applyFill="1" applyBorder="1" applyAlignment="1">
      <alignment horizontal="center" vertical="center" wrapText="1"/>
    </xf>
    <xf numFmtId="0" fontId="10" fillId="3" borderId="15" xfId="8" applyFont="1" applyFill="1" applyBorder="1" applyAlignment="1">
      <alignment horizontal="center"/>
    </xf>
    <xf numFmtId="0" fontId="10" fillId="9" borderId="24" xfId="8" applyFont="1" applyFill="1" applyBorder="1" applyAlignment="1">
      <alignment horizontal="center"/>
    </xf>
    <xf numFmtId="0" fontId="10" fillId="9" borderId="3" xfId="8" applyFont="1" applyFill="1" applyBorder="1" applyAlignment="1">
      <alignment horizontal="center"/>
    </xf>
    <xf numFmtId="0" fontId="10" fillId="9" borderId="4" xfId="8" applyFont="1" applyFill="1" applyBorder="1" applyAlignment="1">
      <alignment horizontal="center"/>
    </xf>
    <xf numFmtId="0" fontId="36" fillId="3" borderId="1" xfId="8" applyFont="1" applyFill="1" applyBorder="1" applyAlignment="1">
      <alignment horizontal="center" vertical="center" wrapText="1"/>
    </xf>
    <xf numFmtId="0" fontId="10" fillId="3" borderId="1" xfId="8" applyFont="1" applyFill="1" applyBorder="1" applyAlignment="1">
      <alignment horizontal="center" vertical="center" wrapText="1"/>
    </xf>
    <xf numFmtId="0" fontId="10" fillId="3" borderId="15" xfId="8" applyFont="1" applyFill="1" applyBorder="1" applyAlignment="1">
      <alignment horizontal="center" vertical="center" wrapText="1"/>
    </xf>
    <xf numFmtId="0" fontId="36" fillId="3" borderId="7" xfId="8" applyFont="1" applyFill="1" applyBorder="1" applyAlignment="1">
      <alignment horizontal="center" vertical="center" wrapText="1"/>
    </xf>
    <xf numFmtId="14" fontId="9" fillId="2" borderId="2" xfId="8" applyNumberFormat="1" applyFont="1" applyFill="1" applyBorder="1" applyAlignment="1">
      <alignment horizontal="right"/>
    </xf>
    <xf numFmtId="14" fontId="9" fillId="2" borderId="3" xfId="8" applyNumberFormat="1" applyFont="1" applyFill="1" applyBorder="1" applyAlignment="1">
      <alignment horizontal="right"/>
    </xf>
    <xf numFmtId="14" fontId="9" fillId="2" borderId="4" xfId="8" applyNumberFormat="1" applyFont="1" applyFill="1" applyBorder="1" applyAlignment="1">
      <alignment horizontal="right"/>
    </xf>
    <xf numFmtId="0" fontId="10" fillId="3" borderId="44" xfId="8" applyFont="1" applyFill="1" applyBorder="1" applyAlignment="1">
      <alignment horizontal="center" vertical="center" wrapText="1"/>
    </xf>
    <xf numFmtId="0" fontId="10" fillId="3" borderId="7" xfId="8" applyFont="1" applyFill="1" applyBorder="1" applyAlignment="1">
      <alignment horizontal="center" vertical="center" wrapText="1"/>
    </xf>
    <xf numFmtId="0" fontId="9" fillId="2" borderId="2" xfId="8" applyFont="1" applyFill="1" applyBorder="1" applyAlignment="1">
      <alignment horizontal="center"/>
    </xf>
    <xf numFmtId="0" fontId="9" fillId="2" borderId="4" xfId="8" applyFont="1" applyFill="1" applyBorder="1" applyAlignment="1">
      <alignment horizontal="center"/>
    </xf>
    <xf numFmtId="0" fontId="10" fillId="10" borderId="2" xfId="8" applyFont="1" applyFill="1" applyBorder="1" applyAlignment="1">
      <alignment horizontal="center"/>
    </xf>
    <xf numFmtId="0" fontId="10" fillId="10" borderId="3" xfId="8" applyFont="1" applyFill="1" applyBorder="1" applyAlignment="1">
      <alignment horizontal="center"/>
    </xf>
    <xf numFmtId="0" fontId="10" fillId="10" borderId="4" xfId="8" applyFont="1" applyFill="1" applyBorder="1" applyAlignment="1">
      <alignment horizontal="center"/>
    </xf>
    <xf numFmtId="0" fontId="10" fillId="3" borderId="54" xfId="8" applyFont="1" applyFill="1" applyBorder="1" applyAlignment="1">
      <alignment horizontal="center" vertical="center" wrapText="1"/>
    </xf>
    <xf numFmtId="0" fontId="10" fillId="3" borderId="55" xfId="8" applyFont="1" applyFill="1" applyBorder="1" applyAlignment="1">
      <alignment horizontal="center" vertical="center" wrapText="1"/>
    </xf>
    <xf numFmtId="0" fontId="10" fillId="3" borderId="26" xfId="8" applyFont="1" applyFill="1" applyBorder="1" applyAlignment="1">
      <alignment horizontal="center" vertical="center" wrapText="1"/>
    </xf>
    <xf numFmtId="0" fontId="10" fillId="3" borderId="27" xfId="8" applyFont="1" applyFill="1" applyBorder="1" applyAlignment="1">
      <alignment horizontal="center" vertical="center" wrapText="1"/>
    </xf>
    <xf numFmtId="0" fontId="9" fillId="2" borderId="13" xfId="8" applyFont="1" applyFill="1" applyBorder="1" applyAlignment="1">
      <alignment horizontal="justify" vertical="top" wrapText="1"/>
    </xf>
    <xf numFmtId="0" fontId="9" fillId="2" borderId="0" xfId="8" applyFont="1" applyFill="1" applyBorder="1" applyAlignment="1">
      <alignment horizontal="justify" vertical="top" wrapText="1"/>
    </xf>
    <xf numFmtId="0" fontId="9" fillId="2" borderId="25" xfId="8" applyFont="1" applyFill="1" applyBorder="1" applyAlignment="1">
      <alignment horizontal="justify" vertical="top" wrapText="1"/>
    </xf>
    <xf numFmtId="0" fontId="35" fillId="2" borderId="26" xfId="8" applyFont="1" applyFill="1" applyBorder="1" applyAlignment="1">
      <alignment horizontal="justify" vertical="top" wrapText="1"/>
    </xf>
    <xf numFmtId="0" fontId="35" fillId="2" borderId="11" xfId="8" applyFont="1" applyFill="1" applyBorder="1" applyAlignment="1">
      <alignment horizontal="justify" vertical="top" wrapText="1"/>
    </xf>
    <xf numFmtId="0" fontId="35" fillId="2" borderId="27" xfId="8" applyFont="1" applyFill="1" applyBorder="1" applyAlignment="1">
      <alignment horizontal="justify" vertical="top" wrapText="1"/>
    </xf>
    <xf numFmtId="4" fontId="10" fillId="2" borderId="1" xfId="8" applyNumberFormat="1" applyFont="1" applyFill="1" applyBorder="1" applyAlignment="1">
      <alignment horizontal="left" vertical="center"/>
    </xf>
    <xf numFmtId="4" fontId="9" fillId="2" borderId="2" xfId="8" applyNumberFormat="1" applyFont="1" applyFill="1" applyBorder="1" applyAlignment="1">
      <alignment horizontal="left" vertical="center"/>
    </xf>
    <xf numFmtId="4" fontId="9" fillId="2" borderId="3" xfId="8" applyNumberFormat="1" applyFont="1" applyFill="1" applyBorder="1" applyAlignment="1">
      <alignment horizontal="left" vertical="center"/>
    </xf>
    <xf numFmtId="4" fontId="9" fillId="2" borderId="4" xfId="8" applyNumberFormat="1" applyFont="1" applyFill="1" applyBorder="1" applyAlignment="1">
      <alignment horizontal="left" vertical="center"/>
    </xf>
    <xf numFmtId="4" fontId="10" fillId="2" borderId="2" xfId="8" applyNumberFormat="1" applyFont="1" applyFill="1" applyBorder="1" applyAlignment="1">
      <alignment horizontal="left" vertical="center"/>
    </xf>
    <xf numFmtId="4" fontId="10" fillId="2" borderId="3" xfId="8" applyNumberFormat="1" applyFont="1" applyFill="1" applyBorder="1" applyAlignment="1">
      <alignment horizontal="left" vertical="center"/>
    </xf>
    <xf numFmtId="4" fontId="10" fillId="2" borderId="4" xfId="8" applyNumberFormat="1" applyFont="1" applyFill="1" applyBorder="1" applyAlignment="1">
      <alignment horizontal="left" vertical="center"/>
    </xf>
    <xf numFmtId="4" fontId="9" fillId="2" borderId="2" xfId="8" applyNumberFormat="1" applyFont="1" applyFill="1" applyBorder="1" applyAlignment="1">
      <alignment horizontal="justify" vertical="center" wrapText="1"/>
    </xf>
    <xf numFmtId="4" fontId="9" fillId="2" borderId="3" xfId="8" applyNumberFormat="1" applyFont="1" applyFill="1" applyBorder="1" applyAlignment="1">
      <alignment horizontal="justify" vertical="center" wrapText="1"/>
    </xf>
    <xf numFmtId="4" fontId="9" fillId="2" borderId="4" xfId="8" applyNumberFormat="1" applyFont="1" applyFill="1" applyBorder="1" applyAlignment="1">
      <alignment horizontal="justify" vertical="center" wrapText="1"/>
    </xf>
    <xf numFmtId="0" fontId="10" fillId="2" borderId="2" xfId="8" applyFont="1" applyFill="1" applyBorder="1" applyAlignment="1">
      <alignment horizontal="justify" vertical="top" wrapText="1"/>
    </xf>
    <xf numFmtId="0" fontId="10" fillId="2" borderId="3" xfId="8" applyFont="1" applyFill="1" applyBorder="1" applyAlignment="1">
      <alignment horizontal="justify" vertical="top" wrapText="1"/>
    </xf>
    <xf numFmtId="0" fontId="10" fillId="2" borderId="4" xfId="8" applyFont="1" applyFill="1" applyBorder="1" applyAlignment="1">
      <alignment horizontal="justify" vertical="top" wrapText="1"/>
    </xf>
    <xf numFmtId="0" fontId="9" fillId="2" borderId="12" xfId="8" applyFont="1" applyFill="1" applyBorder="1" applyAlignment="1">
      <alignment horizontal="justify" vertical="top" wrapText="1"/>
    </xf>
    <xf numFmtId="0" fontId="9" fillId="2" borderId="10" xfId="8" applyFont="1" applyFill="1" applyBorder="1" applyAlignment="1">
      <alignment horizontal="justify" vertical="top" wrapText="1"/>
    </xf>
    <xf numFmtId="0" fontId="9" fillId="2" borderId="14" xfId="8" applyFont="1" applyFill="1" applyBorder="1" applyAlignment="1">
      <alignment horizontal="justify" vertical="top" wrapText="1"/>
    </xf>
    <xf numFmtId="4" fontId="10" fillId="2" borderId="2" xfId="0" applyNumberFormat="1" applyFont="1" applyFill="1" applyBorder="1" applyAlignment="1">
      <alignment horizontal="center" vertical="center" wrapText="1"/>
    </xf>
    <xf numFmtId="4" fontId="10" fillId="2" borderId="4" xfId="0" applyNumberFormat="1" applyFont="1" applyFill="1" applyBorder="1" applyAlignment="1">
      <alignment horizontal="center" vertical="center" wrapText="1"/>
    </xf>
    <xf numFmtId="166" fontId="36" fillId="3" borderId="1" xfId="0" applyNumberFormat="1" applyFont="1" applyFill="1" applyBorder="1" applyAlignment="1">
      <alignment horizontal="center" vertical="center" wrapText="1"/>
    </xf>
    <xf numFmtId="166" fontId="10" fillId="3" borderId="2" xfId="0" applyNumberFormat="1" applyFont="1" applyFill="1" applyBorder="1" applyAlignment="1">
      <alignment horizontal="center" vertical="center" wrapText="1"/>
    </xf>
    <xf numFmtId="166" fontId="10" fillId="3" borderId="1" xfId="0" applyNumberFormat="1" applyFont="1" applyFill="1" applyBorder="1" applyAlignment="1">
      <alignment horizontal="center" vertical="center" wrapText="1"/>
    </xf>
    <xf numFmtId="49" fontId="10" fillId="2" borderId="1" xfId="0" applyNumberFormat="1" applyFont="1" applyFill="1" applyBorder="1" applyAlignment="1">
      <alignment horizontal="justify" vertical="center" wrapText="1"/>
    </xf>
    <xf numFmtId="166" fontId="10" fillId="3" borderId="5" xfId="0" applyNumberFormat="1" applyFont="1" applyFill="1" applyBorder="1" applyAlignment="1">
      <alignment horizontal="center" vertical="center" wrapText="1"/>
    </xf>
    <xf numFmtId="166" fontId="10" fillId="3" borderId="8" xfId="0" applyNumberFormat="1" applyFont="1" applyFill="1" applyBorder="1" applyAlignment="1">
      <alignment horizontal="center" vertical="center" wrapText="1"/>
    </xf>
    <xf numFmtId="166" fontId="10" fillId="3" borderId="7" xfId="0" applyNumberFormat="1" applyFont="1" applyFill="1" applyBorder="1" applyAlignment="1">
      <alignment horizontal="center" vertical="center" wrapText="1"/>
    </xf>
    <xf numFmtId="0" fontId="9" fillId="2" borderId="4" xfId="0" applyFont="1" applyFill="1" applyBorder="1" applyAlignment="1">
      <alignment horizontal="justify" wrapText="1"/>
    </xf>
    <xf numFmtId="49" fontId="10" fillId="2" borderId="5" xfId="0" applyNumberFormat="1" applyFont="1" applyFill="1" applyBorder="1" applyAlignment="1">
      <alignment horizontal="justify" vertical="center" wrapText="1"/>
    </xf>
    <xf numFmtId="0" fontId="9" fillId="2" borderId="1" xfId="0" applyFont="1" applyFill="1" applyBorder="1" applyAlignment="1">
      <alignment horizontal="justify" vertical="top" wrapText="1"/>
    </xf>
    <xf numFmtId="0" fontId="12" fillId="3" borderId="5" xfId="0" applyFont="1" applyFill="1" applyBorder="1" applyAlignment="1">
      <alignment horizontal="center" vertical="center" wrapText="1"/>
    </xf>
    <xf numFmtId="4" fontId="10" fillId="2" borderId="3" xfId="0" applyNumberFormat="1" applyFont="1" applyFill="1" applyBorder="1" applyAlignment="1">
      <alignment horizontal="center"/>
    </xf>
    <xf numFmtId="0" fontId="10" fillId="3" borderId="8" xfId="0" applyFont="1" applyFill="1" applyBorder="1" applyAlignment="1">
      <alignment horizontal="center" vertical="center" wrapText="1"/>
    </xf>
    <xf numFmtId="4" fontId="10" fillId="2" borderId="1" xfId="0" applyNumberFormat="1" applyFont="1" applyFill="1" applyBorder="1" applyAlignment="1">
      <alignment horizontal="center"/>
    </xf>
    <xf numFmtId="4" fontId="10" fillId="2" borderId="7" xfId="0" applyNumberFormat="1" applyFont="1" applyFill="1" applyBorder="1" applyAlignment="1">
      <alignment horizontal="center"/>
    </xf>
    <xf numFmtId="0" fontId="10" fillId="3" borderId="1" xfId="0" applyFont="1" applyFill="1" applyBorder="1" applyAlignment="1">
      <alignment horizontal="center"/>
    </xf>
    <xf numFmtId="0" fontId="10" fillId="2" borderId="1" xfId="0" applyFont="1" applyFill="1" applyBorder="1" applyAlignment="1">
      <alignment horizontal="center" vertical="center"/>
    </xf>
    <xf numFmtId="166" fontId="10" fillId="3" borderId="12" xfId="0" applyNumberFormat="1" applyFont="1" applyFill="1" applyBorder="1" applyAlignment="1">
      <alignment horizontal="center" vertical="center" wrapText="1"/>
    </xf>
    <xf numFmtId="166" fontId="10" fillId="3" borderId="14" xfId="0" applyNumberFormat="1" applyFont="1" applyFill="1" applyBorder="1" applyAlignment="1">
      <alignment horizontal="center" vertical="center" wrapText="1"/>
    </xf>
    <xf numFmtId="166" fontId="10" fillId="3" borderId="13" xfId="0" applyNumberFormat="1" applyFont="1" applyFill="1" applyBorder="1" applyAlignment="1">
      <alignment horizontal="center" vertical="center" wrapText="1"/>
    </xf>
    <xf numFmtId="166" fontId="10" fillId="3" borderId="25" xfId="0" applyNumberFormat="1" applyFont="1" applyFill="1" applyBorder="1" applyAlignment="1">
      <alignment horizontal="center" vertical="center" wrapText="1"/>
    </xf>
    <xf numFmtId="166" fontId="10" fillId="3" borderId="26" xfId="0" applyNumberFormat="1" applyFont="1" applyFill="1" applyBorder="1" applyAlignment="1">
      <alignment horizontal="center" vertical="center" wrapText="1"/>
    </xf>
    <xf numFmtId="166" fontId="10" fillId="3" borderId="27" xfId="0" applyNumberFormat="1" applyFont="1" applyFill="1" applyBorder="1" applyAlignment="1">
      <alignment horizontal="center" vertical="center" wrapText="1"/>
    </xf>
    <xf numFmtId="0" fontId="10" fillId="3" borderId="3"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2" fillId="3" borderId="3" xfId="0" applyFont="1" applyFill="1" applyBorder="1" applyAlignment="1">
      <alignment horizontal="center" vertical="center" wrapText="1"/>
    </xf>
    <xf numFmtId="0" fontId="12" fillId="3" borderId="4" xfId="0" applyFont="1" applyFill="1" applyBorder="1" applyAlignment="1">
      <alignment horizontal="center" vertical="center" wrapText="1"/>
    </xf>
    <xf numFmtId="4" fontId="10" fillId="2" borderId="15" xfId="0" applyNumberFormat="1" applyFont="1" applyFill="1" applyBorder="1" applyAlignment="1">
      <alignment horizontal="center"/>
    </xf>
    <xf numFmtId="0" fontId="9" fillId="0" borderId="5" xfId="0" applyFont="1" applyFill="1" applyBorder="1" applyAlignment="1">
      <alignment horizontal="justify" vertical="top" wrapText="1"/>
    </xf>
    <xf numFmtId="0" fontId="4" fillId="2" borderId="15" xfId="5" applyFont="1" applyFill="1" applyBorder="1" applyAlignment="1">
      <alignment horizontal="center" vertical="center" wrapText="1"/>
    </xf>
    <xf numFmtId="4" fontId="4" fillId="2" borderId="16" xfId="0" applyNumberFormat="1" applyFont="1" applyFill="1" applyBorder="1" applyAlignment="1">
      <alignment horizontal="center"/>
    </xf>
    <xf numFmtId="4" fontId="4" fillId="2" borderId="18" xfId="0" applyNumberFormat="1" applyFont="1" applyFill="1" applyBorder="1" applyAlignment="1">
      <alignment horizontal="center"/>
    </xf>
    <xf numFmtId="4" fontId="4" fillId="2" borderId="17" xfId="0" applyNumberFormat="1" applyFont="1" applyFill="1" applyBorder="1" applyAlignment="1">
      <alignment horizontal="center"/>
    </xf>
    <xf numFmtId="0" fontId="4" fillId="2" borderId="0" xfId="0" applyFont="1" applyFill="1" applyBorder="1" applyAlignment="1">
      <alignment horizontal="justify" wrapText="1"/>
    </xf>
    <xf numFmtId="0" fontId="4" fillId="2" borderId="0" xfId="0" applyFont="1" applyFill="1" applyBorder="1" applyAlignment="1">
      <alignment horizontal="justify"/>
    </xf>
    <xf numFmtId="0" fontId="4" fillId="2" borderId="11" xfId="0" applyFont="1" applyFill="1" applyBorder="1" applyAlignment="1">
      <alignment horizontal="center"/>
    </xf>
    <xf numFmtId="0" fontId="4" fillId="3" borderId="1" xfId="0" applyFont="1" applyFill="1" applyBorder="1" applyAlignment="1">
      <alignment horizontal="center"/>
    </xf>
    <xf numFmtId="0" fontId="4" fillId="0" borderId="16" xfId="0" applyFont="1" applyFill="1" applyBorder="1" applyAlignment="1">
      <alignment horizontal="left"/>
    </xf>
    <xf numFmtId="0" fontId="4" fillId="0" borderId="18" xfId="0" applyFont="1" applyFill="1" applyBorder="1" applyAlignment="1">
      <alignment horizontal="left"/>
    </xf>
    <xf numFmtId="0" fontId="4" fillId="0" borderId="17" xfId="0" applyFont="1" applyFill="1" applyBorder="1" applyAlignment="1">
      <alignment horizontal="left"/>
    </xf>
    <xf numFmtId="0" fontId="4" fillId="0" borderId="12" xfId="0" applyFont="1" applyFill="1" applyBorder="1" applyAlignment="1">
      <alignment horizontal="left" wrapText="1"/>
    </xf>
    <xf numFmtId="0" fontId="4" fillId="0" borderId="10" xfId="0" applyFont="1" applyFill="1" applyBorder="1" applyAlignment="1">
      <alignment horizontal="left" wrapText="1"/>
    </xf>
    <xf numFmtId="0" fontId="4" fillId="0" borderId="58" xfId="0" applyFont="1" applyFill="1" applyBorder="1" applyAlignment="1">
      <alignment horizontal="left" wrapText="1"/>
    </xf>
    <xf numFmtId="4" fontId="4" fillId="2" borderId="1" xfId="0" applyNumberFormat="1" applyFont="1" applyFill="1" applyBorder="1" applyAlignment="1">
      <alignment horizontal="center"/>
    </xf>
    <xf numFmtId="0" fontId="9" fillId="2" borderId="1" xfId="8" applyFont="1" applyFill="1" applyBorder="1" applyAlignment="1">
      <alignment horizontal="left"/>
    </xf>
    <xf numFmtId="0" fontId="26" fillId="2" borderId="1" xfId="8" applyFont="1" applyFill="1" applyBorder="1" applyAlignment="1">
      <alignment horizontal="center"/>
    </xf>
    <xf numFmtId="0" fontId="10" fillId="3" borderId="5" xfId="8" applyFont="1" applyFill="1" applyBorder="1" applyAlignment="1">
      <alignment horizontal="center" vertical="center" wrapText="1"/>
    </xf>
    <xf numFmtId="0" fontId="10" fillId="3" borderId="12" xfId="8" applyFont="1" applyFill="1" applyBorder="1" applyAlignment="1">
      <alignment horizontal="center" vertical="center" wrapText="1"/>
    </xf>
    <xf numFmtId="0" fontId="10" fillId="3" borderId="14" xfId="8" applyFont="1" applyFill="1" applyBorder="1" applyAlignment="1">
      <alignment horizontal="center" vertical="center" wrapText="1"/>
    </xf>
    <xf numFmtId="0" fontId="10" fillId="2" borderId="1" xfId="8" applyFont="1" applyFill="1" applyBorder="1" applyAlignment="1">
      <alignment horizontal="center" vertical="center" wrapText="1"/>
    </xf>
    <xf numFmtId="0" fontId="10" fillId="3" borderId="2" xfId="8" applyFont="1" applyFill="1" applyBorder="1" applyAlignment="1">
      <alignment horizontal="center" vertical="center" wrapText="1"/>
    </xf>
    <xf numFmtId="0" fontId="10" fillId="3" borderId="16" xfId="8" applyFont="1" applyFill="1" applyBorder="1" applyAlignment="1">
      <alignment horizontal="center" vertical="center" wrapText="1"/>
    </xf>
    <xf numFmtId="0" fontId="10" fillId="3" borderId="18" xfId="8" applyFont="1" applyFill="1" applyBorder="1" applyAlignment="1">
      <alignment horizontal="center" vertical="center" wrapText="1"/>
    </xf>
    <xf numFmtId="0" fontId="10" fillId="3" borderId="17" xfId="8" applyFont="1" applyFill="1" applyBorder="1" applyAlignment="1">
      <alignment horizontal="center" vertical="center" wrapText="1"/>
    </xf>
    <xf numFmtId="0" fontId="9" fillId="2" borderId="1" xfId="8" applyFont="1" applyFill="1" applyBorder="1" applyAlignment="1">
      <alignment horizontal="justify" vertical="center" wrapText="1"/>
    </xf>
    <xf numFmtId="0" fontId="39" fillId="3" borderId="5" xfId="8" applyFont="1" applyFill="1" applyBorder="1" applyAlignment="1">
      <alignment horizontal="center" vertical="center" wrapText="1"/>
    </xf>
    <xf numFmtId="0" fontId="46" fillId="3" borderId="7" xfId="8" applyFont="1" applyFill="1" applyBorder="1" applyAlignment="1">
      <alignment horizontal="center" vertical="center" wrapText="1"/>
    </xf>
    <xf numFmtId="0" fontId="36" fillId="3" borderId="5" xfId="8" applyFont="1" applyFill="1" applyBorder="1" applyAlignment="1">
      <alignment horizontal="center" vertical="center" wrapText="1"/>
    </xf>
    <xf numFmtId="0" fontId="26" fillId="3" borderId="12" xfId="8" applyFont="1" applyFill="1" applyBorder="1" applyAlignment="1">
      <alignment horizontal="center" vertical="center" wrapText="1"/>
    </xf>
    <xf numFmtId="0" fontId="26" fillId="3" borderId="10" xfId="8" applyFont="1" applyFill="1" applyBorder="1" applyAlignment="1">
      <alignment horizontal="center" vertical="center" wrapText="1"/>
    </xf>
    <xf numFmtId="0" fontId="26" fillId="3" borderId="14" xfId="8" applyFont="1" applyFill="1" applyBorder="1" applyAlignment="1">
      <alignment horizontal="center" vertical="center" wrapText="1"/>
    </xf>
    <xf numFmtId="0" fontId="9" fillId="12" borderId="0" xfId="8" applyFont="1" applyFill="1" applyBorder="1" applyAlignment="1">
      <alignment horizontal="left"/>
    </xf>
    <xf numFmtId="0" fontId="26" fillId="2" borderId="1" xfId="8" applyFont="1" applyFill="1" applyBorder="1" applyAlignment="1">
      <alignment horizontal="center" vertical="center"/>
    </xf>
    <xf numFmtId="0" fontId="26" fillId="2" borderId="2" xfId="8" applyFont="1" applyFill="1" applyBorder="1" applyAlignment="1">
      <alignment horizontal="center" vertical="center"/>
    </xf>
    <xf numFmtId="0" fontId="10" fillId="3" borderId="33" xfId="8" applyFont="1" applyFill="1" applyBorder="1" applyAlignment="1">
      <alignment horizontal="center" vertical="center" wrapText="1"/>
    </xf>
    <xf numFmtId="0" fontId="10" fillId="3" borderId="34" xfId="8" applyFont="1" applyFill="1" applyBorder="1" applyAlignment="1">
      <alignment horizontal="center" vertical="center" wrapText="1"/>
    </xf>
    <xf numFmtId="0" fontId="10" fillId="3" borderId="35" xfId="8" applyFont="1" applyFill="1" applyBorder="1" applyAlignment="1">
      <alignment horizontal="center" vertical="center" wrapText="1"/>
    </xf>
    <xf numFmtId="0" fontId="10" fillId="3" borderId="36" xfId="8" applyFont="1" applyFill="1" applyBorder="1" applyAlignment="1">
      <alignment horizontal="center" vertical="center" wrapText="1"/>
    </xf>
    <xf numFmtId="0" fontId="10" fillId="3" borderId="37" xfId="8" applyFont="1" applyFill="1" applyBorder="1" applyAlignment="1">
      <alignment horizontal="center" vertical="center" wrapText="1"/>
    </xf>
    <xf numFmtId="0" fontId="10" fillId="11" borderId="0" xfId="8" applyFont="1" applyFill="1" applyBorder="1" applyAlignment="1">
      <alignment horizontal="center" vertical="center" wrapText="1"/>
    </xf>
    <xf numFmtId="0" fontId="9" fillId="2" borderId="36" xfId="8" applyFont="1" applyFill="1" applyBorder="1" applyAlignment="1">
      <alignment horizontal="left"/>
    </xf>
    <xf numFmtId="0" fontId="9" fillId="2" borderId="37" xfId="8" applyFont="1" applyFill="1" applyBorder="1" applyAlignment="1">
      <alignment horizontal="left"/>
    </xf>
    <xf numFmtId="0" fontId="10" fillId="2" borderId="1" xfId="8" applyFont="1" applyFill="1" applyBorder="1" applyAlignment="1">
      <alignment horizontal="left"/>
    </xf>
    <xf numFmtId="0" fontId="10" fillId="3" borderId="2" xfId="8" applyFont="1" applyFill="1" applyBorder="1" applyAlignment="1">
      <alignment horizontal="right"/>
    </xf>
    <xf numFmtId="0" fontId="10" fillId="3" borderId="3" xfId="8" applyFont="1" applyFill="1" applyBorder="1" applyAlignment="1">
      <alignment horizontal="right"/>
    </xf>
    <xf numFmtId="0" fontId="10" fillId="3" borderId="30" xfId="8" applyFont="1" applyFill="1" applyBorder="1" applyAlignment="1">
      <alignment horizontal="right"/>
    </xf>
    <xf numFmtId="0" fontId="26" fillId="3" borderId="1" xfId="8" applyFont="1" applyFill="1" applyBorder="1" applyAlignment="1">
      <alignment horizontal="center" vertical="center" wrapText="1"/>
    </xf>
    <xf numFmtId="0" fontId="9" fillId="2" borderId="19" xfId="8" applyFont="1" applyFill="1" applyBorder="1" applyAlignment="1">
      <alignment horizontal="justify" vertical="center"/>
    </xf>
    <xf numFmtId="0" fontId="9" fillId="2" borderId="0" xfId="8" applyFont="1" applyFill="1" applyBorder="1" applyAlignment="1">
      <alignment horizontal="justify" vertical="center"/>
    </xf>
    <xf numFmtId="0" fontId="9" fillId="2" borderId="20" xfId="8" applyFont="1" applyFill="1" applyBorder="1" applyAlignment="1">
      <alignment horizontal="justify" vertical="center"/>
    </xf>
    <xf numFmtId="0" fontId="9" fillId="2" borderId="38" xfId="8" applyFont="1" applyFill="1" applyBorder="1" applyAlignment="1">
      <alignment horizontal="left"/>
    </xf>
    <xf numFmtId="0" fontId="9" fillId="2" borderId="5" xfId="8" applyFont="1" applyFill="1" applyBorder="1" applyAlignment="1">
      <alignment horizontal="left"/>
    </xf>
    <xf numFmtId="0" fontId="9" fillId="2" borderId="39" xfId="8" applyFont="1" applyFill="1" applyBorder="1" applyAlignment="1">
      <alignment horizontal="left"/>
    </xf>
    <xf numFmtId="0" fontId="9" fillId="2" borderId="40" xfId="8" applyFont="1" applyFill="1" applyBorder="1" applyAlignment="1">
      <alignment horizontal="left"/>
    </xf>
    <xf numFmtId="0" fontId="9" fillId="2" borderId="41" xfId="8" applyFont="1" applyFill="1" applyBorder="1" applyAlignment="1">
      <alignment horizontal="left"/>
    </xf>
    <xf numFmtId="0" fontId="9" fillId="2" borderId="42" xfId="8" applyFont="1" applyFill="1" applyBorder="1" applyAlignment="1">
      <alignment horizontal="left"/>
    </xf>
    <xf numFmtId="0" fontId="10" fillId="2" borderId="1" xfId="8" applyFont="1" applyFill="1" applyBorder="1" applyAlignment="1">
      <alignment horizontal="center"/>
    </xf>
    <xf numFmtId="0" fontId="10" fillId="2" borderId="43" xfId="8" applyFont="1" applyFill="1" applyBorder="1" applyAlignment="1">
      <alignment horizontal="justify"/>
    </xf>
    <xf numFmtId="0" fontId="10" fillId="2" borderId="44" xfId="8" applyFont="1" applyFill="1" applyBorder="1" applyAlignment="1">
      <alignment horizontal="justify"/>
    </xf>
    <xf numFmtId="0" fontId="10" fillId="2" borderId="45" xfId="8" applyFont="1" applyFill="1" applyBorder="1" applyAlignment="1">
      <alignment horizontal="justify"/>
    </xf>
    <xf numFmtId="0" fontId="9" fillId="2" borderId="19" xfId="8" applyFont="1" applyFill="1" applyBorder="1" applyAlignment="1">
      <alignment horizontal="justify" vertical="center" wrapText="1"/>
    </xf>
    <xf numFmtId="0" fontId="9" fillId="2" borderId="0" xfId="8" applyFont="1" applyFill="1" applyBorder="1" applyAlignment="1">
      <alignment horizontal="justify" vertical="center" wrapText="1"/>
    </xf>
    <xf numFmtId="0" fontId="9" fillId="2" borderId="20" xfId="8" applyFont="1" applyFill="1" applyBorder="1" applyAlignment="1">
      <alignment horizontal="justify" vertical="center" wrapText="1"/>
    </xf>
    <xf numFmtId="0" fontId="39" fillId="2" borderId="16" xfId="8" applyFont="1" applyFill="1" applyBorder="1" applyAlignment="1">
      <alignment horizontal="center"/>
    </xf>
    <xf numFmtId="0" fontId="39" fillId="2" borderId="17" xfId="8" applyFont="1" applyFill="1" applyBorder="1" applyAlignment="1">
      <alignment horizontal="center"/>
    </xf>
  </cellXfs>
  <cellStyles count="51">
    <cellStyle name="Comma_ANALISIS1" xfId="11"/>
    <cellStyle name="Excel Built-in Explanatory Text" xfId="3"/>
    <cellStyle name="Excel Built-in Normal" xfId="12"/>
    <cellStyle name="Excel Built-in Normal 1" xfId="13"/>
    <cellStyle name="Hipervínculo" xfId="2" builtinId="8"/>
    <cellStyle name="Hipervínculo 2" xfId="9"/>
    <cellStyle name="Millares" xfId="50" builtinId="3"/>
    <cellStyle name="Millares 2" xfId="14"/>
    <cellStyle name="Millares 2 2" xfId="7"/>
    <cellStyle name="Millares 2 2 2" xfId="33"/>
    <cellStyle name="Millares 3" xfId="15"/>
    <cellStyle name="Millares 3 2" xfId="35"/>
    <cellStyle name="Millares 4" xfId="10"/>
    <cellStyle name="Millares 4 2" xfId="34"/>
    <cellStyle name="Normal" xfId="0" builtinId="0"/>
    <cellStyle name="Normal 2" xfId="4"/>
    <cellStyle name="Normal 2 2" xfId="5"/>
    <cellStyle name="Normal 2 2 2" xfId="31"/>
    <cellStyle name="Normal 2 2 3" xfId="16"/>
    <cellStyle name="Normal 2 2 3 2" xfId="6"/>
    <cellStyle name="Normal 2 2 3 2 2" xfId="32"/>
    <cellStyle name="Normal 2 2 3 3" xfId="36"/>
    <cellStyle name="Normal 3" xfId="8"/>
    <cellStyle name="Normal 3 2" xfId="17"/>
    <cellStyle name="Normal 3 2 2" xfId="37"/>
    <cellStyle name="Normal 4" xfId="18"/>
    <cellStyle name="Normal 4 2" xfId="38"/>
    <cellStyle name="Normal 5" xfId="19"/>
    <cellStyle name="Normal 5 2" xfId="39"/>
    <cellStyle name="Normal 6" xfId="20"/>
    <cellStyle name="Normal 6 2" xfId="21"/>
    <cellStyle name="Normal 6 2 2" xfId="41"/>
    <cellStyle name="Normal 6 3" xfId="40"/>
    <cellStyle name="Normal 7" xfId="30"/>
    <cellStyle name="Normal 7 2" xfId="49"/>
    <cellStyle name="Porcentaje" xfId="1" builtinId="5"/>
    <cellStyle name="Porcentaje 2" xfId="22"/>
    <cellStyle name="Porcentaje 3" xfId="23"/>
    <cellStyle name="Porcentaje 3 2" xfId="42"/>
    <cellStyle name="Porcentual 2" xfId="24"/>
    <cellStyle name="Porcentual 2 2" xfId="25"/>
    <cellStyle name="Porcentual 2 2 2" xfId="44"/>
    <cellStyle name="Porcentual 2 3" xfId="26"/>
    <cellStyle name="Porcentual 2 3 2" xfId="45"/>
    <cellStyle name="Porcentual 2 4" xfId="43"/>
    <cellStyle name="Porcentual 3" xfId="27"/>
    <cellStyle name="Porcentual 3 2" xfId="46"/>
    <cellStyle name="Porcentual 4" xfId="28"/>
    <cellStyle name="Porcentual 4 2" xfId="29"/>
    <cellStyle name="Porcentual 4 2 2" xfId="48"/>
    <cellStyle name="Porcentual 4 3" xfId="47"/>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2F2F2"/>
      <rgbColor rgb="00DCE6F2"/>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E2F0D9"/>
      <rgbColor rgb="00FFFF99"/>
      <rgbColor rgb="0099CCFF"/>
      <rgbColor rgb="00FF99CC"/>
      <rgbColor rgb="00CC99FF"/>
      <rgbColor rgb="00FFCC99"/>
      <rgbColor rgb="003366FF"/>
      <rgbColor rgb="0033CCCC"/>
      <rgbColor rgb="0099CC00"/>
      <rgbColor rgb="00FFCC00"/>
      <rgbColor rgb="00FF9900"/>
      <rgbColor rgb="00FF6600"/>
      <rgbColor rgb="0044546A"/>
      <rgbColor rgb="00969696"/>
      <rgbColor rgb="00003366"/>
      <rgbColor rgb="00339966"/>
      <rgbColor rgb="00003300"/>
      <rgbColor rgb="00333300"/>
      <rgbColor rgb="00993300"/>
      <rgbColor rgb="00993366"/>
      <rgbColor rgb="001F497D"/>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joffre_torres@hotmail.com" TargetMode="External"/><Relationship Id="rId1" Type="http://schemas.openxmlformats.org/officeDocument/2006/relationships/hyperlink" Target="mailto:mcasal@visacom.ec"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hyperlink" Target="http://www.sri.gob.ec/web/guest/empresas-inexistentes"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7"/>
  <sheetViews>
    <sheetView tabSelected="1" workbookViewId="0">
      <selection activeCell="A117" sqref="A117:G117"/>
    </sheetView>
  </sheetViews>
  <sheetFormatPr baseColWidth="10" defaultColWidth="8.88671875" defaultRowHeight="13.2" x14ac:dyDescent="0.25"/>
  <cols>
    <col min="1" max="7" width="17.5546875" style="1" customWidth="1"/>
    <col min="8" max="9" width="11.5546875" style="1" customWidth="1"/>
    <col min="10" max="16384" width="8.88671875" style="2"/>
  </cols>
  <sheetData>
    <row r="1" spans="1:9" x14ac:dyDescent="0.25">
      <c r="A1" s="3" t="s">
        <v>0</v>
      </c>
      <c r="B1" s="3"/>
      <c r="C1" s="3"/>
    </row>
    <row r="2" spans="1:9" x14ac:dyDescent="0.25">
      <c r="A2" s="472"/>
      <c r="B2" s="5"/>
      <c r="C2" s="5"/>
    </row>
    <row r="3" spans="1:9" x14ac:dyDescent="0.25">
      <c r="A3" s="3" t="s">
        <v>1</v>
      </c>
      <c r="B3" s="470"/>
      <c r="C3" s="598" t="s">
        <v>1089</v>
      </c>
    </row>
    <row r="4" spans="1:9" x14ac:dyDescent="0.25">
      <c r="A4" s="3" t="s">
        <v>2</v>
      </c>
      <c r="B4" s="470"/>
      <c r="C4" s="599" t="s">
        <v>1088</v>
      </c>
    </row>
    <row r="5" spans="1:9" x14ac:dyDescent="0.25">
      <c r="A5" s="3" t="s">
        <v>1032</v>
      </c>
      <c r="B5" s="470"/>
      <c r="C5" s="6">
        <v>2020</v>
      </c>
    </row>
    <row r="6" spans="1:9" x14ac:dyDescent="0.25">
      <c r="A6" s="470"/>
      <c r="B6" s="470"/>
      <c r="C6" s="470"/>
    </row>
    <row r="7" spans="1:9" x14ac:dyDescent="0.25">
      <c r="A7" s="470"/>
      <c r="B7" s="470"/>
      <c r="C7" s="470"/>
    </row>
    <row r="8" spans="1:9" x14ac:dyDescent="0.25">
      <c r="A8" s="7" t="s">
        <v>3</v>
      </c>
    </row>
    <row r="11" spans="1:9" s="9" customFormat="1" ht="24" customHeight="1" x14ac:dyDescent="0.25">
      <c r="A11" s="659" t="s">
        <v>4</v>
      </c>
      <c r="B11" s="659"/>
      <c r="C11" s="659"/>
      <c r="D11" s="659"/>
      <c r="E11" s="659"/>
      <c r="F11" s="659"/>
      <c r="G11" s="659"/>
      <c r="H11" s="8" t="s">
        <v>5</v>
      </c>
      <c r="I11" s="8" t="s">
        <v>6</v>
      </c>
    </row>
    <row r="12" spans="1:9" s="9" customFormat="1" ht="12" customHeight="1" x14ac:dyDescent="0.25">
      <c r="A12" s="660" t="s">
        <v>7</v>
      </c>
      <c r="B12" s="660"/>
      <c r="C12" s="660"/>
      <c r="D12" s="660"/>
      <c r="E12" s="660"/>
      <c r="F12" s="660"/>
      <c r="G12" s="660"/>
      <c r="H12" s="660"/>
      <c r="I12" s="660"/>
    </row>
    <row r="13" spans="1:9" s="9" customFormat="1" ht="12" customHeight="1" x14ac:dyDescent="0.25">
      <c r="A13" s="658" t="s">
        <v>8</v>
      </c>
      <c r="B13" s="658"/>
      <c r="C13" s="658"/>
      <c r="D13" s="658"/>
      <c r="E13" s="658"/>
      <c r="F13" s="658"/>
      <c r="G13" s="658"/>
      <c r="H13" s="658"/>
      <c r="I13" s="658"/>
    </row>
    <row r="14" spans="1:9" s="9" customFormat="1" ht="12" customHeight="1" x14ac:dyDescent="0.25">
      <c r="A14" s="657" t="s">
        <v>9</v>
      </c>
      <c r="B14" s="657"/>
      <c r="C14" s="657"/>
      <c r="D14" s="657"/>
      <c r="E14" s="657"/>
      <c r="F14" s="657"/>
      <c r="G14" s="657"/>
      <c r="H14" s="661" t="s">
        <v>10</v>
      </c>
      <c r="I14" s="662" t="s">
        <v>944</v>
      </c>
    </row>
    <row r="15" spans="1:9" s="9" customFormat="1" ht="12" customHeight="1" x14ac:dyDescent="0.25">
      <c r="A15" s="657" t="s">
        <v>12</v>
      </c>
      <c r="B15" s="657"/>
      <c r="C15" s="657"/>
      <c r="D15" s="657"/>
      <c r="E15" s="657"/>
      <c r="F15" s="657"/>
      <c r="G15" s="657"/>
      <c r="H15" s="661"/>
      <c r="I15" s="663"/>
    </row>
    <row r="16" spans="1:9" s="9" customFormat="1" ht="12" customHeight="1" x14ac:dyDescent="0.25">
      <c r="A16" s="657" t="s">
        <v>13</v>
      </c>
      <c r="B16" s="657"/>
      <c r="C16" s="657"/>
      <c r="D16" s="657"/>
      <c r="E16" s="657"/>
      <c r="F16" s="657"/>
      <c r="G16" s="657"/>
      <c r="H16" s="661"/>
      <c r="I16" s="663"/>
    </row>
    <row r="17" spans="1:9" s="9" customFormat="1" ht="12" customHeight="1" x14ac:dyDescent="0.25">
      <c r="A17" s="657" t="s">
        <v>14</v>
      </c>
      <c r="B17" s="657"/>
      <c r="C17" s="657"/>
      <c r="D17" s="657"/>
      <c r="E17" s="657"/>
      <c r="F17" s="657"/>
      <c r="G17" s="657"/>
      <c r="H17" s="661"/>
      <c r="I17" s="663"/>
    </row>
    <row r="18" spans="1:9" s="9" customFormat="1" ht="12" customHeight="1" x14ac:dyDescent="0.25">
      <c r="A18" s="657" t="s">
        <v>1033</v>
      </c>
      <c r="B18" s="657"/>
      <c r="C18" s="657"/>
      <c r="D18" s="657"/>
      <c r="E18" s="657"/>
      <c r="F18" s="657"/>
      <c r="G18" s="657"/>
      <c r="H18" s="661"/>
      <c r="I18" s="663"/>
    </row>
    <row r="19" spans="1:9" s="9" customFormat="1" ht="12" customHeight="1" x14ac:dyDescent="0.25">
      <c r="A19" s="657" t="s">
        <v>1034</v>
      </c>
      <c r="B19" s="657"/>
      <c r="C19" s="657"/>
      <c r="D19" s="657"/>
      <c r="E19" s="657"/>
      <c r="F19" s="657"/>
      <c r="G19" s="657"/>
      <c r="H19" s="661"/>
      <c r="I19" s="663"/>
    </row>
    <row r="20" spans="1:9" s="9" customFormat="1" ht="12" customHeight="1" x14ac:dyDescent="0.25">
      <c r="A20" s="657" t="s">
        <v>1035</v>
      </c>
      <c r="B20" s="657"/>
      <c r="C20" s="657"/>
      <c r="D20" s="657"/>
      <c r="E20" s="657"/>
      <c r="F20" s="657"/>
      <c r="G20" s="657"/>
      <c r="H20" s="661"/>
      <c r="I20" s="663"/>
    </row>
    <row r="21" spans="1:9" s="9" customFormat="1" ht="24.75" customHeight="1" x14ac:dyDescent="0.25">
      <c r="A21" s="657" t="s">
        <v>1036</v>
      </c>
      <c r="B21" s="657"/>
      <c r="C21" s="657"/>
      <c r="D21" s="657"/>
      <c r="E21" s="657"/>
      <c r="F21" s="657"/>
      <c r="G21" s="657"/>
      <c r="H21" s="661"/>
      <c r="I21" s="663"/>
    </row>
    <row r="22" spans="1:9" s="9" customFormat="1" ht="12" customHeight="1" x14ac:dyDescent="0.25">
      <c r="A22" s="657" t="s">
        <v>1037</v>
      </c>
      <c r="B22" s="657"/>
      <c r="C22" s="657"/>
      <c r="D22" s="657"/>
      <c r="E22" s="657"/>
      <c r="F22" s="657"/>
      <c r="G22" s="657"/>
      <c r="H22" s="661"/>
      <c r="I22" s="664"/>
    </row>
    <row r="23" spans="1:9" s="9" customFormat="1" ht="12" customHeight="1" x14ac:dyDescent="0.25">
      <c r="A23" s="11"/>
      <c r="B23" s="12"/>
      <c r="C23" s="12"/>
      <c r="D23" s="12"/>
      <c r="E23" s="12"/>
      <c r="F23" s="12"/>
      <c r="G23" s="12"/>
      <c r="H23" s="13"/>
      <c r="I23" s="14"/>
    </row>
    <row r="24" spans="1:9" ht="12.75" customHeight="1" x14ac:dyDescent="0.25">
      <c r="A24" s="658" t="s">
        <v>15</v>
      </c>
      <c r="B24" s="658"/>
      <c r="C24" s="658"/>
      <c r="D24" s="658"/>
      <c r="E24" s="658"/>
      <c r="F24" s="658"/>
      <c r="G24" s="658"/>
      <c r="H24" s="658"/>
      <c r="I24" s="658"/>
    </row>
    <row r="25" spans="1:9" ht="24" customHeight="1" x14ac:dyDescent="0.25">
      <c r="A25" s="657" t="s">
        <v>16</v>
      </c>
      <c r="B25" s="657"/>
      <c r="C25" s="657"/>
      <c r="D25" s="657"/>
      <c r="E25" s="657"/>
      <c r="F25" s="657"/>
      <c r="G25" s="657"/>
      <c r="H25" s="10" t="s">
        <v>17</v>
      </c>
      <c r="I25" s="588" t="s">
        <v>944</v>
      </c>
    </row>
    <row r="26" spans="1:9" x14ac:dyDescent="0.25">
      <c r="A26" s="11"/>
      <c r="B26" s="12"/>
      <c r="C26" s="12"/>
      <c r="D26" s="12"/>
      <c r="E26" s="12"/>
      <c r="F26" s="12"/>
      <c r="G26" s="12"/>
      <c r="H26" s="13"/>
      <c r="I26" s="14"/>
    </row>
    <row r="27" spans="1:9" ht="12.75" customHeight="1" x14ac:dyDescent="0.25">
      <c r="A27" s="658" t="s">
        <v>18</v>
      </c>
      <c r="B27" s="658"/>
      <c r="C27" s="658"/>
      <c r="D27" s="658"/>
      <c r="E27" s="658"/>
      <c r="F27" s="658"/>
      <c r="G27" s="658"/>
      <c r="H27" s="658"/>
      <c r="I27" s="658"/>
    </row>
    <row r="28" spans="1:9" ht="24" customHeight="1" x14ac:dyDescent="0.25">
      <c r="A28" s="657" t="s">
        <v>19</v>
      </c>
      <c r="B28" s="657"/>
      <c r="C28" s="657"/>
      <c r="D28" s="657"/>
      <c r="E28" s="657"/>
      <c r="F28" s="657"/>
      <c r="G28" s="657"/>
      <c r="H28" s="10" t="s">
        <v>20</v>
      </c>
      <c r="I28" s="588" t="s">
        <v>944</v>
      </c>
    </row>
    <row r="29" spans="1:9" s="9" customFormat="1" ht="12" customHeight="1" x14ac:dyDescent="0.25">
      <c r="A29" s="11"/>
      <c r="B29" s="12"/>
      <c r="C29" s="12"/>
      <c r="D29" s="12"/>
      <c r="E29" s="12"/>
      <c r="F29" s="12"/>
      <c r="G29" s="12"/>
      <c r="H29" s="13"/>
      <c r="I29" s="14"/>
    </row>
    <row r="30" spans="1:9" s="9" customFormat="1" ht="12" customHeight="1" x14ac:dyDescent="0.25">
      <c r="A30" s="660" t="s">
        <v>21</v>
      </c>
      <c r="B30" s="660"/>
      <c r="C30" s="660"/>
      <c r="D30" s="660"/>
      <c r="E30" s="660"/>
      <c r="F30" s="660"/>
      <c r="G30" s="660"/>
      <c r="H30" s="660"/>
      <c r="I30" s="660"/>
    </row>
    <row r="31" spans="1:9" s="9" customFormat="1" ht="12" customHeight="1" x14ac:dyDescent="0.25">
      <c r="A31" s="658" t="s">
        <v>22</v>
      </c>
      <c r="B31" s="658"/>
      <c r="C31" s="658"/>
      <c r="D31" s="658"/>
      <c r="E31" s="658"/>
      <c r="F31" s="658"/>
      <c r="G31" s="658"/>
      <c r="H31" s="658"/>
      <c r="I31" s="658"/>
    </row>
    <row r="32" spans="1:9" s="9" customFormat="1" ht="12" customHeight="1" x14ac:dyDescent="0.25">
      <c r="A32" s="657" t="s">
        <v>23</v>
      </c>
      <c r="B32" s="657"/>
      <c r="C32" s="657"/>
      <c r="D32" s="657"/>
      <c r="E32" s="657"/>
      <c r="F32" s="657"/>
      <c r="G32" s="657"/>
      <c r="H32" s="661" t="s">
        <v>24</v>
      </c>
      <c r="I32" s="661" t="s">
        <v>944</v>
      </c>
    </row>
    <row r="33" spans="1:9" s="9" customFormat="1" ht="12" customHeight="1" x14ac:dyDescent="0.25">
      <c r="A33" s="657" t="s">
        <v>25</v>
      </c>
      <c r="B33" s="657"/>
      <c r="C33" s="657"/>
      <c r="D33" s="657"/>
      <c r="E33" s="657"/>
      <c r="F33" s="657"/>
      <c r="G33" s="657"/>
      <c r="H33" s="661"/>
      <c r="I33" s="661"/>
    </row>
    <row r="34" spans="1:9" s="9" customFormat="1" ht="12" customHeight="1" x14ac:dyDescent="0.25">
      <c r="A34" s="11"/>
      <c r="B34" s="12"/>
      <c r="C34" s="12"/>
      <c r="D34" s="12"/>
      <c r="E34" s="12"/>
      <c r="F34" s="12"/>
      <c r="G34" s="12"/>
      <c r="H34" s="13"/>
      <c r="I34" s="14"/>
    </row>
    <row r="35" spans="1:9" s="9" customFormat="1" ht="22.95" customHeight="1" x14ac:dyDescent="0.25">
      <c r="A35" s="658" t="s">
        <v>934</v>
      </c>
      <c r="B35" s="658"/>
      <c r="C35" s="658"/>
      <c r="D35" s="658"/>
      <c r="E35" s="658"/>
      <c r="F35" s="658"/>
      <c r="G35" s="658"/>
      <c r="H35" s="658"/>
      <c r="I35" s="658"/>
    </row>
    <row r="36" spans="1:9" s="15" customFormat="1" ht="12" customHeight="1" x14ac:dyDescent="0.25">
      <c r="A36" s="657" t="s">
        <v>933</v>
      </c>
      <c r="B36" s="657"/>
      <c r="C36" s="657"/>
      <c r="D36" s="657"/>
      <c r="E36" s="657"/>
      <c r="F36" s="657"/>
      <c r="G36" s="657"/>
      <c r="H36" s="661" t="s">
        <v>26</v>
      </c>
      <c r="I36" s="661" t="s">
        <v>945</v>
      </c>
    </row>
    <row r="37" spans="1:9" s="15" customFormat="1" ht="12" customHeight="1" x14ac:dyDescent="0.25">
      <c r="A37" s="657" t="s">
        <v>935</v>
      </c>
      <c r="B37" s="657"/>
      <c r="C37" s="657"/>
      <c r="D37" s="657"/>
      <c r="E37" s="657"/>
      <c r="F37" s="657"/>
      <c r="G37" s="657"/>
      <c r="H37" s="661"/>
      <c r="I37" s="661"/>
    </row>
    <row r="38" spans="1:9" s="9" customFormat="1" ht="12" x14ac:dyDescent="0.25">
      <c r="A38" s="11"/>
      <c r="B38" s="12"/>
      <c r="C38" s="12"/>
      <c r="D38" s="12"/>
      <c r="E38" s="12"/>
      <c r="F38" s="12"/>
      <c r="G38" s="12"/>
      <c r="H38" s="13"/>
      <c r="I38" s="14"/>
    </row>
    <row r="39" spans="1:9" s="9" customFormat="1" ht="24" customHeight="1" x14ac:dyDescent="0.25">
      <c r="A39" s="658" t="s">
        <v>27</v>
      </c>
      <c r="B39" s="658"/>
      <c r="C39" s="658"/>
      <c r="D39" s="658"/>
      <c r="E39" s="658"/>
      <c r="F39" s="658"/>
      <c r="G39" s="658"/>
      <c r="H39" s="658"/>
      <c r="I39" s="658"/>
    </row>
    <row r="40" spans="1:9" s="15" customFormat="1" ht="24" customHeight="1" x14ac:dyDescent="0.25">
      <c r="A40" s="657" t="s">
        <v>28</v>
      </c>
      <c r="B40" s="657"/>
      <c r="C40" s="657"/>
      <c r="D40" s="657"/>
      <c r="E40" s="657"/>
      <c r="F40" s="657"/>
      <c r="G40" s="657"/>
      <c r="H40" s="665" t="s">
        <v>29</v>
      </c>
      <c r="I40" s="665" t="s">
        <v>944</v>
      </c>
    </row>
    <row r="41" spans="1:9" s="15" customFormat="1" ht="12" customHeight="1" x14ac:dyDescent="0.25">
      <c r="A41" s="657" t="s">
        <v>30</v>
      </c>
      <c r="B41" s="657"/>
      <c r="C41" s="657"/>
      <c r="D41" s="657"/>
      <c r="E41" s="657"/>
      <c r="F41" s="657"/>
      <c r="G41" s="657"/>
      <c r="H41" s="666"/>
      <c r="I41" s="666"/>
    </row>
    <row r="42" spans="1:9" s="15" customFormat="1" ht="12" customHeight="1" x14ac:dyDescent="0.25">
      <c r="A42" s="657" t="s">
        <v>31</v>
      </c>
      <c r="B42" s="657"/>
      <c r="C42" s="657"/>
      <c r="D42" s="657"/>
      <c r="E42" s="657"/>
      <c r="F42" s="657"/>
      <c r="G42" s="657"/>
      <c r="H42" s="666"/>
      <c r="I42" s="666"/>
    </row>
    <row r="43" spans="1:9" s="456" customFormat="1" ht="25.5" customHeight="1" x14ac:dyDescent="0.25">
      <c r="A43" s="657" t="s">
        <v>32</v>
      </c>
      <c r="B43" s="657"/>
      <c r="C43" s="657"/>
      <c r="D43" s="657"/>
      <c r="E43" s="657"/>
      <c r="F43" s="657"/>
      <c r="G43" s="657"/>
      <c r="H43" s="667"/>
      <c r="I43" s="667"/>
    </row>
    <row r="44" spans="1:9" s="9" customFormat="1" ht="12" x14ac:dyDescent="0.25">
      <c r="A44" s="11"/>
      <c r="B44" s="12"/>
      <c r="C44" s="12"/>
      <c r="D44" s="12"/>
      <c r="E44" s="12"/>
      <c r="F44" s="12"/>
      <c r="G44" s="12"/>
      <c r="H44" s="13"/>
      <c r="I44" s="14"/>
    </row>
    <row r="45" spans="1:9" s="9" customFormat="1" ht="12" customHeight="1" x14ac:dyDescent="0.25">
      <c r="A45" s="658" t="s">
        <v>33</v>
      </c>
      <c r="B45" s="658"/>
      <c r="C45" s="658"/>
      <c r="D45" s="658"/>
      <c r="E45" s="658"/>
      <c r="F45" s="658"/>
      <c r="G45" s="658"/>
      <c r="H45" s="658"/>
      <c r="I45" s="658"/>
    </row>
    <row r="46" spans="1:9" s="15" customFormat="1" ht="24" customHeight="1" x14ac:dyDescent="0.25">
      <c r="A46" s="657" t="s">
        <v>34</v>
      </c>
      <c r="B46" s="657"/>
      <c r="C46" s="657"/>
      <c r="D46" s="657"/>
      <c r="E46" s="657"/>
      <c r="F46" s="657"/>
      <c r="G46" s="657"/>
      <c r="H46" s="10" t="s">
        <v>35</v>
      </c>
      <c r="I46" s="16" t="s">
        <v>945</v>
      </c>
    </row>
    <row r="47" spans="1:9" s="9" customFormat="1" ht="12" x14ac:dyDescent="0.25">
      <c r="A47" s="11"/>
      <c r="B47" s="12"/>
      <c r="C47" s="12"/>
      <c r="D47" s="12"/>
      <c r="E47" s="12"/>
      <c r="F47" s="12"/>
      <c r="G47" s="12"/>
      <c r="H47" s="13"/>
      <c r="I47" s="14"/>
    </row>
    <row r="48" spans="1:9" s="9" customFormat="1" ht="12" customHeight="1" x14ac:dyDescent="0.25">
      <c r="A48" s="658" t="s">
        <v>36</v>
      </c>
      <c r="B48" s="658"/>
      <c r="C48" s="658"/>
      <c r="D48" s="658"/>
      <c r="E48" s="658"/>
      <c r="F48" s="658"/>
      <c r="G48" s="658"/>
      <c r="H48" s="658"/>
      <c r="I48" s="658"/>
    </row>
    <row r="49" spans="1:9" s="15" customFormat="1" ht="12" customHeight="1" x14ac:dyDescent="0.25">
      <c r="A49" s="657" t="s">
        <v>37</v>
      </c>
      <c r="B49" s="657"/>
      <c r="C49" s="657"/>
      <c r="D49" s="657"/>
      <c r="E49" s="657"/>
      <c r="F49" s="657"/>
      <c r="G49" s="657"/>
      <c r="H49" s="661" t="s">
        <v>38</v>
      </c>
      <c r="I49" s="661" t="s">
        <v>944</v>
      </c>
    </row>
    <row r="50" spans="1:9" s="15" customFormat="1" ht="23.4" customHeight="1" x14ac:dyDescent="0.25">
      <c r="A50" s="668" t="s">
        <v>39</v>
      </c>
      <c r="B50" s="668"/>
      <c r="C50" s="668"/>
      <c r="D50" s="668"/>
      <c r="E50" s="668"/>
      <c r="F50" s="668"/>
      <c r="G50" s="668"/>
      <c r="H50" s="661"/>
      <c r="I50" s="661"/>
    </row>
    <row r="51" spans="1:9" s="15" customFormat="1" ht="12" customHeight="1" x14ac:dyDescent="0.25">
      <c r="A51" s="668" t="s">
        <v>40</v>
      </c>
      <c r="B51" s="668"/>
      <c r="C51" s="668"/>
      <c r="D51" s="668"/>
      <c r="E51" s="668"/>
      <c r="F51" s="668"/>
      <c r="G51" s="668"/>
      <c r="H51" s="661"/>
      <c r="I51" s="661"/>
    </row>
    <row r="52" spans="1:9" s="15" customFormat="1" ht="12" customHeight="1" x14ac:dyDescent="0.25">
      <c r="A52" s="668" t="s">
        <v>41</v>
      </c>
      <c r="B52" s="668"/>
      <c r="C52" s="668"/>
      <c r="D52" s="668"/>
      <c r="E52" s="668"/>
      <c r="F52" s="668"/>
      <c r="G52" s="668"/>
      <c r="H52" s="661"/>
      <c r="I52" s="661"/>
    </row>
    <row r="53" spans="1:9" s="15" customFormat="1" ht="12" customHeight="1" x14ac:dyDescent="0.25">
      <c r="A53" s="668" t="s">
        <v>42</v>
      </c>
      <c r="B53" s="668"/>
      <c r="C53" s="668"/>
      <c r="D53" s="668"/>
      <c r="E53" s="668"/>
      <c r="F53" s="668"/>
      <c r="G53" s="668"/>
      <c r="H53" s="661"/>
      <c r="I53" s="661"/>
    </row>
    <row r="54" spans="1:9" s="15" customFormat="1" ht="12" customHeight="1" x14ac:dyDescent="0.25">
      <c r="A54" s="668" t="s">
        <v>43</v>
      </c>
      <c r="B54" s="668"/>
      <c r="C54" s="668"/>
      <c r="D54" s="668"/>
      <c r="E54" s="668"/>
      <c r="F54" s="668"/>
      <c r="G54" s="668"/>
      <c r="H54" s="661"/>
      <c r="I54" s="661"/>
    </row>
    <row r="55" spans="1:9" s="15" customFormat="1" ht="12" customHeight="1" x14ac:dyDescent="0.25">
      <c r="A55" s="657" t="s">
        <v>44</v>
      </c>
      <c r="B55" s="657"/>
      <c r="C55" s="657"/>
      <c r="D55" s="657"/>
      <c r="E55" s="657"/>
      <c r="F55" s="657"/>
      <c r="G55" s="657"/>
      <c r="H55" s="661"/>
      <c r="I55" s="661"/>
    </row>
    <row r="56" spans="1:9" s="15" customFormat="1" ht="12" customHeight="1" x14ac:dyDescent="0.25">
      <c r="A56" s="668" t="s">
        <v>45</v>
      </c>
      <c r="B56" s="668"/>
      <c r="C56" s="668"/>
      <c r="D56" s="668"/>
      <c r="E56" s="668"/>
      <c r="F56" s="668"/>
      <c r="G56" s="668"/>
      <c r="H56" s="661"/>
      <c r="I56" s="661"/>
    </row>
    <row r="57" spans="1:9" s="15" customFormat="1" ht="12" customHeight="1" x14ac:dyDescent="0.25">
      <c r="A57" s="657" t="s">
        <v>46</v>
      </c>
      <c r="B57" s="657"/>
      <c r="C57" s="657"/>
      <c r="D57" s="657"/>
      <c r="E57" s="657"/>
      <c r="F57" s="657"/>
      <c r="G57" s="657"/>
      <c r="H57" s="661"/>
      <c r="I57" s="661"/>
    </row>
    <row r="58" spans="1:9" s="15" customFormat="1" ht="24" customHeight="1" x14ac:dyDescent="0.25">
      <c r="A58" s="668" t="s">
        <v>47</v>
      </c>
      <c r="B58" s="668"/>
      <c r="C58" s="668"/>
      <c r="D58" s="668"/>
      <c r="E58" s="668"/>
      <c r="F58" s="668"/>
      <c r="G58" s="668"/>
      <c r="H58" s="661"/>
      <c r="I58" s="661"/>
    </row>
    <row r="59" spans="1:9" s="15" customFormat="1" ht="12" customHeight="1" x14ac:dyDescent="0.25">
      <c r="A59" s="657" t="s">
        <v>48</v>
      </c>
      <c r="B59" s="657"/>
      <c r="C59" s="657"/>
      <c r="D59" s="657"/>
      <c r="E59" s="657"/>
      <c r="F59" s="657"/>
      <c r="G59" s="657"/>
      <c r="H59" s="661"/>
      <c r="I59" s="661"/>
    </row>
    <row r="60" spans="1:9" s="15" customFormat="1" ht="12" customHeight="1" x14ac:dyDescent="0.25">
      <c r="A60" s="668" t="s">
        <v>49</v>
      </c>
      <c r="B60" s="668"/>
      <c r="C60" s="668"/>
      <c r="D60" s="668"/>
      <c r="E60" s="668"/>
      <c r="F60" s="668"/>
      <c r="G60" s="668"/>
      <c r="H60" s="661"/>
      <c r="I60" s="661"/>
    </row>
    <row r="61" spans="1:9" s="9" customFormat="1" ht="12" x14ac:dyDescent="0.25">
      <c r="A61" s="11"/>
      <c r="B61" s="12"/>
      <c r="C61" s="12"/>
      <c r="D61" s="12"/>
      <c r="E61" s="12"/>
      <c r="F61" s="12"/>
      <c r="G61" s="12"/>
      <c r="H61" s="13"/>
      <c r="I61" s="14"/>
    </row>
    <row r="62" spans="1:9" s="9" customFormat="1" ht="12" customHeight="1" x14ac:dyDescent="0.25">
      <c r="A62" s="658" t="s">
        <v>870</v>
      </c>
      <c r="B62" s="658"/>
      <c r="C62" s="658"/>
      <c r="D62" s="658"/>
      <c r="E62" s="658"/>
      <c r="F62" s="658"/>
      <c r="G62" s="658"/>
      <c r="H62" s="658"/>
      <c r="I62" s="658"/>
    </row>
    <row r="63" spans="1:9" s="9" customFormat="1" ht="12" customHeight="1" x14ac:dyDescent="0.25">
      <c r="A63" s="657" t="s">
        <v>938</v>
      </c>
      <c r="B63" s="657"/>
      <c r="C63" s="657"/>
      <c r="D63" s="657"/>
      <c r="E63" s="657"/>
      <c r="F63" s="657"/>
      <c r="G63" s="657"/>
      <c r="H63" s="665" t="s">
        <v>50</v>
      </c>
      <c r="I63" s="665" t="s">
        <v>945</v>
      </c>
    </row>
    <row r="64" spans="1:9" s="9" customFormat="1" ht="12" customHeight="1" x14ac:dyDescent="0.25">
      <c r="A64" s="657" t="s">
        <v>939</v>
      </c>
      <c r="B64" s="657"/>
      <c r="C64" s="657"/>
      <c r="D64" s="657"/>
      <c r="E64" s="657"/>
      <c r="F64" s="657"/>
      <c r="G64" s="657"/>
      <c r="H64" s="666"/>
      <c r="I64" s="666"/>
    </row>
    <row r="65" spans="1:9" s="9" customFormat="1" ht="16.5" customHeight="1" x14ac:dyDescent="0.25">
      <c r="A65" s="657" t="s">
        <v>793</v>
      </c>
      <c r="B65" s="657"/>
      <c r="C65" s="657"/>
      <c r="D65" s="657"/>
      <c r="E65" s="657"/>
      <c r="F65" s="657"/>
      <c r="G65" s="657"/>
      <c r="H65" s="667"/>
      <c r="I65" s="667"/>
    </row>
    <row r="66" spans="1:9" s="9" customFormat="1" ht="12" x14ac:dyDescent="0.25">
      <c r="A66" s="11"/>
      <c r="B66" s="12"/>
      <c r="C66" s="12"/>
      <c r="D66" s="12"/>
      <c r="E66" s="12"/>
      <c r="F66" s="12"/>
      <c r="G66" s="12"/>
      <c r="H66" s="13"/>
      <c r="I66" s="14"/>
    </row>
    <row r="67" spans="1:9" s="9" customFormat="1" ht="12" customHeight="1" x14ac:dyDescent="0.25">
      <c r="A67" s="658" t="s">
        <v>1038</v>
      </c>
      <c r="B67" s="658"/>
      <c r="C67" s="658"/>
      <c r="D67" s="658"/>
      <c r="E67" s="658"/>
      <c r="F67" s="658"/>
      <c r="G67" s="658"/>
      <c r="H67" s="658"/>
      <c r="I67" s="658"/>
    </row>
    <row r="68" spans="1:9" s="15" customFormat="1" ht="12" customHeight="1" x14ac:dyDescent="0.25">
      <c r="A68" s="657" t="s">
        <v>1039</v>
      </c>
      <c r="B68" s="657"/>
      <c r="C68" s="657"/>
      <c r="D68" s="657"/>
      <c r="E68" s="657"/>
      <c r="F68" s="657"/>
      <c r="G68" s="657"/>
      <c r="H68" s="669" t="s">
        <v>51</v>
      </c>
      <c r="I68" s="665" t="s">
        <v>945</v>
      </c>
    </row>
    <row r="69" spans="1:9" s="15" customFormat="1" ht="12" customHeight="1" x14ac:dyDescent="0.25">
      <c r="A69" s="668" t="s">
        <v>1040</v>
      </c>
      <c r="B69" s="668"/>
      <c r="C69" s="668"/>
      <c r="D69" s="668"/>
      <c r="E69" s="668"/>
      <c r="F69" s="668"/>
      <c r="G69" s="668"/>
      <c r="H69" s="670"/>
      <c r="I69" s="666"/>
    </row>
    <row r="70" spans="1:9" s="15" customFormat="1" ht="12" customHeight="1" x14ac:dyDescent="0.25">
      <c r="A70" s="668" t="s">
        <v>882</v>
      </c>
      <c r="B70" s="668"/>
      <c r="C70" s="668"/>
      <c r="D70" s="668"/>
      <c r="E70" s="668"/>
      <c r="F70" s="668"/>
      <c r="G70" s="668"/>
      <c r="H70" s="670"/>
      <c r="I70" s="666"/>
    </row>
    <row r="71" spans="1:9" s="15" customFormat="1" ht="12" customHeight="1" x14ac:dyDescent="0.25">
      <c r="A71" s="668" t="s">
        <v>53</v>
      </c>
      <c r="B71" s="668"/>
      <c r="C71" s="668"/>
      <c r="D71" s="668"/>
      <c r="E71" s="668"/>
      <c r="F71" s="668"/>
      <c r="G71" s="668"/>
      <c r="H71" s="670"/>
      <c r="I71" s="666"/>
    </row>
    <row r="72" spans="1:9" s="15" customFormat="1" ht="12" customHeight="1" x14ac:dyDescent="0.25">
      <c r="A72" s="657" t="s">
        <v>1041</v>
      </c>
      <c r="B72" s="657"/>
      <c r="C72" s="657"/>
      <c r="D72" s="657"/>
      <c r="E72" s="657"/>
      <c r="F72" s="657"/>
      <c r="G72" s="657"/>
      <c r="H72" s="670"/>
      <c r="I72" s="666"/>
    </row>
    <row r="73" spans="1:9" s="15" customFormat="1" ht="12" customHeight="1" x14ac:dyDescent="0.25">
      <c r="A73" s="668" t="s">
        <v>52</v>
      </c>
      <c r="B73" s="668"/>
      <c r="C73" s="668"/>
      <c r="D73" s="668"/>
      <c r="E73" s="668"/>
      <c r="F73" s="668"/>
      <c r="G73" s="668"/>
      <c r="H73" s="671"/>
      <c r="I73" s="667"/>
    </row>
    <row r="74" spans="1:9" s="9" customFormat="1" ht="14.1" customHeight="1" x14ac:dyDescent="0.25">
      <c r="A74" s="11"/>
      <c r="B74" s="12"/>
      <c r="C74" s="12"/>
      <c r="D74" s="12"/>
      <c r="E74" s="12"/>
      <c r="F74" s="12"/>
      <c r="G74" s="12"/>
      <c r="H74" s="13"/>
      <c r="I74" s="14"/>
    </row>
    <row r="75" spans="1:9" s="9" customFormat="1" ht="25.5" customHeight="1" x14ac:dyDescent="0.25">
      <c r="A75" s="658" t="s">
        <v>1042</v>
      </c>
      <c r="B75" s="658"/>
      <c r="C75" s="658"/>
      <c r="D75" s="658"/>
      <c r="E75" s="658"/>
      <c r="F75" s="658"/>
      <c r="G75" s="658"/>
      <c r="H75" s="658"/>
      <c r="I75" s="658"/>
    </row>
    <row r="76" spans="1:9" s="9" customFormat="1" ht="23.1" customHeight="1" x14ac:dyDescent="0.25">
      <c r="A76" s="657" t="s">
        <v>54</v>
      </c>
      <c r="B76" s="657"/>
      <c r="C76" s="657"/>
      <c r="D76" s="657"/>
      <c r="E76" s="657"/>
      <c r="F76" s="657"/>
      <c r="G76" s="657"/>
      <c r="H76" s="672" t="s">
        <v>55</v>
      </c>
      <c r="I76" s="673" t="s">
        <v>945</v>
      </c>
    </row>
    <row r="77" spans="1:9" s="9" customFormat="1" ht="23.1" customHeight="1" x14ac:dyDescent="0.25">
      <c r="A77" s="657" t="s">
        <v>56</v>
      </c>
      <c r="B77" s="657"/>
      <c r="C77" s="657"/>
      <c r="D77" s="657"/>
      <c r="E77" s="657"/>
      <c r="F77" s="657"/>
      <c r="G77" s="657"/>
      <c r="H77" s="672"/>
      <c r="I77" s="673"/>
    </row>
    <row r="78" spans="1:9" s="9" customFormat="1" ht="14.1" customHeight="1" x14ac:dyDescent="0.25">
      <c r="A78" s="11"/>
      <c r="B78" s="12"/>
      <c r="C78" s="12"/>
      <c r="D78" s="12"/>
      <c r="E78" s="12"/>
      <c r="F78" s="12"/>
      <c r="G78" s="12"/>
      <c r="H78" s="13"/>
      <c r="I78" s="14"/>
    </row>
    <row r="79" spans="1:9" s="9" customFormat="1" ht="12.75" customHeight="1" x14ac:dyDescent="0.25">
      <c r="A79" s="658" t="s">
        <v>57</v>
      </c>
      <c r="B79" s="658"/>
      <c r="C79" s="658"/>
      <c r="D79" s="658"/>
      <c r="E79" s="658"/>
      <c r="F79" s="658"/>
      <c r="G79" s="658"/>
      <c r="H79" s="658"/>
      <c r="I79" s="658"/>
    </row>
    <row r="80" spans="1:9" s="9" customFormat="1" ht="12.75" customHeight="1" x14ac:dyDescent="0.25">
      <c r="A80" s="657" t="s">
        <v>58</v>
      </c>
      <c r="B80" s="657"/>
      <c r="C80" s="657"/>
      <c r="D80" s="657"/>
      <c r="E80" s="657"/>
      <c r="F80" s="657"/>
      <c r="G80" s="657"/>
      <c r="H80" s="674" t="s">
        <v>59</v>
      </c>
      <c r="I80" s="661" t="s">
        <v>945</v>
      </c>
    </row>
    <row r="81" spans="1:9" s="9" customFormat="1" ht="12.75" customHeight="1" x14ac:dyDescent="0.25">
      <c r="A81" s="657" t="s">
        <v>60</v>
      </c>
      <c r="B81" s="657"/>
      <c r="C81" s="657"/>
      <c r="D81" s="657"/>
      <c r="E81" s="657"/>
      <c r="F81" s="657"/>
      <c r="G81" s="657"/>
      <c r="H81" s="674"/>
      <c r="I81" s="661"/>
    </row>
    <row r="82" spans="1:9" s="9" customFormat="1" ht="12.75" customHeight="1" x14ac:dyDescent="0.25">
      <c r="A82" s="657" t="s">
        <v>61</v>
      </c>
      <c r="B82" s="657"/>
      <c r="C82" s="657"/>
      <c r="D82" s="657"/>
      <c r="E82" s="657"/>
      <c r="F82" s="657"/>
      <c r="G82" s="657"/>
      <c r="H82" s="674"/>
      <c r="I82" s="661"/>
    </row>
    <row r="83" spans="1:9" s="9" customFormat="1" ht="12.75" customHeight="1" x14ac:dyDescent="0.25">
      <c r="A83" s="657" t="s">
        <v>62</v>
      </c>
      <c r="B83" s="657"/>
      <c r="C83" s="657"/>
      <c r="D83" s="657"/>
      <c r="E83" s="657"/>
      <c r="F83" s="657"/>
      <c r="G83" s="657"/>
      <c r="H83" s="674"/>
      <c r="I83" s="661"/>
    </row>
    <row r="84" spans="1:9" s="9" customFormat="1" ht="12" x14ac:dyDescent="0.25">
      <c r="A84" s="11"/>
      <c r="B84" s="12"/>
      <c r="C84" s="12"/>
      <c r="D84" s="12"/>
      <c r="E84" s="12"/>
      <c r="F84" s="12"/>
      <c r="G84" s="12"/>
      <c r="H84" s="13"/>
      <c r="I84" s="14"/>
    </row>
    <row r="85" spans="1:9" s="9" customFormat="1" ht="14.1" customHeight="1" x14ac:dyDescent="0.25">
      <c r="A85" s="658" t="s">
        <v>63</v>
      </c>
      <c r="B85" s="658"/>
      <c r="C85" s="658"/>
      <c r="D85" s="658"/>
      <c r="E85" s="658"/>
      <c r="F85" s="658"/>
      <c r="G85" s="658"/>
      <c r="H85" s="658"/>
      <c r="I85" s="658"/>
    </row>
    <row r="86" spans="1:9" s="9" customFormat="1" ht="24" customHeight="1" x14ac:dyDescent="0.25">
      <c r="A86" s="657" t="s">
        <v>64</v>
      </c>
      <c r="B86" s="657"/>
      <c r="C86" s="657"/>
      <c r="D86" s="657"/>
      <c r="E86" s="657"/>
      <c r="F86" s="657"/>
      <c r="G86" s="657"/>
      <c r="H86" s="10" t="s">
        <v>65</v>
      </c>
      <c r="I86" s="17" t="s">
        <v>944</v>
      </c>
    </row>
    <row r="87" spans="1:9" s="9" customFormat="1" ht="14.1" customHeight="1" x14ac:dyDescent="0.25">
      <c r="A87" s="11"/>
      <c r="B87" s="12"/>
      <c r="C87" s="12"/>
      <c r="D87" s="12"/>
      <c r="E87" s="12"/>
      <c r="F87" s="12"/>
      <c r="G87" s="12"/>
      <c r="H87" s="13"/>
      <c r="I87" s="14"/>
    </row>
    <row r="88" spans="1:9" s="9" customFormat="1" ht="12" customHeight="1" x14ac:dyDescent="0.25">
      <c r="A88" s="660" t="s">
        <v>66</v>
      </c>
      <c r="B88" s="660"/>
      <c r="C88" s="660"/>
      <c r="D88" s="660"/>
      <c r="E88" s="660"/>
      <c r="F88" s="660"/>
      <c r="G88" s="660"/>
      <c r="H88" s="660"/>
      <c r="I88" s="660"/>
    </row>
    <row r="89" spans="1:9" s="9" customFormat="1" ht="12" x14ac:dyDescent="0.25">
      <c r="A89" s="11"/>
      <c r="B89" s="12"/>
      <c r="C89" s="12"/>
      <c r="D89" s="12"/>
      <c r="E89" s="12"/>
      <c r="F89" s="12"/>
      <c r="G89" s="12"/>
      <c r="H89" s="13"/>
      <c r="I89" s="14"/>
    </row>
    <row r="90" spans="1:9" s="9" customFormat="1" ht="12" customHeight="1" x14ac:dyDescent="0.25">
      <c r="A90" s="658" t="s">
        <v>67</v>
      </c>
      <c r="B90" s="658"/>
      <c r="C90" s="658"/>
      <c r="D90" s="658"/>
      <c r="E90" s="658"/>
      <c r="F90" s="658"/>
      <c r="G90" s="658"/>
      <c r="H90" s="658"/>
      <c r="I90" s="658"/>
    </row>
    <row r="91" spans="1:9" s="15" customFormat="1" ht="12" customHeight="1" x14ac:dyDescent="0.25">
      <c r="A91" s="657" t="s">
        <v>68</v>
      </c>
      <c r="B91" s="657"/>
      <c r="C91" s="657"/>
      <c r="D91" s="657"/>
      <c r="E91" s="657"/>
      <c r="F91" s="657"/>
      <c r="G91" s="657"/>
      <c r="H91" s="661" t="s">
        <v>69</v>
      </c>
      <c r="I91" s="661" t="s">
        <v>945</v>
      </c>
    </row>
    <row r="92" spans="1:9" s="15" customFormat="1" ht="12" customHeight="1" x14ac:dyDescent="0.25">
      <c r="A92" s="657" t="s">
        <v>70</v>
      </c>
      <c r="B92" s="657"/>
      <c r="C92" s="657"/>
      <c r="D92" s="657"/>
      <c r="E92" s="657"/>
      <c r="F92" s="657"/>
      <c r="G92" s="657"/>
      <c r="H92" s="661"/>
      <c r="I92" s="661"/>
    </row>
    <row r="93" spans="1:9" s="9" customFormat="1" ht="12" x14ac:dyDescent="0.25">
      <c r="A93" s="11"/>
      <c r="B93" s="12"/>
      <c r="C93" s="12"/>
      <c r="D93" s="12"/>
      <c r="E93" s="12"/>
      <c r="F93" s="12"/>
      <c r="G93" s="12"/>
      <c r="H93" s="13"/>
      <c r="I93" s="14"/>
    </row>
    <row r="94" spans="1:9" s="9" customFormat="1" ht="12" customHeight="1" x14ac:dyDescent="0.25">
      <c r="A94" s="658" t="s">
        <v>71</v>
      </c>
      <c r="B94" s="658"/>
      <c r="C94" s="658"/>
      <c r="D94" s="658"/>
      <c r="E94" s="658"/>
      <c r="F94" s="658"/>
      <c r="G94" s="658"/>
      <c r="H94" s="658"/>
      <c r="I94" s="658"/>
    </row>
    <row r="95" spans="1:9" s="15" customFormat="1" ht="12" customHeight="1" x14ac:dyDescent="0.25">
      <c r="A95" s="657" t="s">
        <v>72</v>
      </c>
      <c r="B95" s="657"/>
      <c r="C95" s="657"/>
      <c r="D95" s="657"/>
      <c r="E95" s="657"/>
      <c r="F95" s="657"/>
      <c r="G95" s="657"/>
      <c r="H95" s="661" t="s">
        <v>73</v>
      </c>
      <c r="I95" s="661" t="s">
        <v>944</v>
      </c>
    </row>
    <row r="96" spans="1:9" s="15" customFormat="1" ht="24.75" customHeight="1" x14ac:dyDescent="0.25">
      <c r="A96" s="668" t="s">
        <v>1043</v>
      </c>
      <c r="B96" s="668"/>
      <c r="C96" s="668"/>
      <c r="D96" s="668"/>
      <c r="E96" s="668"/>
      <c r="F96" s="668"/>
      <c r="G96" s="668"/>
      <c r="H96" s="661"/>
      <c r="I96" s="661"/>
    </row>
    <row r="97" spans="1:9" s="15" customFormat="1" ht="12" customHeight="1" x14ac:dyDescent="0.25">
      <c r="A97" s="668" t="s">
        <v>74</v>
      </c>
      <c r="B97" s="668"/>
      <c r="C97" s="668"/>
      <c r="D97" s="668"/>
      <c r="E97" s="668"/>
      <c r="F97" s="668"/>
      <c r="G97" s="668"/>
      <c r="H97" s="661"/>
      <c r="I97" s="661"/>
    </row>
    <row r="98" spans="1:9" s="15" customFormat="1" ht="12" customHeight="1" x14ac:dyDescent="0.25">
      <c r="A98" s="657" t="s">
        <v>75</v>
      </c>
      <c r="B98" s="657"/>
      <c r="C98" s="657"/>
      <c r="D98" s="657"/>
      <c r="E98" s="657"/>
      <c r="F98" s="657"/>
      <c r="G98" s="657"/>
      <c r="H98" s="661"/>
      <c r="I98" s="661"/>
    </row>
    <row r="99" spans="1:9" s="15" customFormat="1" ht="12" customHeight="1" x14ac:dyDescent="0.25">
      <c r="A99" s="668" t="s">
        <v>76</v>
      </c>
      <c r="B99" s="668"/>
      <c r="C99" s="668"/>
      <c r="D99" s="668"/>
      <c r="E99" s="668"/>
      <c r="F99" s="668"/>
      <c r="G99" s="668"/>
      <c r="H99" s="661"/>
      <c r="I99" s="661"/>
    </row>
    <row r="100" spans="1:9" s="15" customFormat="1" ht="12" customHeight="1" x14ac:dyDescent="0.25">
      <c r="A100" s="668" t="s">
        <v>77</v>
      </c>
      <c r="B100" s="668"/>
      <c r="C100" s="668"/>
      <c r="D100" s="668"/>
      <c r="E100" s="668"/>
      <c r="F100" s="668"/>
      <c r="G100" s="668"/>
      <c r="H100" s="661"/>
      <c r="I100" s="661"/>
    </row>
    <row r="101" spans="1:9" s="15" customFormat="1" ht="12" customHeight="1" x14ac:dyDescent="0.25">
      <c r="A101" s="668" t="s">
        <v>78</v>
      </c>
      <c r="B101" s="668"/>
      <c r="C101" s="668"/>
      <c r="D101" s="668"/>
      <c r="E101" s="668"/>
      <c r="F101" s="668"/>
      <c r="G101" s="668"/>
      <c r="H101" s="661"/>
      <c r="I101" s="661"/>
    </row>
    <row r="102" spans="1:9" s="15" customFormat="1" ht="12" customHeight="1" x14ac:dyDescent="0.25">
      <c r="A102" s="668" t="s">
        <v>79</v>
      </c>
      <c r="B102" s="668"/>
      <c r="C102" s="668"/>
      <c r="D102" s="668"/>
      <c r="E102" s="668"/>
      <c r="F102" s="668"/>
      <c r="G102" s="668"/>
      <c r="H102" s="661"/>
      <c r="I102" s="661"/>
    </row>
    <row r="103" spans="1:9" s="15" customFormat="1" ht="12" customHeight="1" x14ac:dyDescent="0.25">
      <c r="A103" s="657" t="s">
        <v>80</v>
      </c>
      <c r="B103" s="657"/>
      <c r="C103" s="657"/>
      <c r="D103" s="657"/>
      <c r="E103" s="657"/>
      <c r="F103" s="657"/>
      <c r="G103" s="657"/>
      <c r="H103" s="661"/>
      <c r="I103" s="661"/>
    </row>
    <row r="104" spans="1:9" s="15" customFormat="1" ht="12" customHeight="1" x14ac:dyDescent="0.25">
      <c r="A104" s="668" t="s">
        <v>81</v>
      </c>
      <c r="B104" s="668"/>
      <c r="C104" s="668"/>
      <c r="D104" s="668"/>
      <c r="E104" s="668"/>
      <c r="F104" s="668"/>
      <c r="G104" s="668"/>
      <c r="H104" s="661"/>
      <c r="I104" s="661"/>
    </row>
    <row r="105" spans="1:9" s="9" customFormat="1" ht="12" x14ac:dyDescent="0.25">
      <c r="A105" s="11"/>
      <c r="B105" s="12"/>
      <c r="C105" s="12"/>
      <c r="D105" s="12"/>
      <c r="E105" s="12"/>
      <c r="F105" s="12"/>
      <c r="G105" s="12"/>
      <c r="H105" s="13"/>
      <c r="I105" s="14"/>
    </row>
    <row r="106" spans="1:9" s="9" customFormat="1" ht="12" customHeight="1" x14ac:dyDescent="0.25">
      <c r="A106" s="658" t="s">
        <v>82</v>
      </c>
      <c r="B106" s="658"/>
      <c r="C106" s="658"/>
      <c r="D106" s="658"/>
      <c r="E106" s="658"/>
      <c r="F106" s="658"/>
      <c r="G106" s="658"/>
      <c r="H106" s="658"/>
      <c r="I106" s="658"/>
    </row>
    <row r="107" spans="1:9" s="15" customFormat="1" ht="12" customHeight="1" x14ac:dyDescent="0.25">
      <c r="A107" s="657" t="s">
        <v>83</v>
      </c>
      <c r="B107" s="657"/>
      <c r="C107" s="657"/>
      <c r="D107" s="657"/>
      <c r="E107" s="657"/>
      <c r="F107" s="657"/>
      <c r="G107" s="657"/>
      <c r="H107" s="661" t="s">
        <v>84</v>
      </c>
      <c r="I107" s="661" t="s">
        <v>945</v>
      </c>
    </row>
    <row r="108" spans="1:9" s="15" customFormat="1" ht="27" customHeight="1" x14ac:dyDescent="0.25">
      <c r="A108" s="668" t="s">
        <v>894</v>
      </c>
      <c r="B108" s="668"/>
      <c r="C108" s="668"/>
      <c r="D108" s="668"/>
      <c r="E108" s="668"/>
      <c r="F108" s="668"/>
      <c r="G108" s="668"/>
      <c r="H108" s="661"/>
      <c r="I108" s="661"/>
    </row>
    <row r="109" spans="1:9" s="15" customFormat="1" ht="12" customHeight="1" x14ac:dyDescent="0.25">
      <c r="A109" s="657" t="s">
        <v>85</v>
      </c>
      <c r="B109" s="657"/>
      <c r="C109" s="657"/>
      <c r="D109" s="657"/>
      <c r="E109" s="657"/>
      <c r="F109" s="657"/>
      <c r="G109" s="657"/>
      <c r="H109" s="661"/>
      <c r="I109" s="661"/>
    </row>
    <row r="110" spans="1:9" s="15" customFormat="1" ht="12" customHeight="1" x14ac:dyDescent="0.25">
      <c r="A110" s="668" t="s">
        <v>86</v>
      </c>
      <c r="B110" s="668"/>
      <c r="C110" s="668"/>
      <c r="D110" s="668"/>
      <c r="E110" s="668"/>
      <c r="F110" s="668"/>
      <c r="G110" s="668"/>
      <c r="H110" s="661"/>
      <c r="I110" s="661"/>
    </row>
    <row r="111" spans="1:9" s="9" customFormat="1" ht="12" x14ac:dyDescent="0.25">
      <c r="A111" s="11"/>
      <c r="B111" s="12"/>
      <c r="C111" s="12"/>
      <c r="D111" s="12"/>
      <c r="E111" s="12"/>
      <c r="F111" s="12"/>
      <c r="G111" s="12"/>
      <c r="H111" s="13"/>
      <c r="I111" s="14"/>
    </row>
    <row r="112" spans="1:9" s="9" customFormat="1" ht="12" customHeight="1" x14ac:dyDescent="0.25">
      <c r="A112" s="658" t="s">
        <v>87</v>
      </c>
      <c r="B112" s="658"/>
      <c r="C112" s="658"/>
      <c r="D112" s="658"/>
      <c r="E112" s="658"/>
      <c r="F112" s="658"/>
      <c r="G112" s="658"/>
      <c r="H112" s="658"/>
      <c r="I112" s="658"/>
    </row>
    <row r="113" spans="1:9" ht="12.75" customHeight="1" x14ac:dyDescent="0.25">
      <c r="A113" s="657" t="s">
        <v>1044</v>
      </c>
      <c r="B113" s="657"/>
      <c r="C113" s="657"/>
      <c r="D113" s="657"/>
      <c r="E113" s="657"/>
      <c r="F113" s="657"/>
      <c r="G113" s="657"/>
      <c r="H113" s="661" t="s">
        <v>88</v>
      </c>
      <c r="I113" s="661" t="s">
        <v>945</v>
      </c>
    </row>
    <row r="114" spans="1:9" ht="12" customHeight="1" x14ac:dyDescent="0.25">
      <c r="A114" s="657" t="s">
        <v>1045</v>
      </c>
      <c r="B114" s="657"/>
      <c r="C114" s="657"/>
      <c r="D114" s="657"/>
      <c r="E114" s="657"/>
      <c r="F114" s="657"/>
      <c r="G114" s="657"/>
      <c r="H114" s="661"/>
      <c r="I114" s="661"/>
    </row>
    <row r="115" spans="1:9" ht="12" customHeight="1" x14ac:dyDescent="0.25">
      <c r="A115" s="657" t="s">
        <v>90</v>
      </c>
      <c r="B115" s="657"/>
      <c r="C115" s="657"/>
      <c r="D115" s="657"/>
      <c r="E115" s="657"/>
      <c r="F115" s="657"/>
      <c r="G115" s="657"/>
      <c r="H115" s="661"/>
      <c r="I115" s="661"/>
    </row>
    <row r="116" spans="1:9" ht="12" customHeight="1" x14ac:dyDescent="0.25">
      <c r="A116" s="657" t="s">
        <v>91</v>
      </c>
      <c r="B116" s="657"/>
      <c r="C116" s="657"/>
      <c r="D116" s="657"/>
      <c r="E116" s="657"/>
      <c r="F116" s="657"/>
      <c r="G116" s="657"/>
      <c r="H116" s="661"/>
      <c r="I116" s="661"/>
    </row>
    <row r="117" spans="1:9" ht="12" customHeight="1" x14ac:dyDescent="0.25">
      <c r="A117" s="657" t="s">
        <v>941</v>
      </c>
      <c r="B117" s="657"/>
      <c r="C117" s="657"/>
      <c r="D117" s="657"/>
      <c r="E117" s="657"/>
      <c r="F117" s="657"/>
      <c r="G117" s="657"/>
      <c r="H117" s="661"/>
      <c r="I117" s="661"/>
    </row>
    <row r="118" spans="1:9" ht="12" customHeight="1" x14ac:dyDescent="0.25">
      <c r="A118" s="657" t="s">
        <v>89</v>
      </c>
      <c r="B118" s="657"/>
      <c r="C118" s="657"/>
      <c r="D118" s="657"/>
      <c r="E118" s="657"/>
      <c r="F118" s="657"/>
      <c r="G118" s="657"/>
      <c r="H118" s="661"/>
      <c r="I118" s="661"/>
    </row>
    <row r="119" spans="1:9" ht="24" customHeight="1" x14ac:dyDescent="0.25">
      <c r="A119" s="657" t="s">
        <v>92</v>
      </c>
      <c r="B119" s="657"/>
      <c r="C119" s="657"/>
      <c r="D119" s="657"/>
      <c r="E119" s="657"/>
      <c r="F119" s="657"/>
      <c r="G119" s="657"/>
      <c r="H119" s="661"/>
      <c r="I119" s="661"/>
    </row>
    <row r="120" spans="1:9" ht="12.75" customHeight="1" x14ac:dyDescent="0.25">
      <c r="A120" s="657" t="s">
        <v>942</v>
      </c>
      <c r="B120" s="657"/>
      <c r="C120" s="657"/>
      <c r="D120" s="657"/>
      <c r="E120" s="657"/>
      <c r="F120" s="657"/>
      <c r="G120" s="657"/>
      <c r="H120" s="661"/>
      <c r="I120" s="661"/>
    </row>
    <row r="121" spans="1:9" s="9" customFormat="1" ht="12" x14ac:dyDescent="0.25">
      <c r="A121" s="11"/>
      <c r="B121" s="12"/>
      <c r="C121" s="12"/>
      <c r="D121" s="12"/>
      <c r="E121" s="12"/>
      <c r="F121" s="12"/>
      <c r="G121" s="12"/>
      <c r="H121" s="13"/>
      <c r="I121" s="14"/>
    </row>
    <row r="123" spans="1:9" ht="13.8" thickBot="1" x14ac:dyDescent="0.3">
      <c r="I123" s="2"/>
    </row>
    <row r="124" spans="1:9" x14ac:dyDescent="0.25">
      <c r="A124" s="648" t="s">
        <v>1083</v>
      </c>
      <c r="B124" s="649"/>
      <c r="C124" s="649"/>
      <c r="D124" s="649"/>
      <c r="E124" s="649"/>
      <c r="F124" s="649"/>
      <c r="G124" s="649"/>
      <c r="H124" s="650"/>
      <c r="I124" s="2"/>
    </row>
    <row r="125" spans="1:9" x14ac:dyDescent="0.25">
      <c r="A125" s="651"/>
      <c r="B125" s="652"/>
      <c r="C125" s="652"/>
      <c r="D125" s="652"/>
      <c r="E125" s="652"/>
      <c r="F125" s="652"/>
      <c r="G125" s="652"/>
      <c r="H125" s="653"/>
      <c r="I125" s="2"/>
    </row>
    <row r="126" spans="1:9" x14ac:dyDescent="0.25">
      <c r="A126" s="651"/>
      <c r="B126" s="652"/>
      <c r="C126" s="652"/>
      <c r="D126" s="652"/>
      <c r="E126" s="652"/>
      <c r="F126" s="652"/>
      <c r="G126" s="652"/>
      <c r="H126" s="653"/>
      <c r="I126" s="2"/>
    </row>
    <row r="127" spans="1:9" ht="13.8" thickBot="1" x14ac:dyDescent="0.3">
      <c r="A127" s="654"/>
      <c r="B127" s="655"/>
      <c r="C127" s="655"/>
      <c r="D127" s="655"/>
      <c r="E127" s="655"/>
      <c r="F127" s="655"/>
      <c r="G127" s="655"/>
      <c r="H127" s="656"/>
      <c r="I127" s="2"/>
    </row>
  </sheetData>
  <sheetProtection selectLockedCells="1" selectUnlockedCells="1"/>
  <mergeCells count="120">
    <mergeCell ref="A106:I106"/>
    <mergeCell ref="A107:G107"/>
    <mergeCell ref="H107:H110"/>
    <mergeCell ref="I107:I110"/>
    <mergeCell ref="A108:G108"/>
    <mergeCell ref="A109:G109"/>
    <mergeCell ref="A110:G110"/>
    <mergeCell ref="A112:I112"/>
    <mergeCell ref="A113:G113"/>
    <mergeCell ref="H113:H120"/>
    <mergeCell ref="I113:I120"/>
    <mergeCell ref="A114:G114"/>
    <mergeCell ref="A115:G115"/>
    <mergeCell ref="A116:G116"/>
    <mergeCell ref="A117:G117"/>
    <mergeCell ref="A120:G120"/>
    <mergeCell ref="A118:G118"/>
    <mergeCell ref="A119:G119"/>
    <mergeCell ref="A95:G95"/>
    <mergeCell ref="H95:H104"/>
    <mergeCell ref="I95:I104"/>
    <mergeCell ref="A96:G96"/>
    <mergeCell ref="A97:G97"/>
    <mergeCell ref="A98:G98"/>
    <mergeCell ref="A99:G99"/>
    <mergeCell ref="A100:G100"/>
    <mergeCell ref="A101:G101"/>
    <mergeCell ref="A102:G102"/>
    <mergeCell ref="A103:G103"/>
    <mergeCell ref="A104:G104"/>
    <mergeCell ref="A85:I85"/>
    <mergeCell ref="A86:G86"/>
    <mergeCell ref="A88:I88"/>
    <mergeCell ref="A90:I90"/>
    <mergeCell ref="A91:G91"/>
    <mergeCell ref="H91:H92"/>
    <mergeCell ref="I91:I92"/>
    <mergeCell ref="A92:G92"/>
    <mergeCell ref="A94:I94"/>
    <mergeCell ref="A76:G76"/>
    <mergeCell ref="H76:H77"/>
    <mergeCell ref="I76:I77"/>
    <mergeCell ref="A77:G77"/>
    <mergeCell ref="A79:I79"/>
    <mergeCell ref="A80:G80"/>
    <mergeCell ref="H80:H83"/>
    <mergeCell ref="I80:I83"/>
    <mergeCell ref="A81:G81"/>
    <mergeCell ref="A82:G82"/>
    <mergeCell ref="A83:G83"/>
    <mergeCell ref="A71:G71"/>
    <mergeCell ref="A72:G72"/>
    <mergeCell ref="A73:G73"/>
    <mergeCell ref="A75:I75"/>
    <mergeCell ref="A60:G60"/>
    <mergeCell ref="A62:I62"/>
    <mergeCell ref="A65:G65"/>
    <mergeCell ref="A67:I67"/>
    <mergeCell ref="A68:G68"/>
    <mergeCell ref="A70:G70"/>
    <mergeCell ref="A69:G69"/>
    <mergeCell ref="H68:H73"/>
    <mergeCell ref="I68:I73"/>
    <mergeCell ref="A63:G63"/>
    <mergeCell ref="H63:H65"/>
    <mergeCell ref="I63:I65"/>
    <mergeCell ref="A64:G64"/>
    <mergeCell ref="A54:G54"/>
    <mergeCell ref="A55:G55"/>
    <mergeCell ref="A56:G56"/>
    <mergeCell ref="A57:G57"/>
    <mergeCell ref="A58:G58"/>
    <mergeCell ref="A59:G59"/>
    <mergeCell ref="A45:I45"/>
    <mergeCell ref="A46:G46"/>
    <mergeCell ref="A48:I48"/>
    <mergeCell ref="A49:G49"/>
    <mergeCell ref="H49:H60"/>
    <mergeCell ref="I49:I60"/>
    <mergeCell ref="A50:G50"/>
    <mergeCell ref="A51:G51"/>
    <mergeCell ref="A52:G52"/>
    <mergeCell ref="A53:G53"/>
    <mergeCell ref="A32:G32"/>
    <mergeCell ref="H32:H33"/>
    <mergeCell ref="I32:I33"/>
    <mergeCell ref="A33:G33"/>
    <mergeCell ref="A40:G40"/>
    <mergeCell ref="A41:G41"/>
    <mergeCell ref="A42:G42"/>
    <mergeCell ref="A35:I35"/>
    <mergeCell ref="A36:G36"/>
    <mergeCell ref="H36:H37"/>
    <mergeCell ref="I36:I37"/>
    <mergeCell ref="A37:G37"/>
    <mergeCell ref="A39:I39"/>
    <mergeCell ref="A124:H127"/>
    <mergeCell ref="A19:G19"/>
    <mergeCell ref="A20:G20"/>
    <mergeCell ref="A21:G21"/>
    <mergeCell ref="A22:G22"/>
    <mergeCell ref="A24:I24"/>
    <mergeCell ref="A25:G25"/>
    <mergeCell ref="A11:G11"/>
    <mergeCell ref="A12:I12"/>
    <mergeCell ref="A13:I13"/>
    <mergeCell ref="A14:G14"/>
    <mergeCell ref="H14:H22"/>
    <mergeCell ref="I14:I22"/>
    <mergeCell ref="A15:G15"/>
    <mergeCell ref="A16:G16"/>
    <mergeCell ref="A17:G17"/>
    <mergeCell ref="A18:G18"/>
    <mergeCell ref="A43:G43"/>
    <mergeCell ref="H40:H43"/>
    <mergeCell ref="I40:I43"/>
    <mergeCell ref="A27:I27"/>
    <mergeCell ref="A28:G28"/>
    <mergeCell ref="A30:I30"/>
    <mergeCell ref="A31:I31"/>
  </mergeCells>
  <hyperlinks>
    <hyperlink ref="H14" location="'A1'!A1" display="Anexo 1"/>
    <hyperlink ref="H25" location="'A2'!A1" display="Anexo 2"/>
    <hyperlink ref="H28" location="'A3'!A1" display="Anexo 3"/>
    <hyperlink ref="H32" location="'A4'!A1" display="Anexo 4"/>
    <hyperlink ref="H36" location="'A5'!A1" display="Anexo 5"/>
    <hyperlink ref="H40" location="'A6'!A1" display="Anexo 6"/>
    <hyperlink ref="H46" location="'A7'!A1" display="Anexo 7"/>
    <hyperlink ref="H49" location="'A8'!A1" display="Anexo 8"/>
    <hyperlink ref="H68" location="'A10'!A1" display="Anexo 10"/>
    <hyperlink ref="H76" location="'A11'!A1" display="Anexo 11"/>
    <hyperlink ref="H80" location="'A12'!A1" display="Anexo 12"/>
    <hyperlink ref="H86" location="'A13'!A1" display="Anexo 13"/>
    <hyperlink ref="H91" location="'A14'!A1" display="Anexo 14"/>
    <hyperlink ref="H95" location="'A15'!A1" display="Anexo 15"/>
    <hyperlink ref="H107" location="'A16'!A1" display="Anexo 16"/>
    <hyperlink ref="H113" location="'A17'!A1" display="Anexo 17"/>
    <hyperlink ref="H68:H73" location="'A10'!Print_Titles_0_0" display="Anexo 10"/>
    <hyperlink ref="H63" location="'A9'!A1" display="Anexo 9"/>
  </hyperlinks>
  <pageMargins left="0.39374999999999999" right="0.39374999999999999" top="0.39374999999999999" bottom="0.39374999999999999" header="0.51180555555555551" footer="0.51180555555555551"/>
  <pageSetup paperSize="9" scale="60"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XEA145"/>
  <sheetViews>
    <sheetView topLeftCell="A121" zoomScaleNormal="100" workbookViewId="0">
      <selection activeCell="D30" sqref="D30:F30"/>
    </sheetView>
  </sheetViews>
  <sheetFormatPr baseColWidth="10" defaultColWidth="10.88671875" defaultRowHeight="11.4" x14ac:dyDescent="0.2"/>
  <cols>
    <col min="1" max="1" width="17.5546875" style="1" customWidth="1"/>
    <col min="2" max="2" width="13.88671875" style="1" customWidth="1"/>
    <col min="3" max="3" width="15" style="1" customWidth="1"/>
    <col min="4" max="8" width="12.109375" style="1" customWidth="1"/>
    <col min="9" max="9" width="22.44140625" style="1" customWidth="1"/>
    <col min="10" max="10" width="4.44140625" style="1" customWidth="1"/>
    <col min="11" max="16354" width="10.88671875" style="1"/>
    <col min="16355" max="16355" width="0" style="1" hidden="1" customWidth="1"/>
    <col min="16356" max="16384" width="10.88671875" style="1"/>
  </cols>
  <sheetData>
    <row r="1" spans="1:12" ht="12" x14ac:dyDescent="0.25">
      <c r="A1" s="3" t="s">
        <v>93</v>
      </c>
      <c r="B1" s="3"/>
      <c r="C1" s="3"/>
      <c r="D1" s="3"/>
      <c r="E1" s="3"/>
      <c r="F1" s="3"/>
      <c r="G1" s="3"/>
      <c r="I1" s="18" t="s">
        <v>94</v>
      </c>
    </row>
    <row r="2" spans="1:12" ht="12" x14ac:dyDescent="0.25">
      <c r="A2" s="4"/>
      <c r="B2" s="5"/>
      <c r="C2" s="5"/>
      <c r="D2" s="5"/>
      <c r="E2" s="5"/>
      <c r="F2" s="5"/>
      <c r="G2" s="5"/>
    </row>
    <row r="3" spans="1:12" ht="12" x14ac:dyDescent="0.25">
      <c r="A3" s="3" t="s">
        <v>1</v>
      </c>
      <c r="C3" s="598" t="s">
        <v>1089</v>
      </c>
    </row>
    <row r="4" spans="1:12" ht="12" x14ac:dyDescent="0.25">
      <c r="A4" s="3" t="s">
        <v>2</v>
      </c>
      <c r="C4" s="599" t="s">
        <v>1088</v>
      </c>
    </row>
    <row r="5" spans="1:12" ht="12" x14ac:dyDescent="0.25">
      <c r="A5" s="3" t="s">
        <v>1032</v>
      </c>
      <c r="B5" s="470"/>
      <c r="C5" s="6">
        <v>2020</v>
      </c>
    </row>
    <row r="6" spans="1:12" ht="12" x14ac:dyDescent="0.25">
      <c r="A6" s="4"/>
      <c r="B6" s="5"/>
      <c r="C6" s="5"/>
      <c r="D6" s="5"/>
      <c r="E6" s="5"/>
      <c r="F6" s="5"/>
      <c r="G6" s="5"/>
    </row>
    <row r="7" spans="1:12" ht="12" x14ac:dyDescent="0.25">
      <c r="A7" s="4"/>
      <c r="B7" s="5"/>
      <c r="C7" s="5"/>
      <c r="D7" s="5"/>
      <c r="E7" s="5"/>
      <c r="F7" s="5"/>
      <c r="G7" s="5"/>
    </row>
    <row r="8" spans="1:12" ht="12" x14ac:dyDescent="0.25">
      <c r="A8" s="3" t="s">
        <v>95</v>
      </c>
      <c r="B8" s="3"/>
      <c r="C8" s="3"/>
      <c r="D8" s="3"/>
      <c r="E8" s="3"/>
      <c r="F8" s="3"/>
      <c r="G8" s="3"/>
    </row>
    <row r="9" spans="1:12" ht="12" x14ac:dyDescent="0.25">
      <c r="A9" s="5" t="s">
        <v>1049</v>
      </c>
      <c r="B9" s="3"/>
      <c r="C9" s="3"/>
      <c r="D9" s="3"/>
      <c r="E9" s="3"/>
      <c r="F9" s="3"/>
      <c r="G9" s="3"/>
    </row>
    <row r="10" spans="1:12" ht="12" x14ac:dyDescent="0.25">
      <c r="A10" s="3"/>
      <c r="B10" s="3"/>
      <c r="C10" s="3"/>
      <c r="D10" s="3"/>
      <c r="E10" s="3"/>
      <c r="F10" s="3"/>
      <c r="G10" s="3"/>
    </row>
    <row r="11" spans="1:12" ht="12" x14ac:dyDescent="0.25">
      <c r="A11" s="435" t="s">
        <v>1046</v>
      </c>
    </row>
    <row r="12" spans="1:12" s="4" customFormat="1" ht="12" x14ac:dyDescent="0.25">
      <c r="A12" s="3"/>
      <c r="B12" s="3"/>
      <c r="C12" s="3"/>
    </row>
    <row r="13" spans="1:12" s="19" customFormat="1" ht="12.75" customHeight="1" x14ac:dyDescent="0.25">
      <c r="A13" s="659" t="s">
        <v>96</v>
      </c>
      <c r="B13" s="659"/>
      <c r="C13" s="675"/>
      <c r="D13" s="676" t="s">
        <v>97</v>
      </c>
      <c r="E13" s="676"/>
      <c r="F13" s="676"/>
      <c r="G13" s="677"/>
      <c r="H13" s="677"/>
      <c r="I13" s="677"/>
      <c r="J13" s="458"/>
      <c r="K13" s="458"/>
      <c r="L13" s="462"/>
    </row>
    <row r="14" spans="1:12" s="21" customFormat="1" ht="16.5" customHeight="1" x14ac:dyDescent="0.25">
      <c r="A14" s="678" t="s">
        <v>98</v>
      </c>
      <c r="B14" s="678"/>
      <c r="C14" s="679"/>
      <c r="D14" s="680" t="s">
        <v>1085</v>
      </c>
      <c r="E14" s="680"/>
      <c r="F14" s="680"/>
      <c r="G14" s="681"/>
      <c r="H14" s="681"/>
      <c r="I14" s="681"/>
      <c r="J14" s="458"/>
      <c r="K14" s="458"/>
      <c r="L14" s="462"/>
    </row>
    <row r="15" spans="1:12" s="21" customFormat="1" ht="16.5" customHeight="1" x14ac:dyDescent="0.25">
      <c r="A15" s="678" t="s">
        <v>99</v>
      </c>
      <c r="B15" s="678"/>
      <c r="C15" s="679"/>
      <c r="D15" s="680" t="s">
        <v>1086</v>
      </c>
      <c r="E15" s="680"/>
      <c r="F15" s="680"/>
      <c r="G15" s="681"/>
      <c r="H15" s="681"/>
      <c r="I15" s="681"/>
      <c r="J15" s="458"/>
      <c r="K15" s="458"/>
      <c r="L15" s="462"/>
    </row>
    <row r="16" spans="1:12" s="21" customFormat="1" ht="16.5" customHeight="1" x14ac:dyDescent="0.25">
      <c r="A16" s="678" t="s">
        <v>100</v>
      </c>
      <c r="B16" s="678"/>
      <c r="C16" s="679"/>
      <c r="D16" s="680" t="s">
        <v>1087</v>
      </c>
      <c r="E16" s="680"/>
      <c r="F16" s="680"/>
      <c r="G16" s="681"/>
      <c r="H16" s="681"/>
      <c r="I16" s="681"/>
      <c r="J16" s="458"/>
      <c r="K16" s="458"/>
      <c r="L16" s="462"/>
    </row>
    <row r="17" spans="1:16" s="21" customFormat="1" ht="16.5" customHeight="1" x14ac:dyDescent="0.25">
      <c r="A17" s="678" t="s">
        <v>101</v>
      </c>
      <c r="B17" s="678"/>
      <c r="C17" s="679"/>
      <c r="D17" s="682" t="s">
        <v>1088</v>
      </c>
      <c r="E17" s="682"/>
      <c r="F17" s="682"/>
      <c r="G17" s="681"/>
      <c r="H17" s="681"/>
      <c r="I17" s="681"/>
      <c r="J17" s="458"/>
      <c r="K17" s="458"/>
      <c r="L17" s="462"/>
    </row>
    <row r="18" spans="1:16" s="21" customFormat="1" ht="16.5" customHeight="1" x14ac:dyDescent="0.25">
      <c r="A18" s="678" t="s">
        <v>102</v>
      </c>
      <c r="B18" s="678"/>
      <c r="C18" s="679"/>
      <c r="D18" s="680" t="s">
        <v>1089</v>
      </c>
      <c r="E18" s="680"/>
      <c r="F18" s="680"/>
      <c r="G18" s="681"/>
      <c r="H18" s="681"/>
      <c r="I18" s="681"/>
      <c r="J18" s="458"/>
      <c r="K18" s="458"/>
      <c r="L18" s="462"/>
    </row>
    <row r="19" spans="1:16" s="21" customFormat="1" ht="16.5" customHeight="1" x14ac:dyDescent="0.25">
      <c r="A19" s="678" t="s">
        <v>103</v>
      </c>
      <c r="B19" s="678"/>
      <c r="C19" s="679"/>
      <c r="D19" s="680" t="s">
        <v>1090</v>
      </c>
      <c r="E19" s="680"/>
      <c r="F19" s="680"/>
      <c r="G19" s="681"/>
      <c r="H19" s="681"/>
      <c r="I19" s="681"/>
      <c r="J19" s="458"/>
      <c r="K19" s="458"/>
      <c r="L19" s="462"/>
    </row>
    <row r="20" spans="1:16" s="21" customFormat="1" ht="16.5" customHeight="1" x14ac:dyDescent="0.25">
      <c r="A20" s="678" t="s">
        <v>104</v>
      </c>
      <c r="B20" s="678"/>
      <c r="C20" s="679"/>
      <c r="D20" s="680" t="s">
        <v>1091</v>
      </c>
      <c r="E20" s="680"/>
      <c r="F20" s="680"/>
      <c r="G20" s="681"/>
      <c r="H20" s="681"/>
      <c r="I20" s="681"/>
      <c r="J20" s="458"/>
      <c r="K20" s="458"/>
      <c r="L20" s="462"/>
    </row>
    <row r="21" spans="1:16" s="21" customFormat="1" ht="16.5" customHeight="1" x14ac:dyDescent="0.25">
      <c r="A21" s="678" t="s">
        <v>105</v>
      </c>
      <c r="B21" s="678"/>
      <c r="C21" s="679"/>
      <c r="D21" s="680" t="s">
        <v>1092</v>
      </c>
      <c r="E21" s="680"/>
      <c r="F21" s="680"/>
      <c r="G21" s="681"/>
      <c r="H21" s="681"/>
      <c r="I21" s="681"/>
      <c r="J21" s="458"/>
      <c r="K21" s="458"/>
      <c r="L21" s="462"/>
    </row>
    <row r="22" spans="1:16" s="24" customFormat="1" ht="12" x14ac:dyDescent="0.25">
      <c r="A22" s="22"/>
      <c r="B22" s="22"/>
      <c r="C22" s="22"/>
      <c r="D22" s="23"/>
      <c r="E22" s="23"/>
      <c r="F22" s="23"/>
      <c r="G22" s="23"/>
    </row>
    <row r="23" spans="1:16" ht="12" x14ac:dyDescent="0.25">
      <c r="A23" s="435" t="s">
        <v>1047</v>
      </c>
    </row>
    <row r="24" spans="1:16" x14ac:dyDescent="0.2">
      <c r="A24" s="4"/>
    </row>
    <row r="25" spans="1:16" s="21" customFormat="1" ht="12" customHeight="1" x14ac:dyDescent="0.25">
      <c r="A25" s="659" t="s">
        <v>96</v>
      </c>
      <c r="B25" s="659"/>
      <c r="C25" s="675"/>
      <c r="D25" s="676" t="s">
        <v>97</v>
      </c>
      <c r="E25" s="676"/>
      <c r="F25" s="676"/>
      <c r="G25" s="681"/>
      <c r="H25" s="681"/>
      <c r="I25" s="681"/>
      <c r="J25" s="458"/>
      <c r="K25" s="458"/>
      <c r="L25" s="458"/>
      <c r="M25" s="458"/>
      <c r="N25" s="458"/>
      <c r="O25" s="458"/>
      <c r="P25" s="104"/>
    </row>
    <row r="26" spans="1:16" s="21" customFormat="1" ht="25.5" customHeight="1" x14ac:dyDescent="0.25">
      <c r="A26" s="678" t="s">
        <v>106</v>
      </c>
      <c r="B26" s="678"/>
      <c r="C26" s="679"/>
      <c r="D26" s="682" t="s">
        <v>1093</v>
      </c>
      <c r="E26" s="682"/>
      <c r="F26" s="682"/>
      <c r="G26" s="681"/>
      <c r="H26" s="681"/>
      <c r="I26" s="681"/>
      <c r="J26" s="458"/>
      <c r="K26" s="458"/>
      <c r="L26" s="458"/>
      <c r="M26" s="458"/>
      <c r="N26" s="458"/>
      <c r="O26" s="458"/>
      <c r="P26" s="104"/>
    </row>
    <row r="27" spans="1:16" s="21" customFormat="1" ht="16.5" customHeight="1" x14ac:dyDescent="0.25">
      <c r="A27" s="678" t="s">
        <v>107</v>
      </c>
      <c r="B27" s="678"/>
      <c r="C27" s="679"/>
      <c r="D27" s="680" t="s">
        <v>1094</v>
      </c>
      <c r="E27" s="680"/>
      <c r="F27" s="680"/>
      <c r="G27" s="681"/>
      <c r="H27" s="681"/>
      <c r="I27" s="681"/>
      <c r="J27" s="458"/>
      <c r="K27" s="458"/>
      <c r="L27" s="458"/>
      <c r="M27" s="458"/>
      <c r="N27" s="458"/>
      <c r="O27" s="458"/>
      <c r="P27" s="104"/>
    </row>
    <row r="28" spans="1:16" s="21" customFormat="1" ht="16.5" customHeight="1" x14ac:dyDescent="0.25">
      <c r="A28" s="678" t="s">
        <v>908</v>
      </c>
      <c r="B28" s="678"/>
      <c r="C28" s="679"/>
      <c r="D28" s="680" t="s">
        <v>1095</v>
      </c>
      <c r="E28" s="680"/>
      <c r="F28" s="680"/>
      <c r="G28" s="681"/>
      <c r="H28" s="681"/>
      <c r="I28" s="681"/>
      <c r="J28" s="458"/>
      <c r="K28" s="458"/>
      <c r="L28" s="458"/>
      <c r="M28" s="458"/>
      <c r="N28" s="458"/>
      <c r="O28" s="458"/>
      <c r="P28" s="104"/>
    </row>
    <row r="29" spans="1:16" s="21" customFormat="1" ht="16.5" customHeight="1" x14ac:dyDescent="0.25">
      <c r="A29" s="678" t="s">
        <v>910</v>
      </c>
      <c r="B29" s="678"/>
      <c r="C29" s="679"/>
      <c r="D29" s="680" t="s">
        <v>1508</v>
      </c>
      <c r="E29" s="680"/>
      <c r="F29" s="680"/>
      <c r="G29" s="681"/>
      <c r="H29" s="681"/>
      <c r="I29" s="681"/>
      <c r="J29" s="458"/>
      <c r="K29" s="458"/>
      <c r="L29" s="458"/>
      <c r="M29" s="458"/>
      <c r="N29" s="458"/>
      <c r="O29" s="458"/>
      <c r="P29" s="104"/>
    </row>
    <row r="30" spans="1:16" s="21" customFormat="1" ht="16.5" customHeight="1" x14ac:dyDescent="0.25">
      <c r="A30" s="683" t="s">
        <v>909</v>
      </c>
      <c r="B30" s="678"/>
      <c r="C30" s="679"/>
      <c r="D30" s="680" t="s">
        <v>1096</v>
      </c>
      <c r="E30" s="680"/>
      <c r="F30" s="680"/>
      <c r="G30" s="681"/>
      <c r="H30" s="681"/>
      <c r="I30" s="681"/>
      <c r="J30" s="457"/>
      <c r="K30" s="457"/>
      <c r="L30" s="457"/>
      <c r="M30" s="457"/>
      <c r="N30" s="457"/>
      <c r="O30" s="457"/>
      <c r="P30" s="456"/>
    </row>
    <row r="31" spans="1:16" s="21" customFormat="1" ht="16.5" customHeight="1" x14ac:dyDescent="0.25">
      <c r="A31" s="686" t="s">
        <v>913</v>
      </c>
      <c r="B31" s="688" t="s">
        <v>914</v>
      </c>
      <c r="C31" s="688"/>
      <c r="D31" s="680" t="s">
        <v>1097</v>
      </c>
      <c r="E31" s="680"/>
      <c r="F31" s="680"/>
      <c r="G31" s="681"/>
      <c r="H31" s="681"/>
      <c r="I31" s="681"/>
      <c r="J31" s="457"/>
      <c r="K31" s="457"/>
      <c r="L31" s="457"/>
      <c r="M31" s="457"/>
      <c r="N31" s="457"/>
      <c r="O31" s="457"/>
      <c r="P31" s="456"/>
    </row>
    <row r="32" spans="1:16" s="21" customFormat="1" ht="16.5" customHeight="1" x14ac:dyDescent="0.25">
      <c r="A32" s="686"/>
      <c r="B32" s="688" t="s">
        <v>915</v>
      </c>
      <c r="C32" s="688"/>
      <c r="D32" s="680" t="s">
        <v>1091</v>
      </c>
      <c r="E32" s="680"/>
      <c r="F32" s="680"/>
      <c r="G32" s="681"/>
      <c r="H32" s="681"/>
      <c r="I32" s="681"/>
      <c r="J32" s="457"/>
      <c r="K32" s="457"/>
      <c r="L32" s="457"/>
      <c r="M32" s="457"/>
      <c r="N32" s="457"/>
      <c r="O32" s="457"/>
      <c r="P32" s="456"/>
    </row>
    <row r="33" spans="1:16 16355:16355" s="21" customFormat="1" ht="16.5" customHeight="1" x14ac:dyDescent="0.25">
      <c r="A33" s="686" t="s">
        <v>912</v>
      </c>
      <c r="B33" s="688" t="s">
        <v>911</v>
      </c>
      <c r="C33" s="688"/>
      <c r="D33" s="716" t="s">
        <v>1098</v>
      </c>
      <c r="E33" s="680"/>
      <c r="F33" s="680"/>
      <c r="G33" s="681"/>
      <c r="H33" s="681"/>
      <c r="I33" s="681"/>
      <c r="J33" s="457"/>
      <c r="K33" s="457"/>
      <c r="L33" s="457"/>
      <c r="M33" s="457"/>
      <c r="N33" s="457"/>
      <c r="O33" s="457"/>
      <c r="P33" s="456"/>
    </row>
    <row r="34" spans="1:16 16355:16355" s="21" customFormat="1" ht="16.5" customHeight="1" x14ac:dyDescent="0.25">
      <c r="A34" s="686"/>
      <c r="B34" s="688" t="s">
        <v>916</v>
      </c>
      <c r="C34" s="688"/>
      <c r="D34" s="682" t="s">
        <v>1099</v>
      </c>
      <c r="E34" s="682"/>
      <c r="F34" s="682"/>
      <c r="G34" s="681"/>
      <c r="H34" s="681"/>
      <c r="I34" s="681"/>
      <c r="J34" s="457"/>
      <c r="K34" s="457"/>
      <c r="L34" s="457"/>
      <c r="M34" s="457"/>
      <c r="N34" s="457"/>
      <c r="O34" s="457"/>
      <c r="P34" s="456"/>
    </row>
    <row r="35" spans="1:16 16355:16355" s="21" customFormat="1" ht="16.5" customHeight="1" x14ac:dyDescent="0.25">
      <c r="A35" s="686"/>
      <c r="B35" s="688" t="s">
        <v>918</v>
      </c>
      <c r="C35" s="688"/>
      <c r="D35" s="682" t="s">
        <v>1100</v>
      </c>
      <c r="E35" s="682"/>
      <c r="F35" s="682"/>
      <c r="G35" s="681"/>
      <c r="H35" s="681"/>
      <c r="I35" s="681"/>
      <c r="J35" s="457"/>
      <c r="K35" s="457"/>
      <c r="L35" s="457"/>
      <c r="M35" s="457"/>
      <c r="N35" s="457"/>
      <c r="O35" s="457"/>
      <c r="P35" s="456"/>
    </row>
    <row r="36" spans="1:16 16355:16355" s="21" customFormat="1" ht="16.5" customHeight="1" x14ac:dyDescent="0.25">
      <c r="A36" s="687"/>
      <c r="B36" s="689" t="s">
        <v>917</v>
      </c>
      <c r="C36" s="689"/>
      <c r="D36" s="682" t="s">
        <v>1099</v>
      </c>
      <c r="E36" s="682"/>
      <c r="F36" s="682"/>
      <c r="G36" s="681"/>
      <c r="H36" s="681"/>
      <c r="I36" s="681"/>
      <c r="J36" s="457"/>
      <c r="K36" s="457"/>
      <c r="L36" s="457"/>
      <c r="M36" s="457"/>
      <c r="N36" s="457"/>
      <c r="O36" s="457"/>
      <c r="P36" s="456"/>
    </row>
    <row r="37" spans="1:16 16355:16355" s="21" customFormat="1" ht="16.5" customHeight="1" x14ac:dyDescent="0.25">
      <c r="A37" s="686" t="s">
        <v>921</v>
      </c>
      <c r="B37" s="720"/>
      <c r="C37" s="720"/>
      <c r="D37" s="702" t="s">
        <v>919</v>
      </c>
      <c r="E37" s="702"/>
      <c r="F37" s="702"/>
      <c r="G37" s="703" t="s">
        <v>920</v>
      </c>
      <c r="H37" s="703"/>
      <c r="I37" s="579" t="s">
        <v>902</v>
      </c>
      <c r="J37" s="457"/>
      <c r="K37" s="457"/>
      <c r="L37" s="457"/>
      <c r="M37" s="457"/>
      <c r="N37" s="457"/>
      <c r="O37" s="457"/>
      <c r="P37" s="456"/>
    </row>
    <row r="38" spans="1:16 16355:16355" s="21" customFormat="1" ht="16.5" customHeight="1" x14ac:dyDescent="0.25">
      <c r="A38" s="720"/>
      <c r="B38" s="720"/>
      <c r="C38" s="720"/>
      <c r="D38" s="717" t="s">
        <v>944</v>
      </c>
      <c r="E38" s="718"/>
      <c r="F38" s="719"/>
      <c r="G38" s="680" t="s">
        <v>1101</v>
      </c>
      <c r="H38" s="680"/>
      <c r="I38" s="600" t="s">
        <v>1102</v>
      </c>
      <c r="J38" s="457"/>
      <c r="K38" s="457"/>
      <c r="L38" s="457"/>
      <c r="M38" s="457"/>
      <c r="N38" s="457"/>
      <c r="O38" s="457"/>
      <c r="P38" s="456"/>
      <c r="XEA38" s="21" t="s">
        <v>944</v>
      </c>
    </row>
    <row r="39" spans="1:16 16355:16355" s="21" customFormat="1" ht="16.5" customHeight="1" x14ac:dyDescent="0.25">
      <c r="A39" s="720"/>
      <c r="B39" s="720"/>
      <c r="C39" s="720"/>
      <c r="D39" s="690"/>
      <c r="E39" s="684"/>
      <c r="F39" s="684"/>
      <c r="G39" s="680"/>
      <c r="H39" s="680"/>
      <c r="I39" s="580"/>
      <c r="J39" s="457"/>
      <c r="K39" s="457"/>
      <c r="L39" s="457"/>
      <c r="M39" s="457"/>
      <c r="N39" s="457"/>
      <c r="O39" s="457"/>
      <c r="P39" s="456"/>
      <c r="XEA39" s="21" t="s">
        <v>945</v>
      </c>
    </row>
    <row r="40" spans="1:16 16355:16355" x14ac:dyDescent="0.2">
      <c r="A40" s="4"/>
    </row>
    <row r="41" spans="1:16 16355:16355" ht="12" x14ac:dyDescent="0.25">
      <c r="A41" s="435" t="s">
        <v>1048</v>
      </c>
    </row>
    <row r="42" spans="1:16 16355:16355" x14ac:dyDescent="0.2">
      <c r="A42" s="4"/>
    </row>
    <row r="43" spans="1:16 16355:16355" ht="12" customHeight="1" x14ac:dyDescent="0.2">
      <c r="A43" s="659" t="s">
        <v>96</v>
      </c>
      <c r="B43" s="659"/>
      <c r="C43" s="659"/>
      <c r="D43" s="659" t="s">
        <v>97</v>
      </c>
      <c r="E43" s="659"/>
      <c r="F43" s="659"/>
      <c r="G43" s="681"/>
      <c r="H43" s="681"/>
      <c r="I43" s="681"/>
      <c r="J43" s="458"/>
      <c r="K43" s="458"/>
      <c r="L43" s="458"/>
      <c r="M43" s="458"/>
      <c r="N43" s="458"/>
      <c r="O43" s="458"/>
      <c r="P43" s="104"/>
    </row>
    <row r="44" spans="1:16 16355:16355" ht="16.5" customHeight="1" x14ac:dyDescent="0.2">
      <c r="A44" s="678" t="s">
        <v>109</v>
      </c>
      <c r="B44" s="678"/>
      <c r="C44" s="678"/>
      <c r="D44" s="684"/>
      <c r="E44" s="684"/>
      <c r="F44" s="684"/>
      <c r="G44" s="681"/>
      <c r="H44" s="681"/>
      <c r="I44" s="681"/>
      <c r="J44" s="458"/>
      <c r="K44" s="458"/>
      <c r="L44" s="458"/>
      <c r="M44" s="458"/>
      <c r="N44" s="458"/>
      <c r="O44" s="458"/>
      <c r="P44" s="104"/>
    </row>
    <row r="45" spans="1:16 16355:16355" ht="16.5" customHeight="1" x14ac:dyDescent="0.2">
      <c r="A45" s="678" t="s">
        <v>107</v>
      </c>
      <c r="B45" s="678"/>
      <c r="C45" s="678"/>
      <c r="D45" s="684"/>
      <c r="E45" s="684"/>
      <c r="F45" s="684"/>
      <c r="G45" s="681"/>
      <c r="H45" s="681"/>
      <c r="I45" s="681"/>
      <c r="J45" s="458"/>
      <c r="K45" s="458"/>
      <c r="L45" s="458"/>
      <c r="M45" s="458"/>
      <c r="N45" s="458"/>
      <c r="O45" s="458"/>
      <c r="P45" s="104"/>
    </row>
    <row r="46" spans="1:16 16355:16355" ht="16.5" customHeight="1" x14ac:dyDescent="0.2">
      <c r="A46" s="678" t="s">
        <v>922</v>
      </c>
      <c r="B46" s="678"/>
      <c r="C46" s="679"/>
      <c r="D46" s="685"/>
      <c r="E46" s="685"/>
      <c r="F46" s="685"/>
      <c r="G46" s="681"/>
      <c r="H46" s="681"/>
      <c r="I46" s="681"/>
      <c r="J46" s="458"/>
      <c r="K46" s="458"/>
      <c r="L46" s="458"/>
      <c r="M46" s="458"/>
      <c r="N46" s="458"/>
      <c r="O46" s="458"/>
      <c r="P46" s="104"/>
    </row>
    <row r="47" spans="1:16 16355:16355" ht="16.5" customHeight="1" x14ac:dyDescent="0.2">
      <c r="A47" s="678" t="s">
        <v>910</v>
      </c>
      <c r="B47" s="678"/>
      <c r="C47" s="679"/>
      <c r="D47" s="685"/>
      <c r="E47" s="685"/>
      <c r="F47" s="685"/>
      <c r="G47" s="681"/>
      <c r="H47" s="681"/>
      <c r="I47" s="681"/>
      <c r="J47" s="458"/>
      <c r="K47" s="458"/>
      <c r="L47" s="458"/>
      <c r="M47" s="458"/>
      <c r="N47" s="458"/>
      <c r="O47" s="458"/>
      <c r="P47" s="104"/>
    </row>
    <row r="48" spans="1:16 16355:16355" ht="16.5" customHeight="1" x14ac:dyDescent="0.2">
      <c r="A48" s="683" t="s">
        <v>923</v>
      </c>
      <c r="B48" s="678"/>
      <c r="C48" s="679"/>
      <c r="D48" s="685"/>
      <c r="E48" s="685"/>
      <c r="F48" s="685"/>
      <c r="G48" s="681"/>
      <c r="H48" s="681"/>
      <c r="I48" s="681"/>
      <c r="J48" s="458"/>
      <c r="K48" s="458"/>
      <c r="L48" s="458"/>
      <c r="M48" s="458"/>
      <c r="N48" s="458"/>
      <c r="O48" s="458"/>
      <c r="P48" s="104"/>
    </row>
    <row r="49" spans="1:16" ht="16.5" customHeight="1" x14ac:dyDescent="0.2">
      <c r="A49" s="686" t="s">
        <v>913</v>
      </c>
      <c r="B49" s="688" t="s">
        <v>914</v>
      </c>
      <c r="C49" s="688"/>
      <c r="D49" s="685"/>
      <c r="E49" s="685"/>
      <c r="F49" s="685"/>
      <c r="G49" s="681"/>
      <c r="H49" s="681"/>
      <c r="I49" s="681"/>
      <c r="J49" s="458"/>
      <c r="K49" s="458"/>
      <c r="L49" s="458"/>
      <c r="M49" s="458"/>
      <c r="N49" s="458"/>
      <c r="O49" s="458"/>
      <c r="P49" s="104"/>
    </row>
    <row r="50" spans="1:16" ht="16.5" customHeight="1" x14ac:dyDescent="0.2">
      <c r="A50" s="686"/>
      <c r="B50" s="688" t="s">
        <v>915</v>
      </c>
      <c r="C50" s="688"/>
      <c r="D50" s="685"/>
      <c r="E50" s="685"/>
      <c r="F50" s="685"/>
      <c r="G50" s="681"/>
      <c r="H50" s="681"/>
      <c r="I50" s="681"/>
      <c r="J50" s="458"/>
      <c r="K50" s="458"/>
      <c r="L50" s="458"/>
      <c r="M50" s="458"/>
      <c r="N50" s="458"/>
      <c r="O50" s="458"/>
      <c r="P50" s="104"/>
    </row>
    <row r="51" spans="1:16" ht="16.5" customHeight="1" x14ac:dyDescent="0.2">
      <c r="A51" s="686" t="s">
        <v>912</v>
      </c>
      <c r="B51" s="688" t="s">
        <v>911</v>
      </c>
      <c r="C51" s="688"/>
      <c r="D51" s="685"/>
      <c r="E51" s="685"/>
      <c r="F51" s="685"/>
      <c r="G51" s="681"/>
      <c r="H51" s="681"/>
      <c r="I51" s="681"/>
      <c r="J51" s="458"/>
      <c r="K51" s="458"/>
      <c r="L51" s="458"/>
      <c r="M51" s="458"/>
      <c r="N51" s="458"/>
      <c r="O51" s="458"/>
      <c r="P51" s="104"/>
    </row>
    <row r="52" spans="1:16" ht="16.5" customHeight="1" x14ac:dyDescent="0.2">
      <c r="A52" s="686"/>
      <c r="B52" s="688" t="s">
        <v>916</v>
      </c>
      <c r="C52" s="688"/>
      <c r="D52" s="685"/>
      <c r="E52" s="685"/>
      <c r="F52" s="685"/>
      <c r="G52" s="681"/>
      <c r="H52" s="681"/>
      <c r="I52" s="681"/>
      <c r="J52" s="458"/>
      <c r="K52" s="458"/>
      <c r="L52" s="458"/>
      <c r="M52" s="458"/>
      <c r="N52" s="458"/>
      <c r="O52" s="458"/>
      <c r="P52" s="104"/>
    </row>
    <row r="53" spans="1:16" ht="16.5" customHeight="1" x14ac:dyDescent="0.2">
      <c r="A53" s="686"/>
      <c r="B53" s="688" t="s">
        <v>918</v>
      </c>
      <c r="C53" s="688"/>
      <c r="D53" s="685"/>
      <c r="E53" s="685"/>
      <c r="F53" s="685"/>
      <c r="G53" s="681"/>
      <c r="H53" s="681"/>
      <c r="I53" s="681"/>
      <c r="J53" s="458"/>
      <c r="K53" s="458"/>
      <c r="L53" s="458"/>
      <c r="M53" s="458"/>
      <c r="N53" s="458"/>
      <c r="O53" s="458"/>
      <c r="P53" s="104"/>
    </row>
    <row r="54" spans="1:16" ht="16.5" customHeight="1" x14ac:dyDescent="0.2">
      <c r="A54" s="687"/>
      <c r="B54" s="689" t="s">
        <v>917</v>
      </c>
      <c r="C54" s="689"/>
      <c r="D54" s="685"/>
      <c r="E54" s="685"/>
      <c r="F54" s="685"/>
      <c r="G54" s="681"/>
      <c r="H54" s="681"/>
      <c r="I54" s="681"/>
      <c r="J54" s="458"/>
      <c r="K54" s="458"/>
      <c r="L54" s="458"/>
      <c r="M54" s="458"/>
      <c r="N54" s="458"/>
      <c r="O54" s="458"/>
      <c r="P54" s="104"/>
    </row>
    <row r="55" spans="1:16" ht="16.5" customHeight="1" x14ac:dyDescent="0.2">
      <c r="A55" s="686" t="s">
        <v>921</v>
      </c>
      <c r="B55" s="720"/>
      <c r="C55" s="720"/>
      <c r="D55" s="702" t="s">
        <v>919</v>
      </c>
      <c r="E55" s="702"/>
      <c r="F55" s="702"/>
      <c r="G55" s="703" t="s">
        <v>920</v>
      </c>
      <c r="H55" s="703"/>
      <c r="I55" s="579" t="s">
        <v>902</v>
      </c>
      <c r="J55" s="458"/>
      <c r="K55" s="458"/>
      <c r="L55" s="458"/>
      <c r="M55" s="458"/>
      <c r="N55" s="458"/>
      <c r="O55" s="458"/>
      <c r="P55" s="104"/>
    </row>
    <row r="56" spans="1:16" ht="16.5" customHeight="1" x14ac:dyDescent="0.2">
      <c r="A56" s="720"/>
      <c r="B56" s="720"/>
      <c r="C56" s="720"/>
      <c r="D56" s="690"/>
      <c r="E56" s="684"/>
      <c r="F56" s="691"/>
      <c r="G56" s="680"/>
      <c r="H56" s="680"/>
      <c r="I56" s="580"/>
      <c r="J56" s="458"/>
      <c r="K56" s="458"/>
      <c r="L56" s="458"/>
      <c r="M56" s="458"/>
      <c r="N56" s="458"/>
      <c r="O56" s="458"/>
      <c r="P56" s="104"/>
    </row>
    <row r="57" spans="1:16" x14ac:dyDescent="0.2">
      <c r="A57" s="720"/>
      <c r="B57" s="720"/>
      <c r="C57" s="720"/>
      <c r="D57" s="690"/>
      <c r="E57" s="684"/>
      <c r="F57" s="691"/>
      <c r="G57" s="680"/>
      <c r="H57" s="680"/>
      <c r="I57" s="580"/>
    </row>
    <row r="58" spans="1:16" ht="12" x14ac:dyDescent="0.2">
      <c r="A58" s="460"/>
      <c r="B58" s="460"/>
      <c r="C58" s="460"/>
      <c r="D58" s="461"/>
      <c r="E58" s="461"/>
      <c r="F58" s="461"/>
      <c r="G58" s="457"/>
      <c r="H58" s="457"/>
      <c r="I58" s="458"/>
    </row>
    <row r="59" spans="1:16" ht="12" x14ac:dyDescent="0.2">
      <c r="A59" s="460"/>
      <c r="B59" s="460"/>
      <c r="C59" s="460"/>
      <c r="D59" s="461"/>
      <c r="E59" s="461"/>
      <c r="F59" s="461"/>
      <c r="G59" s="457"/>
      <c r="H59" s="457"/>
      <c r="I59" s="458"/>
    </row>
    <row r="60" spans="1:16" ht="12" x14ac:dyDescent="0.25">
      <c r="A60" s="436" t="s">
        <v>1050</v>
      </c>
      <c r="C60" s="25"/>
      <c r="D60" s="25"/>
      <c r="E60" s="26"/>
      <c r="F60" s="26"/>
      <c r="G60" s="26"/>
    </row>
    <row r="61" spans="1:16" x14ac:dyDescent="0.2">
      <c r="A61" s="4"/>
    </row>
    <row r="62" spans="1:16" s="21" customFormat="1" ht="12" customHeight="1" x14ac:dyDescent="0.25">
      <c r="A62" s="659" t="s">
        <v>96</v>
      </c>
      <c r="B62" s="659"/>
      <c r="C62" s="675"/>
      <c r="D62" s="676" t="s">
        <v>97</v>
      </c>
      <c r="E62" s="676"/>
      <c r="F62" s="676"/>
      <c r="G62" s="681"/>
      <c r="H62" s="681"/>
      <c r="I62" s="681"/>
      <c r="J62" s="458"/>
      <c r="K62" s="458"/>
      <c r="L62" s="458"/>
      <c r="M62" s="458"/>
      <c r="N62" s="458"/>
      <c r="O62" s="458"/>
      <c r="P62" s="104"/>
    </row>
    <row r="63" spans="1:16" s="21" customFormat="1" ht="16.5" customHeight="1" x14ac:dyDescent="0.25">
      <c r="A63" s="678" t="s">
        <v>109</v>
      </c>
      <c r="B63" s="678"/>
      <c r="C63" s="679"/>
      <c r="D63" s="682" t="s">
        <v>1103</v>
      </c>
      <c r="E63" s="682"/>
      <c r="F63" s="682"/>
      <c r="G63" s="681"/>
      <c r="H63" s="681"/>
      <c r="I63" s="681"/>
      <c r="J63" s="458"/>
      <c r="K63" s="458"/>
      <c r="L63" s="458"/>
      <c r="M63" s="458"/>
      <c r="N63" s="458"/>
      <c r="O63" s="458"/>
      <c r="P63" s="104"/>
    </row>
    <row r="64" spans="1:16" s="21" customFormat="1" ht="16.5" customHeight="1" x14ac:dyDescent="0.25">
      <c r="A64" s="678" t="s">
        <v>107</v>
      </c>
      <c r="B64" s="678"/>
      <c r="C64" s="679"/>
      <c r="D64" s="680" t="s">
        <v>1104</v>
      </c>
      <c r="E64" s="680"/>
      <c r="F64" s="680"/>
      <c r="G64" s="681"/>
      <c r="H64" s="681"/>
      <c r="I64" s="681"/>
      <c r="J64" s="458"/>
      <c r="K64" s="458"/>
      <c r="L64" s="458"/>
      <c r="M64" s="458"/>
      <c r="N64" s="458"/>
      <c r="O64" s="458"/>
      <c r="P64" s="104"/>
    </row>
    <row r="65" spans="1:16" s="21" customFormat="1" ht="27.75" customHeight="1" x14ac:dyDescent="0.25">
      <c r="A65" s="678" t="s">
        <v>924</v>
      </c>
      <c r="B65" s="678"/>
      <c r="C65" s="679"/>
      <c r="D65" s="680" t="s">
        <v>1105</v>
      </c>
      <c r="E65" s="680"/>
      <c r="F65" s="680"/>
      <c r="G65" s="681"/>
      <c r="H65" s="681"/>
      <c r="I65" s="681"/>
      <c r="J65" s="458"/>
      <c r="K65" s="458"/>
      <c r="L65" s="458"/>
      <c r="M65" s="458"/>
      <c r="N65" s="458"/>
      <c r="O65" s="458"/>
      <c r="P65" s="104"/>
    </row>
    <row r="66" spans="1:16" s="21" customFormat="1" ht="16.5" customHeight="1" x14ac:dyDescent="0.25">
      <c r="A66" s="686" t="s">
        <v>913</v>
      </c>
      <c r="B66" s="688" t="s">
        <v>914</v>
      </c>
      <c r="C66" s="688"/>
      <c r="D66" s="680" t="s">
        <v>1106</v>
      </c>
      <c r="E66" s="680"/>
      <c r="F66" s="680"/>
      <c r="G66" s="681"/>
      <c r="H66" s="681"/>
      <c r="I66" s="681"/>
      <c r="J66" s="458"/>
      <c r="K66" s="458"/>
      <c r="L66" s="458"/>
      <c r="M66" s="458"/>
      <c r="N66" s="458"/>
      <c r="O66" s="458"/>
      <c r="P66" s="104"/>
    </row>
    <row r="67" spans="1:16" s="21" customFormat="1" ht="16.5" customHeight="1" x14ac:dyDescent="0.25">
      <c r="A67" s="686"/>
      <c r="B67" s="688" t="s">
        <v>915</v>
      </c>
      <c r="C67" s="688"/>
      <c r="D67" s="680" t="s">
        <v>1106</v>
      </c>
      <c r="E67" s="680"/>
      <c r="F67" s="680"/>
      <c r="G67" s="681"/>
      <c r="H67" s="681"/>
      <c r="I67" s="681"/>
      <c r="J67" s="458"/>
      <c r="K67" s="458"/>
      <c r="L67" s="458"/>
      <c r="M67" s="458"/>
      <c r="N67" s="458"/>
      <c r="O67" s="458"/>
      <c r="P67" s="104"/>
    </row>
    <row r="68" spans="1:16" s="21" customFormat="1" ht="16.5" customHeight="1" x14ac:dyDescent="0.25">
      <c r="A68" s="686" t="s">
        <v>912</v>
      </c>
      <c r="B68" s="688" t="s">
        <v>911</v>
      </c>
      <c r="C68" s="688"/>
      <c r="D68" s="716" t="s">
        <v>1107</v>
      </c>
      <c r="E68" s="680"/>
      <c r="F68" s="680"/>
      <c r="G68" s="681"/>
      <c r="H68" s="681"/>
      <c r="I68" s="681"/>
      <c r="J68" s="458"/>
      <c r="K68" s="458"/>
      <c r="L68" s="458"/>
      <c r="M68" s="458"/>
      <c r="N68" s="458"/>
      <c r="O68" s="458"/>
      <c r="P68" s="104"/>
    </row>
    <row r="69" spans="1:16" s="21" customFormat="1" ht="16.5" customHeight="1" x14ac:dyDescent="0.25">
      <c r="A69" s="686"/>
      <c r="B69" s="688" t="s">
        <v>916</v>
      </c>
      <c r="C69" s="688"/>
      <c r="D69" s="682" t="s">
        <v>1108</v>
      </c>
      <c r="E69" s="682"/>
      <c r="F69" s="682"/>
      <c r="G69" s="681"/>
      <c r="H69" s="681"/>
      <c r="I69" s="681"/>
      <c r="J69" s="458"/>
      <c r="K69" s="458"/>
      <c r="L69" s="458"/>
      <c r="M69" s="458"/>
      <c r="N69" s="458"/>
      <c r="O69" s="458"/>
      <c r="P69" s="104"/>
    </row>
    <row r="70" spans="1:16" s="21" customFormat="1" ht="16.5" customHeight="1" x14ac:dyDescent="0.25">
      <c r="A70" s="686"/>
      <c r="B70" s="688" t="s">
        <v>918</v>
      </c>
      <c r="C70" s="688"/>
      <c r="D70" s="682" t="s">
        <v>1108</v>
      </c>
      <c r="E70" s="682"/>
      <c r="F70" s="682"/>
      <c r="G70" s="681"/>
      <c r="H70" s="681"/>
      <c r="I70" s="681"/>
      <c r="J70" s="458"/>
      <c r="K70" s="458"/>
      <c r="L70" s="458"/>
      <c r="M70" s="458"/>
      <c r="N70" s="458"/>
      <c r="O70" s="458"/>
      <c r="P70" s="104"/>
    </row>
    <row r="71" spans="1:16" s="21" customFormat="1" ht="16.5" customHeight="1" x14ac:dyDescent="0.25">
      <c r="A71" s="687"/>
      <c r="B71" s="689" t="s">
        <v>917</v>
      </c>
      <c r="C71" s="689"/>
      <c r="D71" s="682" t="s">
        <v>1109</v>
      </c>
      <c r="E71" s="682"/>
      <c r="F71" s="682"/>
      <c r="G71" s="681"/>
      <c r="H71" s="681"/>
      <c r="I71" s="681"/>
      <c r="J71" s="458"/>
      <c r="K71" s="458"/>
      <c r="L71" s="458"/>
      <c r="M71" s="458"/>
      <c r="N71" s="458"/>
      <c r="O71" s="458"/>
      <c r="P71" s="104"/>
    </row>
    <row r="72" spans="1:16" s="21" customFormat="1" ht="16.5" customHeight="1" x14ac:dyDescent="0.25">
      <c r="A72" s="721" t="s">
        <v>926</v>
      </c>
      <c r="B72" s="722"/>
      <c r="C72" s="722"/>
      <c r="D72" s="702" t="s">
        <v>919</v>
      </c>
      <c r="E72" s="702"/>
      <c r="F72" s="702"/>
      <c r="G72" s="703" t="s">
        <v>920</v>
      </c>
      <c r="H72" s="703"/>
      <c r="I72" s="579" t="s">
        <v>902</v>
      </c>
      <c r="J72" s="458"/>
      <c r="K72" s="458"/>
      <c r="L72" s="458"/>
      <c r="M72" s="458"/>
      <c r="N72" s="458"/>
      <c r="O72" s="458"/>
      <c r="P72" s="104"/>
    </row>
    <row r="73" spans="1:16" s="21" customFormat="1" ht="16.5" customHeight="1" x14ac:dyDescent="0.25">
      <c r="A73" s="722"/>
      <c r="B73" s="722"/>
      <c r="C73" s="722"/>
      <c r="D73" s="717" t="s">
        <v>944</v>
      </c>
      <c r="E73" s="718"/>
      <c r="F73" s="719"/>
      <c r="G73" s="680" t="s">
        <v>1101</v>
      </c>
      <c r="H73" s="680"/>
      <c r="I73" s="600" t="s">
        <v>1102</v>
      </c>
      <c r="J73" s="458"/>
      <c r="K73" s="458"/>
      <c r="L73" s="458"/>
      <c r="M73" s="458"/>
      <c r="N73" s="458"/>
      <c r="O73" s="458"/>
      <c r="P73" s="104"/>
    </row>
    <row r="74" spans="1:16" s="21" customFormat="1" ht="16.5" customHeight="1" x14ac:dyDescent="0.25">
      <c r="A74" s="722"/>
      <c r="B74" s="722"/>
      <c r="C74" s="722"/>
      <c r="D74" s="723"/>
      <c r="E74" s="724"/>
      <c r="F74" s="725"/>
      <c r="G74" s="726"/>
      <c r="H74" s="726"/>
      <c r="I74" s="459"/>
      <c r="J74" s="458"/>
      <c r="K74" s="458"/>
      <c r="L74" s="458"/>
      <c r="M74" s="458"/>
      <c r="N74" s="458"/>
      <c r="O74" s="458"/>
      <c r="P74" s="104"/>
    </row>
    <row r="75" spans="1:16" s="21" customFormat="1" ht="16.5" customHeight="1" x14ac:dyDescent="0.25">
      <c r="A75" s="460"/>
      <c r="B75" s="460"/>
      <c r="C75" s="460"/>
      <c r="D75" s="461"/>
      <c r="E75" s="461"/>
      <c r="F75" s="461"/>
      <c r="G75" s="457"/>
      <c r="H75" s="457"/>
      <c r="I75" s="458"/>
      <c r="J75" s="458"/>
      <c r="K75" s="458"/>
      <c r="L75" s="458"/>
      <c r="M75" s="458"/>
      <c r="N75" s="458"/>
      <c r="O75" s="458"/>
      <c r="P75" s="104"/>
    </row>
    <row r="76" spans="1:16" x14ac:dyDescent="0.2">
      <c r="A76" s="4"/>
    </row>
    <row r="77" spans="1:16" ht="12" x14ac:dyDescent="0.25">
      <c r="A77" s="436" t="s">
        <v>1051</v>
      </c>
      <c r="C77" s="25"/>
      <c r="D77" s="25"/>
      <c r="E77" s="26"/>
      <c r="F77" s="26"/>
      <c r="G77" s="26"/>
    </row>
    <row r="78" spans="1:16" x14ac:dyDescent="0.2">
      <c r="A78" s="4"/>
    </row>
    <row r="79" spans="1:16" ht="12" customHeight="1" x14ac:dyDescent="0.2">
      <c r="A79" s="659" t="s">
        <v>96</v>
      </c>
      <c r="B79" s="659"/>
      <c r="C79" s="659"/>
      <c r="D79" s="659" t="s">
        <v>97</v>
      </c>
      <c r="E79" s="659"/>
      <c r="F79" s="659"/>
      <c r="G79" s="681"/>
      <c r="H79" s="681"/>
      <c r="I79" s="681"/>
    </row>
    <row r="80" spans="1:16" ht="16.5" customHeight="1" x14ac:dyDescent="0.2">
      <c r="A80" s="678" t="s">
        <v>109</v>
      </c>
      <c r="B80" s="678"/>
      <c r="C80" s="678"/>
      <c r="D80" s="684"/>
      <c r="E80" s="684"/>
      <c r="F80" s="684"/>
      <c r="G80" s="681"/>
      <c r="H80" s="681"/>
      <c r="I80" s="681"/>
    </row>
    <row r="81" spans="1:9" ht="16.5" customHeight="1" x14ac:dyDescent="0.2">
      <c r="A81" s="678" t="s">
        <v>107</v>
      </c>
      <c r="B81" s="678"/>
      <c r="C81" s="678"/>
      <c r="D81" s="684"/>
      <c r="E81" s="684"/>
      <c r="F81" s="684"/>
      <c r="G81" s="681"/>
      <c r="H81" s="681"/>
      <c r="I81" s="681"/>
    </row>
    <row r="82" spans="1:9" ht="16.5" customHeight="1" x14ac:dyDescent="0.2">
      <c r="A82" s="678" t="s">
        <v>108</v>
      </c>
      <c r="B82" s="678"/>
      <c r="C82" s="678"/>
      <c r="D82" s="684"/>
      <c r="E82" s="684"/>
      <c r="F82" s="684"/>
      <c r="G82" s="681"/>
      <c r="H82" s="681"/>
      <c r="I82" s="681"/>
    </row>
    <row r="83" spans="1:9" ht="16.5" customHeight="1" x14ac:dyDescent="0.2">
      <c r="A83" s="683" t="s">
        <v>105</v>
      </c>
      <c r="B83" s="683"/>
      <c r="C83" s="683"/>
      <c r="D83" s="684"/>
      <c r="E83" s="684"/>
      <c r="F83" s="684"/>
      <c r="G83" s="681"/>
      <c r="H83" s="681"/>
      <c r="I83" s="681"/>
    </row>
    <row r="84" spans="1:9" ht="16.5" customHeight="1" x14ac:dyDescent="0.2">
      <c r="A84" s="721" t="s">
        <v>927</v>
      </c>
      <c r="B84" s="722"/>
      <c r="C84" s="722"/>
      <c r="D84" s="702" t="s">
        <v>919</v>
      </c>
      <c r="E84" s="702"/>
      <c r="F84" s="702"/>
      <c r="G84" s="703" t="s">
        <v>920</v>
      </c>
      <c r="H84" s="703"/>
      <c r="I84" s="579" t="s">
        <v>902</v>
      </c>
    </row>
    <row r="85" spans="1:9" ht="16.5" customHeight="1" x14ac:dyDescent="0.2">
      <c r="A85" s="722"/>
      <c r="B85" s="722"/>
      <c r="C85" s="722"/>
      <c r="D85" s="690"/>
      <c r="E85" s="684"/>
      <c r="F85" s="691"/>
      <c r="G85" s="680"/>
      <c r="H85" s="680"/>
      <c r="I85" s="580"/>
    </row>
    <row r="86" spans="1:9" ht="16.5" customHeight="1" x14ac:dyDescent="0.2">
      <c r="A86" s="722"/>
      <c r="B86" s="722"/>
      <c r="C86" s="722"/>
      <c r="D86" s="690"/>
      <c r="E86" s="684"/>
      <c r="F86" s="691"/>
      <c r="G86" s="680"/>
      <c r="H86" s="680"/>
      <c r="I86" s="580"/>
    </row>
    <row r="87" spans="1:9" ht="16.5" customHeight="1" x14ac:dyDescent="0.2">
      <c r="A87" s="27"/>
      <c r="B87" s="27"/>
      <c r="C87" s="27"/>
      <c r="D87" s="19"/>
      <c r="E87" s="19"/>
      <c r="F87" s="19"/>
      <c r="G87" s="19"/>
      <c r="H87" s="19"/>
      <c r="I87" s="19"/>
    </row>
    <row r="88" spans="1:9" ht="12" x14ac:dyDescent="0.2">
      <c r="A88" s="27"/>
      <c r="B88" s="27"/>
      <c r="C88" s="27"/>
      <c r="D88" s="19"/>
      <c r="E88" s="19"/>
      <c r="F88" s="19"/>
      <c r="G88" s="19"/>
      <c r="H88" s="19"/>
      <c r="I88" s="19"/>
    </row>
    <row r="89" spans="1:9" ht="12" x14ac:dyDescent="0.25">
      <c r="A89" s="436" t="s">
        <v>1052</v>
      </c>
      <c r="C89" s="25"/>
      <c r="D89" s="25"/>
      <c r="E89" s="26"/>
      <c r="F89" s="26"/>
      <c r="G89" s="26"/>
    </row>
    <row r="90" spans="1:9" x14ac:dyDescent="0.2">
      <c r="A90" s="4"/>
    </row>
    <row r="91" spans="1:9" ht="12" customHeight="1" x14ac:dyDescent="0.2">
      <c r="A91" s="659" t="s">
        <v>96</v>
      </c>
      <c r="B91" s="659"/>
      <c r="C91" s="659"/>
      <c r="D91" s="659" t="s">
        <v>97</v>
      </c>
      <c r="E91" s="659"/>
      <c r="F91" s="659"/>
      <c r="G91" s="681"/>
      <c r="H91" s="681"/>
      <c r="I91" s="681"/>
    </row>
    <row r="92" spans="1:9" ht="16.5" customHeight="1" x14ac:dyDescent="0.2">
      <c r="A92" s="678" t="s">
        <v>109</v>
      </c>
      <c r="B92" s="678"/>
      <c r="C92" s="678"/>
      <c r="D92" s="684"/>
      <c r="E92" s="684"/>
      <c r="F92" s="684"/>
      <c r="G92" s="681"/>
      <c r="H92" s="681"/>
      <c r="I92" s="681"/>
    </row>
    <row r="93" spans="1:9" ht="16.5" customHeight="1" x14ac:dyDescent="0.2">
      <c r="A93" s="678" t="s">
        <v>107</v>
      </c>
      <c r="B93" s="678"/>
      <c r="C93" s="678"/>
      <c r="D93" s="684"/>
      <c r="E93" s="684"/>
      <c r="F93" s="684"/>
      <c r="G93" s="681"/>
      <c r="H93" s="681"/>
      <c r="I93" s="681"/>
    </row>
    <row r="94" spans="1:9" ht="16.5" customHeight="1" x14ac:dyDescent="0.2">
      <c r="A94" s="678" t="s">
        <v>108</v>
      </c>
      <c r="B94" s="678"/>
      <c r="C94" s="678"/>
      <c r="D94" s="684"/>
      <c r="E94" s="684"/>
      <c r="F94" s="684"/>
      <c r="G94" s="681"/>
      <c r="H94" s="681"/>
      <c r="I94" s="681"/>
    </row>
    <row r="95" spans="1:9" ht="16.5" customHeight="1" x14ac:dyDescent="0.2">
      <c r="A95" s="678" t="s">
        <v>105</v>
      </c>
      <c r="B95" s="678"/>
      <c r="C95" s="678"/>
      <c r="D95" s="684"/>
      <c r="E95" s="684"/>
      <c r="F95" s="684"/>
      <c r="G95" s="681"/>
      <c r="H95" s="681"/>
      <c r="I95" s="681"/>
    </row>
    <row r="96" spans="1:9" ht="16.5" customHeight="1" x14ac:dyDescent="0.2">
      <c r="A96" s="730" t="s">
        <v>928</v>
      </c>
      <c r="B96" s="731"/>
      <c r="C96" s="732"/>
      <c r="D96" s="701" t="s">
        <v>919</v>
      </c>
      <c r="E96" s="702"/>
      <c r="F96" s="702"/>
      <c r="G96" s="703" t="s">
        <v>920</v>
      </c>
      <c r="H96" s="703"/>
      <c r="I96" s="579" t="s">
        <v>902</v>
      </c>
    </row>
    <row r="97" spans="1:9" ht="16.5" customHeight="1" x14ac:dyDescent="0.2">
      <c r="A97" s="733"/>
      <c r="B97" s="731"/>
      <c r="C97" s="732"/>
      <c r="D97" s="690"/>
      <c r="E97" s="684"/>
      <c r="F97" s="691"/>
      <c r="G97" s="680"/>
      <c r="H97" s="680"/>
      <c r="I97" s="580"/>
    </row>
    <row r="98" spans="1:9" ht="16.5" customHeight="1" x14ac:dyDescent="0.2">
      <c r="A98" s="734"/>
      <c r="B98" s="735"/>
      <c r="C98" s="736"/>
      <c r="D98" s="690"/>
      <c r="E98" s="684"/>
      <c r="F98" s="691"/>
      <c r="G98" s="680"/>
      <c r="H98" s="680"/>
      <c r="I98" s="580"/>
    </row>
    <row r="99" spans="1:9" ht="16.5" customHeight="1" x14ac:dyDescent="0.2">
      <c r="A99" s="27"/>
      <c r="B99" s="27"/>
      <c r="C99" s="27"/>
      <c r="D99" s="19"/>
      <c r="E99" s="19"/>
      <c r="F99" s="19"/>
      <c r="G99" s="19"/>
      <c r="H99" s="19"/>
      <c r="I99" s="19"/>
    </row>
    <row r="100" spans="1:9" ht="12" x14ac:dyDescent="0.2">
      <c r="A100" s="27"/>
      <c r="B100" s="27"/>
      <c r="C100" s="27"/>
      <c r="D100" s="19"/>
      <c r="E100" s="19"/>
      <c r="F100" s="19"/>
      <c r="G100" s="19"/>
      <c r="H100" s="19"/>
      <c r="I100" s="19"/>
    </row>
    <row r="101" spans="1:9" ht="12" x14ac:dyDescent="0.25">
      <c r="A101" s="435" t="s">
        <v>1053</v>
      </c>
    </row>
    <row r="102" spans="1:9" x14ac:dyDescent="0.2">
      <c r="A102" s="4"/>
    </row>
    <row r="103" spans="1:9" ht="12" customHeight="1" x14ac:dyDescent="0.2">
      <c r="A103" s="659" t="s">
        <v>96</v>
      </c>
      <c r="B103" s="659"/>
      <c r="C103" s="659"/>
      <c r="D103" s="659" t="s">
        <v>97</v>
      </c>
      <c r="E103" s="659"/>
      <c r="F103" s="659"/>
      <c r="G103" s="681"/>
      <c r="H103" s="681"/>
      <c r="I103" s="681"/>
    </row>
    <row r="104" spans="1:9" ht="16.5" customHeight="1" x14ac:dyDescent="0.2">
      <c r="A104" s="678" t="s">
        <v>109</v>
      </c>
      <c r="B104" s="678"/>
      <c r="C104" s="678"/>
      <c r="D104" s="692" t="s">
        <v>1110</v>
      </c>
      <c r="E104" s="692"/>
      <c r="F104" s="692"/>
      <c r="G104" s="681"/>
      <c r="H104" s="681"/>
      <c r="I104" s="681"/>
    </row>
    <row r="105" spans="1:9" ht="16.5" customHeight="1" x14ac:dyDescent="0.2">
      <c r="A105" s="678" t="s">
        <v>107</v>
      </c>
      <c r="B105" s="678"/>
      <c r="C105" s="678"/>
      <c r="D105" s="693" t="s">
        <v>1111</v>
      </c>
      <c r="E105" s="693"/>
      <c r="F105" s="693"/>
      <c r="G105" s="681"/>
      <c r="H105" s="681"/>
      <c r="I105" s="681"/>
    </row>
    <row r="106" spans="1:9" ht="27.6" customHeight="1" x14ac:dyDescent="0.2">
      <c r="A106" s="678" t="s">
        <v>108</v>
      </c>
      <c r="B106" s="678"/>
      <c r="C106" s="678"/>
      <c r="D106" s="693" t="s">
        <v>1112</v>
      </c>
      <c r="E106" s="693"/>
      <c r="F106" s="693"/>
      <c r="G106" s="681"/>
      <c r="H106" s="681"/>
      <c r="I106" s="681"/>
    </row>
    <row r="107" spans="1:9" ht="16.5" customHeight="1" x14ac:dyDescent="0.2">
      <c r="A107" s="678" t="s">
        <v>105</v>
      </c>
      <c r="B107" s="678"/>
      <c r="C107" s="678"/>
      <c r="D107" s="693" t="s">
        <v>1113</v>
      </c>
      <c r="E107" s="693"/>
      <c r="F107" s="693"/>
      <c r="G107" s="681"/>
      <c r="H107" s="681"/>
      <c r="I107" s="681"/>
    </row>
    <row r="108" spans="1:9" ht="14.25" customHeight="1" x14ac:dyDescent="0.2">
      <c r="A108" s="694" t="s">
        <v>929</v>
      </c>
      <c r="B108" s="695"/>
      <c r="C108" s="696"/>
      <c r="D108" s="701" t="s">
        <v>919</v>
      </c>
      <c r="E108" s="702"/>
      <c r="F108" s="702"/>
      <c r="G108" s="703" t="s">
        <v>920</v>
      </c>
      <c r="H108" s="703"/>
      <c r="I108" s="579" t="s">
        <v>902</v>
      </c>
    </row>
    <row r="109" spans="1:9" ht="18" customHeight="1" x14ac:dyDescent="0.2">
      <c r="A109" s="697"/>
      <c r="B109" s="695"/>
      <c r="C109" s="696"/>
      <c r="D109" s="704" t="s">
        <v>945</v>
      </c>
      <c r="E109" s="705"/>
      <c r="F109" s="706"/>
      <c r="G109" s="680"/>
      <c r="H109" s="680"/>
      <c r="I109" s="580"/>
    </row>
    <row r="110" spans="1:9" ht="17.25" customHeight="1" x14ac:dyDescent="0.2">
      <c r="A110" s="698"/>
      <c r="B110" s="699"/>
      <c r="C110" s="700"/>
      <c r="D110" s="690"/>
      <c r="E110" s="684"/>
      <c r="F110" s="691"/>
      <c r="G110" s="680"/>
      <c r="H110" s="680"/>
      <c r="I110" s="580"/>
    </row>
    <row r="111" spans="1:9" x14ac:dyDescent="0.2">
      <c r="A111" s="4"/>
    </row>
    <row r="112" spans="1:9" x14ac:dyDescent="0.2">
      <c r="A112" s="4"/>
    </row>
    <row r="113" spans="1:9" ht="12" x14ac:dyDescent="0.25">
      <c r="A113" s="436" t="s">
        <v>1054</v>
      </c>
      <c r="C113" s="25"/>
      <c r="D113" s="25"/>
      <c r="E113" s="26"/>
      <c r="F113" s="26"/>
      <c r="G113" s="26"/>
    </row>
    <row r="114" spans="1:9" x14ac:dyDescent="0.2">
      <c r="A114" s="4"/>
    </row>
    <row r="115" spans="1:9" ht="12" customHeight="1" x14ac:dyDescent="0.2">
      <c r="A115" s="659" t="s">
        <v>96</v>
      </c>
      <c r="B115" s="659"/>
      <c r="C115" s="659"/>
      <c r="D115" s="659" t="s">
        <v>97</v>
      </c>
      <c r="E115" s="659"/>
      <c r="F115" s="659"/>
      <c r="G115" s="681"/>
      <c r="H115" s="681"/>
      <c r="I115" s="681"/>
    </row>
    <row r="116" spans="1:9" ht="16.5" customHeight="1" x14ac:dyDescent="0.2">
      <c r="A116" s="678" t="s">
        <v>109</v>
      </c>
      <c r="B116" s="678"/>
      <c r="C116" s="678"/>
      <c r="D116" s="684"/>
      <c r="E116" s="684"/>
      <c r="F116" s="684"/>
      <c r="G116" s="681"/>
      <c r="H116" s="681"/>
      <c r="I116" s="681"/>
    </row>
    <row r="117" spans="1:9" ht="16.5" customHeight="1" x14ac:dyDescent="0.2">
      <c r="A117" s="678" t="s">
        <v>107</v>
      </c>
      <c r="B117" s="678"/>
      <c r="C117" s="678"/>
      <c r="D117" s="684"/>
      <c r="E117" s="684"/>
      <c r="F117" s="684"/>
      <c r="G117" s="681"/>
      <c r="H117" s="681"/>
      <c r="I117" s="681"/>
    </row>
    <row r="118" spans="1:9" ht="16.5" customHeight="1" x14ac:dyDescent="0.2">
      <c r="A118" s="678" t="s">
        <v>108</v>
      </c>
      <c r="B118" s="678"/>
      <c r="C118" s="678"/>
      <c r="D118" s="684"/>
      <c r="E118" s="684"/>
      <c r="F118" s="684"/>
      <c r="G118" s="681"/>
      <c r="H118" s="681"/>
      <c r="I118" s="681"/>
    </row>
    <row r="119" spans="1:9" ht="16.5" customHeight="1" x14ac:dyDescent="0.2">
      <c r="A119" s="678" t="s">
        <v>105</v>
      </c>
      <c r="B119" s="678"/>
      <c r="C119" s="678"/>
      <c r="D119" s="684"/>
      <c r="E119" s="684"/>
      <c r="F119" s="684"/>
      <c r="G119" s="681"/>
      <c r="H119" s="681"/>
      <c r="I119" s="681"/>
    </row>
    <row r="121" spans="1:9" ht="12" x14ac:dyDescent="0.25">
      <c r="A121" s="436" t="s">
        <v>1055</v>
      </c>
      <c r="C121" s="25"/>
      <c r="D121" s="25"/>
      <c r="E121" s="26"/>
      <c r="F121" s="26"/>
      <c r="G121" s="26"/>
    </row>
    <row r="122" spans="1:9" x14ac:dyDescent="0.2">
      <c r="A122" s="4"/>
    </row>
    <row r="123" spans="1:9" s="21" customFormat="1" ht="12" customHeight="1" x14ac:dyDescent="0.25">
      <c r="A123" s="659" t="s">
        <v>96</v>
      </c>
      <c r="B123" s="659"/>
      <c r="C123" s="659"/>
      <c r="D123" s="659" t="s">
        <v>97</v>
      </c>
      <c r="E123" s="659"/>
      <c r="F123" s="659"/>
      <c r="G123" s="681"/>
      <c r="H123" s="681"/>
      <c r="I123" s="681"/>
    </row>
    <row r="124" spans="1:9" s="21" customFormat="1" ht="16.5" customHeight="1" x14ac:dyDescent="0.25">
      <c r="A124" s="678" t="s">
        <v>109</v>
      </c>
      <c r="B124" s="678"/>
      <c r="C124" s="678"/>
      <c r="D124" s="715" t="s">
        <v>1114</v>
      </c>
      <c r="E124" s="715"/>
      <c r="F124" s="715"/>
      <c r="G124" s="681"/>
      <c r="H124" s="681"/>
      <c r="I124" s="681"/>
    </row>
    <row r="125" spans="1:9" s="21" customFormat="1" ht="16.5" customHeight="1" x14ac:dyDescent="0.25">
      <c r="A125" s="678" t="s">
        <v>107</v>
      </c>
      <c r="B125" s="678"/>
      <c r="C125" s="678"/>
      <c r="D125" s="714" t="s">
        <v>1115</v>
      </c>
      <c r="E125" s="714"/>
      <c r="F125" s="714"/>
      <c r="G125" s="681"/>
      <c r="H125" s="681"/>
      <c r="I125" s="681"/>
    </row>
    <row r="126" spans="1:9" s="21" customFormat="1" ht="16.5" customHeight="1" x14ac:dyDescent="0.25">
      <c r="A126" s="678" t="s">
        <v>110</v>
      </c>
      <c r="B126" s="678"/>
      <c r="C126" s="678"/>
      <c r="D126" s="714" t="s">
        <v>1116</v>
      </c>
      <c r="E126" s="714"/>
      <c r="F126" s="714"/>
      <c r="G126" s="681"/>
      <c r="H126" s="681"/>
      <c r="I126" s="681"/>
    </row>
    <row r="127" spans="1:9" s="21" customFormat="1" ht="16.5" customHeight="1" x14ac:dyDescent="0.25">
      <c r="A127" s="678" t="s">
        <v>108</v>
      </c>
      <c r="B127" s="678"/>
      <c r="C127" s="678"/>
      <c r="D127" s="714" t="s">
        <v>1117</v>
      </c>
      <c r="E127" s="714"/>
      <c r="F127" s="714"/>
      <c r="G127" s="681"/>
      <c r="H127" s="681"/>
      <c r="I127" s="681"/>
    </row>
    <row r="128" spans="1:9" s="21" customFormat="1" ht="16.5" customHeight="1" x14ac:dyDescent="0.25">
      <c r="A128" s="678" t="s">
        <v>105</v>
      </c>
      <c r="B128" s="678"/>
      <c r="C128" s="678"/>
      <c r="D128" s="714" t="s">
        <v>1118</v>
      </c>
      <c r="E128" s="714"/>
      <c r="F128" s="714"/>
      <c r="G128" s="681"/>
      <c r="H128" s="681"/>
      <c r="I128" s="681"/>
    </row>
    <row r="129" spans="1:9" s="21" customFormat="1" ht="16.5" customHeight="1" x14ac:dyDescent="0.25">
      <c r="A129" s="730" t="s">
        <v>930</v>
      </c>
      <c r="B129" s="731"/>
      <c r="C129" s="732"/>
      <c r="D129" s="701" t="s">
        <v>919</v>
      </c>
      <c r="E129" s="702"/>
      <c r="F129" s="702"/>
      <c r="G129" s="703" t="s">
        <v>920</v>
      </c>
      <c r="H129" s="703"/>
      <c r="I129" s="579" t="s">
        <v>902</v>
      </c>
    </row>
    <row r="130" spans="1:9" s="21" customFormat="1" ht="20.25" customHeight="1" x14ac:dyDescent="0.25">
      <c r="A130" s="733"/>
      <c r="B130" s="731"/>
      <c r="C130" s="732"/>
      <c r="D130" s="704" t="s">
        <v>945</v>
      </c>
      <c r="E130" s="705"/>
      <c r="F130" s="706"/>
      <c r="G130" s="680"/>
      <c r="H130" s="680"/>
      <c r="I130" s="580"/>
    </row>
    <row r="131" spans="1:9" s="21" customFormat="1" ht="21.75" customHeight="1" x14ac:dyDescent="0.25">
      <c r="A131" s="734"/>
      <c r="B131" s="735"/>
      <c r="C131" s="736"/>
      <c r="D131" s="690"/>
      <c r="E131" s="684"/>
      <c r="F131" s="691"/>
      <c r="G131" s="680"/>
      <c r="H131" s="680"/>
      <c r="I131" s="580"/>
    </row>
    <row r="132" spans="1:9" s="21" customFormat="1" ht="16.5" customHeight="1" x14ac:dyDescent="0.25">
      <c r="A132" s="27"/>
      <c r="B132" s="27"/>
      <c r="C132" s="27"/>
      <c r="D132" s="19"/>
      <c r="E132" s="19"/>
      <c r="F132" s="19"/>
      <c r="G132" s="19"/>
      <c r="H132" s="19"/>
      <c r="I132" s="19"/>
    </row>
    <row r="133" spans="1:9" s="21" customFormat="1" ht="16.5" customHeight="1" x14ac:dyDescent="0.25">
      <c r="A133" s="27"/>
      <c r="B133" s="27"/>
      <c r="C133" s="27"/>
      <c r="D133" s="19"/>
      <c r="E133" s="19"/>
      <c r="F133" s="19"/>
      <c r="G133" s="19"/>
      <c r="H133" s="19"/>
      <c r="I133" s="19"/>
    </row>
    <row r="136" spans="1:9" ht="12" customHeight="1" x14ac:dyDescent="0.2">
      <c r="A136" s="707" t="s">
        <v>111</v>
      </c>
      <c r="B136" s="707"/>
      <c r="C136" s="707"/>
      <c r="D136" s="707"/>
      <c r="E136" s="707"/>
      <c r="F136" s="707"/>
      <c r="G136" s="707"/>
      <c r="H136" s="707"/>
      <c r="I136" s="707"/>
    </row>
    <row r="137" spans="1:9" ht="27" customHeight="1" x14ac:dyDescent="0.2">
      <c r="A137" s="727" t="s">
        <v>943</v>
      </c>
      <c r="B137" s="728"/>
      <c r="C137" s="728"/>
      <c r="D137" s="728"/>
      <c r="E137" s="728"/>
      <c r="F137" s="728"/>
      <c r="G137" s="728"/>
      <c r="H137" s="728"/>
      <c r="I137" s="729"/>
    </row>
    <row r="138" spans="1:9" ht="28.5" customHeight="1" x14ac:dyDescent="0.2">
      <c r="A138" s="708" t="s">
        <v>925</v>
      </c>
      <c r="B138" s="709"/>
      <c r="C138" s="709"/>
      <c r="D138" s="709"/>
      <c r="E138" s="709"/>
      <c r="F138" s="709"/>
      <c r="G138" s="709"/>
      <c r="H138" s="709"/>
      <c r="I138" s="710"/>
    </row>
    <row r="139" spans="1:9" ht="25.5" customHeight="1" x14ac:dyDescent="0.2">
      <c r="A139" s="711" t="s">
        <v>1056</v>
      </c>
      <c r="B139" s="712"/>
      <c r="C139" s="712"/>
      <c r="D139" s="712"/>
      <c r="E139" s="712"/>
      <c r="F139" s="712"/>
      <c r="G139" s="712"/>
      <c r="H139" s="712"/>
      <c r="I139" s="713"/>
    </row>
    <row r="141" spans="1:9" ht="12" thickBot="1" x14ac:dyDescent="0.25"/>
    <row r="142" spans="1:9" ht="12" customHeight="1" x14ac:dyDescent="0.2">
      <c r="A142" s="648" t="s">
        <v>1083</v>
      </c>
      <c r="B142" s="649"/>
      <c r="C142" s="649"/>
      <c r="D142" s="649"/>
      <c r="E142" s="649"/>
      <c r="F142" s="649"/>
      <c r="G142" s="649"/>
      <c r="H142" s="649"/>
      <c r="I142" s="650"/>
    </row>
    <row r="143" spans="1:9" ht="12.75" customHeight="1" x14ac:dyDescent="0.2">
      <c r="A143" s="651"/>
      <c r="B143" s="652"/>
      <c r="C143" s="652"/>
      <c r="D143" s="652"/>
      <c r="E143" s="652"/>
      <c r="F143" s="652"/>
      <c r="G143" s="652"/>
      <c r="H143" s="652"/>
      <c r="I143" s="653"/>
    </row>
    <row r="144" spans="1:9" ht="12.75" customHeight="1" x14ac:dyDescent="0.2">
      <c r="A144" s="651"/>
      <c r="B144" s="652"/>
      <c r="C144" s="652"/>
      <c r="D144" s="652"/>
      <c r="E144" s="652"/>
      <c r="F144" s="652"/>
      <c r="G144" s="652"/>
      <c r="H144" s="652"/>
      <c r="I144" s="653"/>
    </row>
    <row r="145" spans="1:9" ht="12.75" customHeight="1" thickBot="1" x14ac:dyDescent="0.25">
      <c r="A145" s="654"/>
      <c r="B145" s="655"/>
      <c r="C145" s="655"/>
      <c r="D145" s="655"/>
      <c r="E145" s="655"/>
      <c r="F145" s="655"/>
      <c r="G145" s="655"/>
      <c r="H145" s="655"/>
      <c r="I145" s="656"/>
    </row>
  </sheetData>
  <sheetProtection selectLockedCells="1" selectUnlockedCells="1"/>
  <mergeCells count="267">
    <mergeCell ref="A72:C74"/>
    <mergeCell ref="D72:F72"/>
    <mergeCell ref="G72:H72"/>
    <mergeCell ref="D73:F73"/>
    <mergeCell ref="G73:H73"/>
    <mergeCell ref="D74:F74"/>
    <mergeCell ref="G74:H74"/>
    <mergeCell ref="A137:I137"/>
    <mergeCell ref="A84:C86"/>
    <mergeCell ref="D84:F84"/>
    <mergeCell ref="G84:H84"/>
    <mergeCell ref="D85:F85"/>
    <mergeCell ref="G85:H85"/>
    <mergeCell ref="G86:H86"/>
    <mergeCell ref="A96:C98"/>
    <mergeCell ref="D96:F96"/>
    <mergeCell ref="G96:H96"/>
    <mergeCell ref="D97:F97"/>
    <mergeCell ref="G97:H97"/>
    <mergeCell ref="D98:F98"/>
    <mergeCell ref="G98:H98"/>
    <mergeCell ref="A129:C131"/>
    <mergeCell ref="D129:F129"/>
    <mergeCell ref="G129:H129"/>
    <mergeCell ref="A68:A71"/>
    <mergeCell ref="B68:C68"/>
    <mergeCell ref="D68:F68"/>
    <mergeCell ref="G68:I68"/>
    <mergeCell ref="B69:C69"/>
    <mergeCell ref="D69:F69"/>
    <mergeCell ref="G69:I69"/>
    <mergeCell ref="B70:C70"/>
    <mergeCell ref="D70:F70"/>
    <mergeCell ref="G70:I70"/>
    <mergeCell ref="B71:C71"/>
    <mergeCell ref="D71:F71"/>
    <mergeCell ref="G71:I71"/>
    <mergeCell ref="A55:C57"/>
    <mergeCell ref="D55:F55"/>
    <mergeCell ref="G55:H55"/>
    <mergeCell ref="D56:F56"/>
    <mergeCell ref="G56:H56"/>
    <mergeCell ref="D57:F57"/>
    <mergeCell ref="G57:H57"/>
    <mergeCell ref="G66:I66"/>
    <mergeCell ref="B67:C67"/>
    <mergeCell ref="D67:F67"/>
    <mergeCell ref="G67:I67"/>
    <mergeCell ref="A66:A67"/>
    <mergeCell ref="B66:C66"/>
    <mergeCell ref="D66:F66"/>
    <mergeCell ref="A63:C63"/>
    <mergeCell ref="D63:F63"/>
    <mergeCell ref="G63:I63"/>
    <mergeCell ref="A64:C64"/>
    <mergeCell ref="D64:F64"/>
    <mergeCell ref="G64:I64"/>
    <mergeCell ref="A65:C65"/>
    <mergeCell ref="D65:F65"/>
    <mergeCell ref="G65:I65"/>
    <mergeCell ref="A62:C62"/>
    <mergeCell ref="A49:A50"/>
    <mergeCell ref="B49:C49"/>
    <mergeCell ref="D49:F49"/>
    <mergeCell ref="G49:I49"/>
    <mergeCell ref="B50:C50"/>
    <mergeCell ref="D50:F50"/>
    <mergeCell ref="G50:I50"/>
    <mergeCell ref="D37:F37"/>
    <mergeCell ref="D38:F38"/>
    <mergeCell ref="D39:F39"/>
    <mergeCell ref="A37:C39"/>
    <mergeCell ref="G37:H37"/>
    <mergeCell ref="G38:H38"/>
    <mergeCell ref="G39:H39"/>
    <mergeCell ref="A47:C47"/>
    <mergeCell ref="D47:F47"/>
    <mergeCell ref="G47:I47"/>
    <mergeCell ref="A43:C43"/>
    <mergeCell ref="D43:F43"/>
    <mergeCell ref="G43:I43"/>
    <mergeCell ref="A44:C44"/>
    <mergeCell ref="D44:F44"/>
    <mergeCell ref="G44:I44"/>
    <mergeCell ref="A31:A32"/>
    <mergeCell ref="B34:C34"/>
    <mergeCell ref="B35:C35"/>
    <mergeCell ref="B36:C36"/>
    <mergeCell ref="D36:F36"/>
    <mergeCell ref="G36:I36"/>
    <mergeCell ref="A33:A36"/>
    <mergeCell ref="D34:F34"/>
    <mergeCell ref="G34:I34"/>
    <mergeCell ref="D35:F35"/>
    <mergeCell ref="G35:I35"/>
    <mergeCell ref="D31:F31"/>
    <mergeCell ref="G31:I31"/>
    <mergeCell ref="D32:F32"/>
    <mergeCell ref="G32:I32"/>
    <mergeCell ref="D33:F33"/>
    <mergeCell ref="G33:I33"/>
    <mergeCell ref="B31:C31"/>
    <mergeCell ref="B33:C33"/>
    <mergeCell ref="B32:C32"/>
    <mergeCell ref="A125:C125"/>
    <mergeCell ref="D125:F125"/>
    <mergeCell ref="G125:I125"/>
    <mergeCell ref="A126:C126"/>
    <mergeCell ref="D126:F126"/>
    <mergeCell ref="G126:I126"/>
    <mergeCell ref="A123:C123"/>
    <mergeCell ref="D123:F123"/>
    <mergeCell ref="G123:I123"/>
    <mergeCell ref="A124:C124"/>
    <mergeCell ref="D124:F124"/>
    <mergeCell ref="G124:I124"/>
    <mergeCell ref="A136:I136"/>
    <mergeCell ref="A138:I138"/>
    <mergeCell ref="A139:I139"/>
    <mergeCell ref="A127:C127"/>
    <mergeCell ref="D127:F127"/>
    <mergeCell ref="G127:I127"/>
    <mergeCell ref="A128:C128"/>
    <mergeCell ref="D128:F128"/>
    <mergeCell ref="G128:I128"/>
    <mergeCell ref="D130:F130"/>
    <mergeCell ref="G130:H130"/>
    <mergeCell ref="D131:F131"/>
    <mergeCell ref="G131:H131"/>
    <mergeCell ref="G118:I118"/>
    <mergeCell ref="A119:C119"/>
    <mergeCell ref="D119:F119"/>
    <mergeCell ref="G119:I119"/>
    <mergeCell ref="A116:C116"/>
    <mergeCell ref="D116:F116"/>
    <mergeCell ref="G116:I116"/>
    <mergeCell ref="A117:C117"/>
    <mergeCell ref="D117:F117"/>
    <mergeCell ref="G117:I117"/>
    <mergeCell ref="A118:C118"/>
    <mergeCell ref="D118:F118"/>
    <mergeCell ref="A107:C107"/>
    <mergeCell ref="D107:F107"/>
    <mergeCell ref="G107:I107"/>
    <mergeCell ref="A115:C115"/>
    <mergeCell ref="D115:F115"/>
    <mergeCell ref="G115:I115"/>
    <mergeCell ref="A105:C105"/>
    <mergeCell ref="D105:F105"/>
    <mergeCell ref="G105:I105"/>
    <mergeCell ref="A106:C106"/>
    <mergeCell ref="D106:F106"/>
    <mergeCell ref="G106:I106"/>
    <mergeCell ref="A108:C110"/>
    <mergeCell ref="D108:F108"/>
    <mergeCell ref="G108:H108"/>
    <mergeCell ref="D109:F109"/>
    <mergeCell ref="G109:H109"/>
    <mergeCell ref="D110:F110"/>
    <mergeCell ref="G110:H110"/>
    <mergeCell ref="A103:C103"/>
    <mergeCell ref="D103:F103"/>
    <mergeCell ref="G103:I103"/>
    <mergeCell ref="A104:C104"/>
    <mergeCell ref="D104:F104"/>
    <mergeCell ref="G104:I104"/>
    <mergeCell ref="A94:C94"/>
    <mergeCell ref="D94:F94"/>
    <mergeCell ref="G94:I94"/>
    <mergeCell ref="A95:C95"/>
    <mergeCell ref="D95:F95"/>
    <mergeCell ref="G95:I95"/>
    <mergeCell ref="A92:C92"/>
    <mergeCell ref="D92:F92"/>
    <mergeCell ref="G92:I92"/>
    <mergeCell ref="A93:C93"/>
    <mergeCell ref="D93:F93"/>
    <mergeCell ref="G93:I93"/>
    <mergeCell ref="A83:C83"/>
    <mergeCell ref="D83:F83"/>
    <mergeCell ref="G83:I83"/>
    <mergeCell ref="A91:C91"/>
    <mergeCell ref="D91:F91"/>
    <mergeCell ref="G91:I91"/>
    <mergeCell ref="D86:F86"/>
    <mergeCell ref="A81:C81"/>
    <mergeCell ref="D81:F81"/>
    <mergeCell ref="G81:I81"/>
    <mergeCell ref="A82:C82"/>
    <mergeCell ref="D82:F82"/>
    <mergeCell ref="G82:I82"/>
    <mergeCell ref="A79:C79"/>
    <mergeCell ref="D79:F79"/>
    <mergeCell ref="G79:I79"/>
    <mergeCell ref="A80:C80"/>
    <mergeCell ref="D80:F80"/>
    <mergeCell ref="G80:I80"/>
    <mergeCell ref="D62:F62"/>
    <mergeCell ref="G62:I62"/>
    <mergeCell ref="A45:C45"/>
    <mergeCell ref="D45:F45"/>
    <mergeCell ref="G45:I45"/>
    <mergeCell ref="A46:C46"/>
    <mergeCell ref="D46:F46"/>
    <mergeCell ref="G46:I46"/>
    <mergeCell ref="A51:A54"/>
    <mergeCell ref="B51:C51"/>
    <mergeCell ref="D51:F51"/>
    <mergeCell ref="G51:I51"/>
    <mergeCell ref="B52:C52"/>
    <mergeCell ref="D52:F52"/>
    <mergeCell ref="G52:I52"/>
    <mergeCell ref="B53:C53"/>
    <mergeCell ref="D53:F53"/>
    <mergeCell ref="G53:I53"/>
    <mergeCell ref="B54:C54"/>
    <mergeCell ref="D54:F54"/>
    <mergeCell ref="G54:I54"/>
    <mergeCell ref="A48:C48"/>
    <mergeCell ref="D48:F48"/>
    <mergeCell ref="G48:I48"/>
    <mergeCell ref="A28:C28"/>
    <mergeCell ref="D28:F28"/>
    <mergeCell ref="G28:I28"/>
    <mergeCell ref="A29:C29"/>
    <mergeCell ref="D29:F29"/>
    <mergeCell ref="G29:I29"/>
    <mergeCell ref="A30:C30"/>
    <mergeCell ref="D30:F30"/>
    <mergeCell ref="G30:I30"/>
    <mergeCell ref="A18:C18"/>
    <mergeCell ref="A26:C26"/>
    <mergeCell ref="D26:F26"/>
    <mergeCell ref="G26:I26"/>
    <mergeCell ref="A27:C27"/>
    <mergeCell ref="D27:F27"/>
    <mergeCell ref="G27:I27"/>
    <mergeCell ref="A21:C21"/>
    <mergeCell ref="D21:F21"/>
    <mergeCell ref="G21:I21"/>
    <mergeCell ref="A25:C25"/>
    <mergeCell ref="D25:F25"/>
    <mergeCell ref="G25:I25"/>
    <mergeCell ref="A142:I145"/>
    <mergeCell ref="A13:C13"/>
    <mergeCell ref="D13:F13"/>
    <mergeCell ref="G13:I13"/>
    <mergeCell ref="A14:C14"/>
    <mergeCell ref="A15:C15"/>
    <mergeCell ref="A19:C19"/>
    <mergeCell ref="D19:F19"/>
    <mergeCell ref="G19:I19"/>
    <mergeCell ref="D14:F14"/>
    <mergeCell ref="G14:I14"/>
    <mergeCell ref="D15:F15"/>
    <mergeCell ref="G15:I15"/>
    <mergeCell ref="D16:F16"/>
    <mergeCell ref="G16:I16"/>
    <mergeCell ref="D17:F17"/>
    <mergeCell ref="G17:I17"/>
    <mergeCell ref="D18:F18"/>
    <mergeCell ref="G18:I18"/>
    <mergeCell ref="A20:C20"/>
    <mergeCell ref="D20:F20"/>
    <mergeCell ref="G20:I20"/>
    <mergeCell ref="A16:C16"/>
    <mergeCell ref="A17:C17"/>
  </mergeCells>
  <dataValidations disablePrompts="1" count="1">
    <dataValidation type="list" allowBlank="1" showInputMessage="1" showErrorMessage="1" sqref="D38:F39 D56:F57 D73:F74 D85:F86 D97:F98 D109:F110 D130:F131">
      <formula1>$XEA$38:$XEA$39</formula1>
    </dataValidation>
  </dataValidations>
  <hyperlinks>
    <hyperlink ref="I1" location="Índice_Anexos_ICT!A1" display="Índice"/>
    <hyperlink ref="D33" r:id="rId1"/>
    <hyperlink ref="D68" r:id="rId2"/>
  </hyperlinks>
  <pageMargins left="0.39370078740157483" right="0.39370078740157483" top="0.39370078740157483" bottom="0.39370078740157483" header="0.51181102362204722" footer="0.51181102362204722"/>
  <pageSetup paperSize="9" scale="65" firstPageNumber="0" orientation="portrait" horizontalDpi="300" verticalDpi="300" r:id="rId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XEA30"/>
  <sheetViews>
    <sheetView workbookViewId="0">
      <selection activeCell="A15" sqref="A15:B15"/>
    </sheetView>
  </sheetViews>
  <sheetFormatPr baseColWidth="10" defaultColWidth="8.88671875" defaultRowHeight="13.2" x14ac:dyDescent="0.25"/>
  <cols>
    <col min="1" max="4" width="18.6640625" style="1" customWidth="1"/>
    <col min="5" max="5" width="11.5546875" style="1" customWidth="1"/>
    <col min="6" max="6" width="17.109375" style="1" customWidth="1"/>
    <col min="7" max="7" width="14" style="1" customWidth="1"/>
    <col min="8" max="9" width="18.33203125" style="1" customWidth="1"/>
    <col min="10" max="16354" width="8.88671875" style="2"/>
    <col min="16355" max="16355" width="0" style="2" hidden="1" customWidth="1"/>
    <col min="16356" max="16384" width="8.88671875" style="2"/>
  </cols>
  <sheetData>
    <row r="1" spans="1:13 16355:16355" x14ac:dyDescent="0.25">
      <c r="A1" s="3" t="s">
        <v>93</v>
      </c>
      <c r="B1" s="3"/>
      <c r="C1" s="3"/>
      <c r="G1" s="28" t="s">
        <v>94</v>
      </c>
    </row>
    <row r="2" spans="1:13 16355:16355" x14ac:dyDescent="0.25">
      <c r="A2" s="4"/>
      <c r="B2" s="5"/>
      <c r="C2" s="5"/>
    </row>
    <row r="3" spans="1:13 16355:16355" x14ac:dyDescent="0.25">
      <c r="A3" s="3" t="s">
        <v>1</v>
      </c>
      <c r="C3" s="598" t="s">
        <v>1089</v>
      </c>
    </row>
    <row r="4" spans="1:13 16355:16355" x14ac:dyDescent="0.25">
      <c r="A4" s="3" t="s">
        <v>2</v>
      </c>
      <c r="C4" s="599" t="s">
        <v>1088</v>
      </c>
    </row>
    <row r="5" spans="1:13 16355:16355" x14ac:dyDescent="0.25">
      <c r="A5" s="3" t="s">
        <v>1032</v>
      </c>
      <c r="B5" s="470"/>
      <c r="C5" s="6">
        <v>2020</v>
      </c>
    </row>
    <row r="6" spans="1:13 16355:16355" x14ac:dyDescent="0.25">
      <c r="A6" s="4"/>
      <c r="B6" s="5"/>
      <c r="C6" s="5"/>
    </row>
    <row r="7" spans="1:13 16355:16355" x14ac:dyDescent="0.25">
      <c r="A7" s="3" t="s">
        <v>112</v>
      </c>
      <c r="B7" s="3"/>
      <c r="C7" s="3"/>
    </row>
    <row r="8" spans="1:13 16355:16355" x14ac:dyDescent="0.25">
      <c r="A8" s="5" t="s">
        <v>15</v>
      </c>
      <c r="B8" s="3"/>
      <c r="C8" s="3"/>
    </row>
    <row r="9" spans="1:13 16355:16355" x14ac:dyDescent="0.25">
      <c r="A9" s="3"/>
      <c r="B9" s="3"/>
      <c r="C9" s="3"/>
    </row>
    <row r="11" spans="1:13 16355:16355" x14ac:dyDescent="0.25">
      <c r="A11" s="7" t="s">
        <v>16</v>
      </c>
    </row>
    <row r="13" spans="1:13 16355:16355" s="15" customFormat="1" ht="12.75" customHeight="1" x14ac:dyDescent="0.25">
      <c r="A13" s="659" t="s">
        <v>113</v>
      </c>
      <c r="B13" s="659"/>
      <c r="C13" s="659"/>
      <c r="D13" s="659"/>
      <c r="E13" s="675"/>
      <c r="F13" s="737" t="s">
        <v>114</v>
      </c>
      <c r="G13" s="737"/>
      <c r="H13" s="737"/>
      <c r="I13" s="737"/>
      <c r="J13" s="737"/>
      <c r="K13" s="737"/>
      <c r="L13" s="737"/>
      <c r="M13" s="737"/>
    </row>
    <row r="14" spans="1:13 16355:16355" s="15" customFormat="1" ht="63" customHeight="1" x14ac:dyDescent="0.25">
      <c r="A14" s="659" t="s">
        <v>115</v>
      </c>
      <c r="B14" s="659"/>
      <c r="C14" s="659" t="s">
        <v>116</v>
      </c>
      <c r="D14" s="659"/>
      <c r="E14" s="8" t="s">
        <v>117</v>
      </c>
      <c r="F14" s="29" t="s">
        <v>118</v>
      </c>
      <c r="G14" s="29" t="s">
        <v>119</v>
      </c>
      <c r="H14" s="738" t="s">
        <v>120</v>
      </c>
      <c r="I14" s="738"/>
      <c r="J14" s="738" t="s">
        <v>872</v>
      </c>
      <c r="K14" s="738"/>
      <c r="L14" s="738" t="s">
        <v>115</v>
      </c>
      <c r="M14" s="738"/>
      <c r="XEA14" s="15" t="s">
        <v>944</v>
      </c>
    </row>
    <row r="15" spans="1:13 16355:16355" s="15" customFormat="1" ht="56.1" customHeight="1" x14ac:dyDescent="0.25">
      <c r="A15" s="693" t="s">
        <v>1119</v>
      </c>
      <c r="B15" s="693"/>
      <c r="C15" s="739" t="s">
        <v>1121</v>
      </c>
      <c r="D15" s="740"/>
      <c r="E15" s="601" t="s">
        <v>1120</v>
      </c>
      <c r="F15" s="16" t="s">
        <v>1122</v>
      </c>
      <c r="G15" s="601" t="s">
        <v>1123</v>
      </c>
      <c r="H15" s="601" t="s">
        <v>1120</v>
      </c>
      <c r="I15" s="601" t="s">
        <v>1120</v>
      </c>
      <c r="J15" s="693" t="s">
        <v>944</v>
      </c>
      <c r="K15" s="693"/>
      <c r="L15" s="693" t="s">
        <v>1120</v>
      </c>
      <c r="M15" s="693"/>
      <c r="XEA15" s="15" t="s">
        <v>945</v>
      </c>
    </row>
    <row r="16" spans="1:13 16355:16355" s="15" customFormat="1" ht="56.1" customHeight="1" x14ac:dyDescent="0.25">
      <c r="A16" s="693" t="s">
        <v>1120</v>
      </c>
      <c r="B16" s="693"/>
      <c r="C16" s="741" t="s">
        <v>1120</v>
      </c>
      <c r="D16" s="742"/>
      <c r="E16" s="601" t="s">
        <v>1120</v>
      </c>
      <c r="F16" s="16"/>
      <c r="G16" s="601" t="s">
        <v>1120</v>
      </c>
      <c r="H16" s="601" t="s">
        <v>1120</v>
      </c>
      <c r="I16" s="601" t="s">
        <v>1120</v>
      </c>
      <c r="J16" s="693" t="s">
        <v>1120</v>
      </c>
      <c r="K16" s="693"/>
      <c r="L16" s="693" t="s">
        <v>1120</v>
      </c>
      <c r="M16" s="693"/>
      <c r="XEA16" s="15" t="s">
        <v>946</v>
      </c>
    </row>
    <row r="17" spans="1:13" s="15" customFormat="1" ht="47.25" customHeight="1" x14ac:dyDescent="0.25">
      <c r="A17" s="693" t="s">
        <v>1120</v>
      </c>
      <c r="B17" s="693"/>
      <c r="C17" s="741" t="s">
        <v>1120</v>
      </c>
      <c r="D17" s="742"/>
      <c r="E17" s="601" t="s">
        <v>1120</v>
      </c>
      <c r="F17" s="16"/>
      <c r="G17" s="601" t="s">
        <v>1120</v>
      </c>
      <c r="H17" s="601" t="s">
        <v>1120</v>
      </c>
      <c r="I17" s="601" t="s">
        <v>1120</v>
      </c>
      <c r="J17" s="693" t="s">
        <v>1120</v>
      </c>
      <c r="K17" s="693"/>
      <c r="L17" s="693" t="s">
        <v>1120</v>
      </c>
      <c r="M17" s="693"/>
    </row>
    <row r="18" spans="1:13" s="15" customFormat="1" ht="47.25" customHeight="1" x14ac:dyDescent="0.25">
      <c r="A18" s="693" t="s">
        <v>1120</v>
      </c>
      <c r="B18" s="693"/>
      <c r="C18" s="741" t="s">
        <v>1120</v>
      </c>
      <c r="D18" s="742"/>
      <c r="E18" s="601" t="s">
        <v>1120</v>
      </c>
      <c r="F18" s="16"/>
      <c r="G18" s="601" t="s">
        <v>1120</v>
      </c>
      <c r="H18" s="601" t="s">
        <v>1120</v>
      </c>
      <c r="I18" s="601" t="s">
        <v>1120</v>
      </c>
      <c r="J18" s="693" t="s">
        <v>1120</v>
      </c>
      <c r="K18" s="693"/>
      <c r="L18" s="693" t="s">
        <v>1120</v>
      </c>
      <c r="M18" s="693"/>
    </row>
    <row r="19" spans="1:13" s="15" customFormat="1" ht="47.25" customHeight="1" x14ac:dyDescent="0.25">
      <c r="A19" s="693" t="s">
        <v>1120</v>
      </c>
      <c r="B19" s="693"/>
      <c r="C19" s="741" t="s">
        <v>1120</v>
      </c>
      <c r="D19" s="742"/>
      <c r="E19" s="601" t="s">
        <v>1120</v>
      </c>
      <c r="F19" s="16"/>
      <c r="G19" s="601" t="s">
        <v>1120</v>
      </c>
      <c r="H19" s="601" t="s">
        <v>1120</v>
      </c>
      <c r="I19" s="601" t="s">
        <v>1120</v>
      </c>
      <c r="J19" s="693" t="s">
        <v>1120</v>
      </c>
      <c r="K19" s="693"/>
      <c r="L19" s="693" t="s">
        <v>1120</v>
      </c>
      <c r="M19" s="693"/>
    </row>
    <row r="22" spans="1:13" ht="12" customHeight="1" x14ac:dyDescent="0.25">
      <c r="A22" s="743" t="s">
        <v>111</v>
      </c>
      <c r="B22" s="743"/>
      <c r="C22" s="743"/>
      <c r="D22" s="743"/>
      <c r="E22" s="743"/>
      <c r="F22" s="743"/>
      <c r="G22" s="743"/>
    </row>
    <row r="23" spans="1:13" ht="31.5" customHeight="1" x14ac:dyDescent="0.25">
      <c r="A23" s="744" t="s">
        <v>122</v>
      </c>
      <c r="B23" s="744"/>
      <c r="C23" s="744"/>
      <c r="D23" s="744"/>
      <c r="E23" s="744"/>
      <c r="F23" s="744"/>
      <c r="G23" s="744"/>
    </row>
    <row r="24" spans="1:13" ht="14.25" customHeight="1" x14ac:dyDescent="0.25">
      <c r="A24" s="745" t="s">
        <v>123</v>
      </c>
      <c r="B24" s="745"/>
      <c r="C24" s="745"/>
      <c r="D24" s="745"/>
      <c r="E24" s="745"/>
      <c r="F24" s="745"/>
      <c r="G24" s="745"/>
    </row>
    <row r="26" spans="1:13" ht="13.8" thickBot="1" x14ac:dyDescent="0.3"/>
    <row r="27" spans="1:13" ht="12.75" customHeight="1" x14ac:dyDescent="0.25">
      <c r="A27" s="648" t="s">
        <v>1083</v>
      </c>
      <c r="B27" s="649"/>
      <c r="C27" s="649"/>
      <c r="D27" s="649"/>
      <c r="E27" s="649"/>
      <c r="F27" s="649"/>
      <c r="G27" s="650"/>
      <c r="H27" s="587"/>
    </row>
    <row r="28" spans="1:13" x14ac:dyDescent="0.25">
      <c r="A28" s="651"/>
      <c r="B28" s="652"/>
      <c r="C28" s="652"/>
      <c r="D28" s="652"/>
      <c r="E28" s="652"/>
      <c r="F28" s="652"/>
      <c r="G28" s="653"/>
      <c r="H28" s="587"/>
    </row>
    <row r="29" spans="1:13" x14ac:dyDescent="0.25">
      <c r="A29" s="651"/>
      <c r="B29" s="652"/>
      <c r="C29" s="652"/>
      <c r="D29" s="652"/>
      <c r="E29" s="652"/>
      <c r="F29" s="652"/>
      <c r="G29" s="653"/>
      <c r="H29" s="587"/>
    </row>
    <row r="30" spans="1:13" ht="13.8" thickBot="1" x14ac:dyDescent="0.3">
      <c r="A30" s="654"/>
      <c r="B30" s="655"/>
      <c r="C30" s="655"/>
      <c r="D30" s="655"/>
      <c r="E30" s="655"/>
      <c r="F30" s="655"/>
      <c r="G30" s="656"/>
      <c r="H30" s="587"/>
    </row>
  </sheetData>
  <sheetProtection selectLockedCells="1" selectUnlockedCells="1"/>
  <mergeCells count="31">
    <mergeCell ref="A17:B17"/>
    <mergeCell ref="C17:D17"/>
    <mergeCell ref="A22:G22"/>
    <mergeCell ref="A23:G23"/>
    <mergeCell ref="A24:G24"/>
    <mergeCell ref="A18:B18"/>
    <mergeCell ref="C18:D18"/>
    <mergeCell ref="A19:B19"/>
    <mergeCell ref="C19:D19"/>
    <mergeCell ref="A13:E13"/>
    <mergeCell ref="A14:B14"/>
    <mergeCell ref="C14:D14"/>
    <mergeCell ref="H14:I14"/>
    <mergeCell ref="A16:B16"/>
    <mergeCell ref="C16:D16"/>
    <mergeCell ref="A27:G30"/>
    <mergeCell ref="L19:M19"/>
    <mergeCell ref="F13:M13"/>
    <mergeCell ref="L14:M14"/>
    <mergeCell ref="L15:M15"/>
    <mergeCell ref="L16:M16"/>
    <mergeCell ref="L17:M17"/>
    <mergeCell ref="L18:M18"/>
    <mergeCell ref="J19:K19"/>
    <mergeCell ref="J14:K14"/>
    <mergeCell ref="J15:K15"/>
    <mergeCell ref="J16:K16"/>
    <mergeCell ref="J17:K17"/>
    <mergeCell ref="J18:K18"/>
    <mergeCell ref="A15:B15"/>
    <mergeCell ref="C15:D15"/>
  </mergeCells>
  <dataValidations disablePrompts="1" count="1">
    <dataValidation type="list" allowBlank="1" showInputMessage="1" showErrorMessage="1" sqref="J15:K19">
      <formula1>$XEA$14:$XEA$16</formula1>
    </dataValidation>
  </dataValidations>
  <hyperlinks>
    <hyperlink ref="G1" location="Índice_Anexos_ICT!A1" display="Índice"/>
  </hyperlinks>
  <pageMargins left="0.40833333333333333" right="0.35138888888888886" top="0.37916666666666665" bottom="0.22083333333333333" header="0.51180555555555551" footer="0.51180555555555551"/>
  <pageSetup paperSize="9" scale="70" firstPageNumber="0" orientation="landscape"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98"/>
  <sheetViews>
    <sheetView topLeftCell="A13" workbookViewId="0">
      <selection activeCell="B56" sqref="B56:D56"/>
    </sheetView>
  </sheetViews>
  <sheetFormatPr baseColWidth="10" defaultColWidth="8.88671875" defaultRowHeight="13.2" x14ac:dyDescent="0.25"/>
  <cols>
    <col min="1" max="1" width="51.5546875" style="31" customWidth="1"/>
    <col min="2" max="4" width="28.5546875" style="32" customWidth="1"/>
    <col min="5" max="5" width="64.44140625" style="32" customWidth="1"/>
    <col min="6" max="6" width="11.5546875" style="32" customWidth="1"/>
    <col min="7" max="16384" width="8.88671875" style="2"/>
  </cols>
  <sheetData>
    <row r="1" spans="1:5" s="1" customFormat="1" ht="12" x14ac:dyDescent="0.25">
      <c r="A1" s="3" t="s">
        <v>93</v>
      </c>
      <c r="B1" s="3"/>
      <c r="C1" s="3"/>
      <c r="D1" s="28" t="s">
        <v>94</v>
      </c>
    </row>
    <row r="2" spans="1:5" s="1" customFormat="1" ht="12" x14ac:dyDescent="0.25">
      <c r="A2" s="4"/>
      <c r="B2" s="5"/>
      <c r="C2" s="5"/>
    </row>
    <row r="3" spans="1:5" s="1" customFormat="1" ht="12" x14ac:dyDescent="0.25">
      <c r="A3" s="3" t="s">
        <v>1</v>
      </c>
      <c r="B3" s="598" t="s">
        <v>1089</v>
      </c>
    </row>
    <row r="4" spans="1:5" s="1" customFormat="1" ht="12" x14ac:dyDescent="0.25">
      <c r="A4" s="3" t="s">
        <v>2</v>
      </c>
      <c r="B4" s="599" t="s">
        <v>1088</v>
      </c>
    </row>
    <row r="5" spans="1:5" s="1" customFormat="1" ht="12" x14ac:dyDescent="0.25">
      <c r="A5" s="3" t="s">
        <v>1032</v>
      </c>
      <c r="B5" s="6">
        <v>2020</v>
      </c>
    </row>
    <row r="6" spans="1:5" s="1" customFormat="1" ht="12" x14ac:dyDescent="0.25">
      <c r="A6" s="4"/>
      <c r="B6" s="5"/>
      <c r="C6" s="5"/>
    </row>
    <row r="7" spans="1:5" s="1" customFormat="1" ht="12" x14ac:dyDescent="0.25">
      <c r="A7" s="3" t="s">
        <v>124</v>
      </c>
      <c r="B7" s="5"/>
      <c r="C7" s="5"/>
    </row>
    <row r="8" spans="1:5" s="1" customFormat="1" ht="12" x14ac:dyDescent="0.25">
      <c r="A8" s="5" t="s">
        <v>18</v>
      </c>
      <c r="B8" s="3"/>
      <c r="C8" s="3"/>
    </row>
    <row r="9" spans="1:5" s="1" customFormat="1" ht="12" x14ac:dyDescent="0.25">
      <c r="A9" s="3"/>
      <c r="B9" s="3"/>
      <c r="C9" s="3"/>
    </row>
    <row r="11" spans="1:5" x14ac:dyDescent="0.25">
      <c r="A11" s="33" t="s">
        <v>19</v>
      </c>
      <c r="B11" s="31"/>
      <c r="C11" s="31"/>
      <c r="D11" s="31"/>
      <c r="E11" s="31"/>
    </row>
    <row r="12" spans="1:5" x14ac:dyDescent="0.25">
      <c r="B12" s="31"/>
      <c r="C12" s="31"/>
      <c r="D12" s="31"/>
      <c r="E12" s="31"/>
    </row>
    <row r="13" spans="1:5" s="35" customFormat="1" ht="15" customHeight="1" x14ac:dyDescent="0.25">
      <c r="A13" s="746" t="s">
        <v>96</v>
      </c>
      <c r="B13" s="746"/>
      <c r="C13" s="746"/>
      <c r="D13" s="746"/>
      <c r="E13" s="34" t="s">
        <v>125</v>
      </c>
    </row>
    <row r="14" spans="1:5" s="35" customFormat="1" ht="15" customHeight="1" x14ac:dyDescent="0.25">
      <c r="A14" s="36" t="s">
        <v>126</v>
      </c>
      <c r="B14" s="37"/>
      <c r="C14" s="37"/>
      <c r="D14" s="37"/>
      <c r="E14" s="38"/>
    </row>
    <row r="15" spans="1:5" s="35" customFormat="1" ht="15" customHeight="1" x14ac:dyDescent="0.25">
      <c r="A15" s="39" t="s">
        <v>127</v>
      </c>
      <c r="B15" s="747" t="s">
        <v>1124</v>
      </c>
      <c r="C15" s="747"/>
      <c r="D15" s="747"/>
      <c r="E15" s="41" t="s">
        <v>11</v>
      </c>
    </row>
    <row r="16" spans="1:5" s="35" customFormat="1" ht="16.5" customHeight="1" x14ac:dyDescent="0.25">
      <c r="A16" s="748" t="s">
        <v>128</v>
      </c>
      <c r="B16" s="749" t="s">
        <v>1125</v>
      </c>
      <c r="C16" s="749"/>
      <c r="D16" s="749"/>
      <c r="E16" s="747"/>
    </row>
    <row r="17" spans="1:5" s="35" customFormat="1" ht="16.5" customHeight="1" x14ac:dyDescent="0.25">
      <c r="A17" s="748"/>
      <c r="B17" s="750" t="s">
        <v>129</v>
      </c>
      <c r="C17" s="750"/>
      <c r="D17" s="750"/>
      <c r="E17" s="747"/>
    </row>
    <row r="18" spans="1:5" s="35" customFormat="1" ht="22.5" customHeight="1" x14ac:dyDescent="0.25">
      <c r="A18" s="39" t="s">
        <v>130</v>
      </c>
      <c r="B18" s="747" t="s">
        <v>1126</v>
      </c>
      <c r="C18" s="747"/>
      <c r="D18" s="747"/>
      <c r="E18" s="41"/>
    </row>
    <row r="19" spans="1:5" s="35" customFormat="1" ht="13.5" customHeight="1" x14ac:dyDescent="0.25">
      <c r="A19" s="748" t="s">
        <v>131</v>
      </c>
      <c r="B19" s="43" t="s">
        <v>132</v>
      </c>
      <c r="C19" s="43" t="s">
        <v>133</v>
      </c>
      <c r="D19" s="43" t="s">
        <v>134</v>
      </c>
      <c r="E19" s="747"/>
    </row>
    <row r="20" spans="1:5" s="35" customFormat="1" ht="19.5" customHeight="1" x14ac:dyDescent="0.25">
      <c r="A20" s="748"/>
      <c r="B20" s="40"/>
      <c r="C20" s="41"/>
      <c r="D20" s="41"/>
      <c r="E20" s="747"/>
    </row>
    <row r="21" spans="1:5" s="35" customFormat="1" ht="16.5" customHeight="1" x14ac:dyDescent="0.25">
      <c r="A21" s="748" t="s">
        <v>135</v>
      </c>
      <c r="B21" s="749" t="s">
        <v>1127</v>
      </c>
      <c r="C21" s="749"/>
      <c r="D21" s="749"/>
      <c r="E21" s="747"/>
    </row>
    <row r="22" spans="1:5" s="35" customFormat="1" ht="16.5" customHeight="1" x14ac:dyDescent="0.25">
      <c r="A22" s="748"/>
      <c r="B22" s="750" t="s">
        <v>136</v>
      </c>
      <c r="C22" s="750"/>
      <c r="D22" s="750"/>
      <c r="E22" s="747"/>
    </row>
    <row r="23" spans="1:5" s="35" customFormat="1" ht="15" customHeight="1" x14ac:dyDescent="0.25">
      <c r="A23" s="39" t="s">
        <v>137</v>
      </c>
      <c r="B23" s="753" t="s">
        <v>1128</v>
      </c>
      <c r="C23" s="754"/>
      <c r="D23" s="755"/>
      <c r="E23" s="40"/>
    </row>
    <row r="24" spans="1:5" s="35" customFormat="1" ht="24" customHeight="1" x14ac:dyDescent="0.25">
      <c r="A24" s="39" t="s">
        <v>138</v>
      </c>
      <c r="B24" s="753" t="s">
        <v>1129</v>
      </c>
      <c r="C24" s="754"/>
      <c r="D24" s="755"/>
      <c r="E24" s="40"/>
    </row>
    <row r="25" spans="1:5" s="35" customFormat="1" ht="18.75" customHeight="1" x14ac:dyDescent="0.25">
      <c r="A25" s="748" t="s">
        <v>139</v>
      </c>
      <c r="B25" s="749" t="s">
        <v>1130</v>
      </c>
      <c r="C25" s="749"/>
      <c r="D25" s="749"/>
      <c r="E25" s="752"/>
    </row>
    <row r="26" spans="1:5" s="35" customFormat="1" ht="18.75" customHeight="1" x14ac:dyDescent="0.25">
      <c r="A26" s="748"/>
      <c r="B26" s="750" t="s">
        <v>140</v>
      </c>
      <c r="C26" s="750"/>
      <c r="D26" s="750"/>
      <c r="E26" s="752"/>
    </row>
    <row r="27" spans="1:5" s="35" customFormat="1" ht="15" customHeight="1" x14ac:dyDescent="0.25">
      <c r="A27" s="39" t="s">
        <v>141</v>
      </c>
      <c r="B27" s="753" t="s">
        <v>1131</v>
      </c>
      <c r="C27" s="754"/>
      <c r="D27" s="755"/>
      <c r="E27" s="44"/>
    </row>
    <row r="28" spans="1:5" s="35" customFormat="1" ht="13.5" customHeight="1" x14ac:dyDescent="0.25">
      <c r="A28" s="748" t="s">
        <v>142</v>
      </c>
      <c r="B28" s="43" t="s">
        <v>143</v>
      </c>
      <c r="C28" s="751" t="s">
        <v>133</v>
      </c>
      <c r="D28" s="751"/>
      <c r="E28" s="749"/>
    </row>
    <row r="29" spans="1:5" s="35" customFormat="1" ht="18.600000000000001" customHeight="1" x14ac:dyDescent="0.25">
      <c r="A29" s="748"/>
      <c r="B29" s="593" t="s">
        <v>1132</v>
      </c>
      <c r="C29" s="752" t="s">
        <v>1139</v>
      </c>
      <c r="D29" s="752"/>
      <c r="E29" s="749"/>
    </row>
    <row r="30" spans="1:5" s="35" customFormat="1" ht="18.600000000000001" customHeight="1" x14ac:dyDescent="0.25">
      <c r="A30" s="590"/>
      <c r="B30" s="593" t="s">
        <v>1133</v>
      </c>
      <c r="C30" s="757" t="s">
        <v>1140</v>
      </c>
      <c r="D30" s="758"/>
      <c r="E30" s="591"/>
    </row>
    <row r="31" spans="1:5" s="35" customFormat="1" ht="18.600000000000001" customHeight="1" x14ac:dyDescent="0.25">
      <c r="A31" s="590"/>
      <c r="B31" s="593" t="s">
        <v>1134</v>
      </c>
      <c r="C31" s="757" t="s">
        <v>1141</v>
      </c>
      <c r="D31" s="758"/>
      <c r="E31" s="591"/>
    </row>
    <row r="32" spans="1:5" s="35" customFormat="1" ht="18.600000000000001" customHeight="1" x14ac:dyDescent="0.25">
      <c r="A32" s="590"/>
      <c r="B32" s="593" t="s">
        <v>1135</v>
      </c>
      <c r="C32" s="757" t="s">
        <v>1142</v>
      </c>
      <c r="D32" s="758"/>
      <c r="E32" s="591"/>
    </row>
    <row r="33" spans="1:5" s="35" customFormat="1" ht="18.600000000000001" customHeight="1" x14ac:dyDescent="0.25">
      <c r="A33" s="590"/>
      <c r="B33" s="593" t="s">
        <v>1136</v>
      </c>
      <c r="C33" s="757" t="s">
        <v>1143</v>
      </c>
      <c r="D33" s="758"/>
      <c r="E33" s="591"/>
    </row>
    <row r="34" spans="1:5" s="35" customFormat="1" ht="18.600000000000001" customHeight="1" x14ac:dyDescent="0.25">
      <c r="A34" s="590"/>
      <c r="B34" s="593" t="s">
        <v>1137</v>
      </c>
      <c r="C34" s="757" t="s">
        <v>1144</v>
      </c>
      <c r="D34" s="758"/>
      <c r="E34" s="591"/>
    </row>
    <row r="35" spans="1:5" s="35" customFormat="1" ht="18.600000000000001" customHeight="1" x14ac:dyDescent="0.25">
      <c r="A35" s="590"/>
      <c r="B35" s="593" t="s">
        <v>1138</v>
      </c>
      <c r="C35" s="757" t="s">
        <v>1145</v>
      </c>
      <c r="D35" s="758"/>
      <c r="E35" s="591"/>
    </row>
    <row r="36" spans="1:5" s="35" customFormat="1" ht="23.25" customHeight="1" x14ac:dyDescent="0.25">
      <c r="A36" s="39" t="s">
        <v>144</v>
      </c>
      <c r="B36" s="756">
        <v>43466</v>
      </c>
      <c r="C36" s="747"/>
      <c r="D36" s="747"/>
      <c r="E36" s="41" t="s">
        <v>11</v>
      </c>
    </row>
    <row r="37" spans="1:5" s="35" customFormat="1" ht="22.5" customHeight="1" x14ac:dyDescent="0.25">
      <c r="A37" s="39" t="s">
        <v>145</v>
      </c>
      <c r="B37" s="40" t="s">
        <v>1146</v>
      </c>
      <c r="C37" s="747" t="s">
        <v>147</v>
      </c>
      <c r="D37" s="747"/>
      <c r="E37" s="44" t="s">
        <v>11</v>
      </c>
    </row>
    <row r="38" spans="1:5" s="35" customFormat="1" ht="33.75" customHeight="1" x14ac:dyDescent="0.25">
      <c r="A38" s="39" t="s">
        <v>148</v>
      </c>
      <c r="B38" s="40" t="s">
        <v>146</v>
      </c>
      <c r="C38" s="747" t="s">
        <v>149</v>
      </c>
      <c r="D38" s="747"/>
      <c r="E38" s="41" t="s">
        <v>11</v>
      </c>
    </row>
    <row r="39" spans="1:5" s="35" customFormat="1" ht="15" customHeight="1" x14ac:dyDescent="0.25">
      <c r="A39" s="39" t="s">
        <v>150</v>
      </c>
      <c r="B39" s="747" t="s">
        <v>1147</v>
      </c>
      <c r="C39" s="747"/>
      <c r="D39" s="747"/>
      <c r="E39" s="44" t="s">
        <v>11</v>
      </c>
    </row>
    <row r="40" spans="1:5" s="35" customFormat="1" ht="33" customHeight="1" x14ac:dyDescent="0.25">
      <c r="A40" s="748" t="s">
        <v>151</v>
      </c>
      <c r="B40" s="759" t="s">
        <v>152</v>
      </c>
      <c r="C40" s="759"/>
      <c r="D40" s="45" t="s">
        <v>153</v>
      </c>
      <c r="E40" s="42"/>
    </row>
    <row r="41" spans="1:5" s="35" customFormat="1" ht="15" customHeight="1" x14ac:dyDescent="0.25">
      <c r="A41" s="748"/>
      <c r="B41" s="747" t="s">
        <v>1148</v>
      </c>
      <c r="C41" s="747"/>
      <c r="D41" s="43"/>
      <c r="E41" s="40"/>
    </row>
    <row r="42" spans="1:5" s="35" customFormat="1" ht="22.5" customHeight="1" x14ac:dyDescent="0.25">
      <c r="A42" s="748"/>
      <c r="B42" s="747" t="s">
        <v>1149</v>
      </c>
      <c r="C42" s="747"/>
      <c r="D42" s="41"/>
      <c r="E42" s="40"/>
    </row>
    <row r="43" spans="1:5" s="35" customFormat="1" ht="15" customHeight="1" x14ac:dyDescent="0.25">
      <c r="A43" s="748"/>
      <c r="B43" s="747" t="s">
        <v>1150</v>
      </c>
      <c r="C43" s="747"/>
      <c r="D43" s="41"/>
      <c r="E43" s="40"/>
    </row>
    <row r="44" spans="1:5" s="35" customFormat="1" ht="15" customHeight="1" x14ac:dyDescent="0.25">
      <c r="A44" s="748"/>
      <c r="B44" s="747" t="s">
        <v>1151</v>
      </c>
      <c r="C44" s="747"/>
      <c r="D44" s="41"/>
      <c r="E44" s="40"/>
    </row>
    <row r="45" spans="1:5" s="35" customFormat="1" ht="15" customHeight="1" x14ac:dyDescent="0.25">
      <c r="A45" s="748"/>
      <c r="B45" s="747" t="s">
        <v>1152</v>
      </c>
      <c r="C45" s="747"/>
      <c r="D45" s="41"/>
      <c r="E45" s="40"/>
    </row>
    <row r="46" spans="1:5" s="35" customFormat="1" ht="22.5" customHeight="1" x14ac:dyDescent="0.25">
      <c r="A46" s="748"/>
      <c r="B46" s="747" t="s">
        <v>1153</v>
      </c>
      <c r="C46" s="747"/>
      <c r="D46" s="41"/>
      <c r="E46" s="40"/>
    </row>
    <row r="47" spans="1:5" s="35" customFormat="1" ht="15" customHeight="1" x14ac:dyDescent="0.25">
      <c r="A47" s="748"/>
      <c r="B47" s="747" t="s">
        <v>154</v>
      </c>
      <c r="C47" s="747"/>
      <c r="D47" s="41"/>
      <c r="E47" s="41" t="s">
        <v>11</v>
      </c>
    </row>
    <row r="48" spans="1:5" s="35" customFormat="1" ht="15" customHeight="1" x14ac:dyDescent="0.25">
      <c r="A48" s="39" t="s">
        <v>155</v>
      </c>
      <c r="B48" s="747" t="s">
        <v>1154</v>
      </c>
      <c r="C48" s="747"/>
      <c r="D48" s="747"/>
      <c r="E48" s="41" t="s">
        <v>11</v>
      </c>
    </row>
    <row r="49" spans="1:5" s="35" customFormat="1" ht="33" customHeight="1" x14ac:dyDescent="0.25">
      <c r="A49" s="39" t="s">
        <v>156</v>
      </c>
      <c r="B49" s="747" t="s">
        <v>1155</v>
      </c>
      <c r="C49" s="747"/>
      <c r="D49" s="747"/>
      <c r="E49" s="41" t="s">
        <v>11</v>
      </c>
    </row>
    <row r="50" spans="1:5" s="35" customFormat="1" ht="33.75" customHeight="1" x14ac:dyDescent="0.25">
      <c r="A50" s="39" t="s">
        <v>157</v>
      </c>
      <c r="B50" s="747" t="s">
        <v>1146</v>
      </c>
      <c r="C50" s="747"/>
      <c r="D50" s="747"/>
      <c r="E50" s="41" t="s">
        <v>11</v>
      </c>
    </row>
    <row r="51" spans="1:5" s="35" customFormat="1" ht="15" customHeight="1" x14ac:dyDescent="0.25">
      <c r="A51" s="39" t="s">
        <v>158</v>
      </c>
      <c r="B51" s="747" t="s">
        <v>1154</v>
      </c>
      <c r="C51" s="747"/>
      <c r="D51" s="747"/>
      <c r="E51" s="41" t="s">
        <v>11</v>
      </c>
    </row>
    <row r="52" spans="1:5" s="35" customFormat="1" ht="15" customHeight="1" x14ac:dyDescent="0.25">
      <c r="A52" s="39" t="s">
        <v>159</v>
      </c>
      <c r="B52" s="747" t="s">
        <v>1156</v>
      </c>
      <c r="C52" s="747"/>
      <c r="D52" s="747"/>
      <c r="E52" s="41" t="s">
        <v>11</v>
      </c>
    </row>
    <row r="53" spans="1:5" s="35" customFormat="1" ht="16.5" customHeight="1" x14ac:dyDescent="0.25">
      <c r="A53" s="748" t="s">
        <v>160</v>
      </c>
      <c r="B53" s="749" t="s">
        <v>1146</v>
      </c>
      <c r="C53" s="749"/>
      <c r="D53" s="749"/>
      <c r="E53" s="752" t="s">
        <v>11</v>
      </c>
    </row>
    <row r="54" spans="1:5" s="35" customFormat="1" ht="16.5" customHeight="1" x14ac:dyDescent="0.25">
      <c r="A54" s="748"/>
      <c r="B54" s="750" t="s">
        <v>161</v>
      </c>
      <c r="C54" s="750"/>
      <c r="D54" s="750"/>
      <c r="E54" s="752"/>
    </row>
    <row r="55" spans="1:5" s="35" customFormat="1" ht="15" customHeight="1" x14ac:dyDescent="0.25">
      <c r="A55" s="39" t="s">
        <v>162</v>
      </c>
      <c r="B55" s="747" t="s">
        <v>1157</v>
      </c>
      <c r="C55" s="747"/>
      <c r="D55" s="747"/>
      <c r="E55" s="41" t="s">
        <v>11</v>
      </c>
    </row>
    <row r="56" spans="1:5" s="35" customFormat="1" ht="15" customHeight="1" x14ac:dyDescent="0.25">
      <c r="A56" s="463" t="s">
        <v>1057</v>
      </c>
      <c r="B56" s="760" t="s">
        <v>1158</v>
      </c>
      <c r="C56" s="761"/>
      <c r="D56" s="762"/>
      <c r="E56" s="41" t="s">
        <v>11</v>
      </c>
    </row>
    <row r="57" spans="1:5" s="35" customFormat="1" ht="15" customHeight="1" x14ac:dyDescent="0.25">
      <c r="A57" s="39" t="s">
        <v>164</v>
      </c>
      <c r="B57" s="753" t="s">
        <v>1159</v>
      </c>
      <c r="C57" s="754"/>
      <c r="D57" s="755"/>
      <c r="E57" s="41" t="s">
        <v>11</v>
      </c>
    </row>
    <row r="58" spans="1:5" s="35" customFormat="1" ht="15" customHeight="1" x14ac:dyDescent="0.25">
      <c r="A58" s="39" t="s">
        <v>165</v>
      </c>
      <c r="B58" s="753" t="s">
        <v>1116</v>
      </c>
      <c r="C58" s="754"/>
      <c r="D58" s="755"/>
      <c r="E58" s="41" t="s">
        <v>11</v>
      </c>
    </row>
    <row r="59" spans="1:5" s="35" customFormat="1" ht="15" customHeight="1" x14ac:dyDescent="0.25">
      <c r="A59" s="39" t="s">
        <v>166</v>
      </c>
      <c r="B59" s="747" t="s">
        <v>1160</v>
      </c>
      <c r="C59" s="747"/>
      <c r="D59" s="747"/>
      <c r="E59" s="41" t="s">
        <v>11</v>
      </c>
    </row>
    <row r="60" spans="1:5" s="35" customFormat="1" ht="15" customHeight="1" x14ac:dyDescent="0.25">
      <c r="A60" s="46" t="s">
        <v>167</v>
      </c>
      <c r="B60" s="763"/>
      <c r="C60" s="763"/>
      <c r="D60" s="763"/>
      <c r="E60" s="47"/>
    </row>
    <row r="61" spans="1:5" s="35" customFormat="1" ht="15" customHeight="1" x14ac:dyDescent="0.25">
      <c r="A61" s="39" t="s">
        <v>168</v>
      </c>
      <c r="B61" s="747" t="s">
        <v>1161</v>
      </c>
      <c r="C61" s="747"/>
      <c r="D61" s="747"/>
      <c r="E61" s="41" t="s">
        <v>11</v>
      </c>
    </row>
    <row r="62" spans="1:5" s="35" customFormat="1" ht="24.75" customHeight="1" x14ac:dyDescent="0.25">
      <c r="A62" s="39" t="s">
        <v>169</v>
      </c>
      <c r="B62" s="747" t="s">
        <v>1162</v>
      </c>
      <c r="C62" s="747"/>
      <c r="D62" s="747"/>
      <c r="E62" s="41" t="s">
        <v>11</v>
      </c>
    </row>
    <row r="63" spans="1:5" s="35" customFormat="1" ht="15" customHeight="1" x14ac:dyDescent="0.25">
      <c r="A63" s="39" t="s">
        <v>170</v>
      </c>
      <c r="B63" s="747" t="s">
        <v>1160</v>
      </c>
      <c r="C63" s="747"/>
      <c r="D63" s="747"/>
      <c r="E63" s="41" t="s">
        <v>11</v>
      </c>
    </row>
    <row r="64" spans="1:5" s="35" customFormat="1" ht="15" customHeight="1" x14ac:dyDescent="0.25">
      <c r="A64" s="39" t="s">
        <v>171</v>
      </c>
      <c r="B64" s="747" t="s">
        <v>1160</v>
      </c>
      <c r="C64" s="747"/>
      <c r="D64" s="747"/>
      <c r="E64" s="41" t="s">
        <v>11</v>
      </c>
    </row>
    <row r="65" spans="1:5" s="35" customFormat="1" ht="15" customHeight="1" x14ac:dyDescent="0.25">
      <c r="A65" s="39" t="s">
        <v>172</v>
      </c>
      <c r="B65" s="747" t="s">
        <v>1163</v>
      </c>
      <c r="C65" s="747"/>
      <c r="D65" s="747"/>
      <c r="E65" s="41" t="s">
        <v>11</v>
      </c>
    </row>
    <row r="66" spans="1:5" s="35" customFormat="1" ht="26.25" customHeight="1" x14ac:dyDescent="0.25">
      <c r="A66" s="39" t="s">
        <v>173</v>
      </c>
      <c r="B66" s="747" t="s">
        <v>1164</v>
      </c>
      <c r="C66" s="747"/>
      <c r="D66" s="747"/>
      <c r="E66" s="41" t="s">
        <v>11</v>
      </c>
    </row>
    <row r="67" spans="1:5" s="35" customFormat="1" ht="33.75" customHeight="1" x14ac:dyDescent="0.25">
      <c r="A67" s="39" t="s">
        <v>174</v>
      </c>
      <c r="B67" s="747" t="s">
        <v>1154</v>
      </c>
      <c r="C67" s="747"/>
      <c r="D67" s="747"/>
      <c r="E67" s="41" t="s">
        <v>11</v>
      </c>
    </row>
    <row r="68" spans="1:5" s="35" customFormat="1" ht="19.5" customHeight="1" x14ac:dyDescent="0.25">
      <c r="A68" s="46" t="s">
        <v>175</v>
      </c>
      <c r="B68" s="763"/>
      <c r="C68" s="763"/>
      <c r="D68" s="763"/>
      <c r="E68" s="47"/>
    </row>
    <row r="69" spans="1:5" s="35" customFormat="1" ht="15" customHeight="1" x14ac:dyDescent="0.25">
      <c r="A69" s="39" t="s">
        <v>176</v>
      </c>
      <c r="B69" s="747" t="s">
        <v>1154</v>
      </c>
      <c r="C69" s="747"/>
      <c r="D69" s="747"/>
      <c r="E69" s="41" t="s">
        <v>11</v>
      </c>
    </row>
    <row r="70" spans="1:5" s="35" customFormat="1" ht="22.5" customHeight="1" x14ac:dyDescent="0.25">
      <c r="A70" s="39" t="s">
        <v>177</v>
      </c>
      <c r="B70" s="747" t="s">
        <v>1154</v>
      </c>
      <c r="C70" s="747"/>
      <c r="D70" s="747"/>
      <c r="E70" s="41"/>
    </row>
    <row r="71" spans="1:5" s="35" customFormat="1" ht="15" customHeight="1" x14ac:dyDescent="0.25">
      <c r="A71" s="39" t="s">
        <v>178</v>
      </c>
      <c r="B71" s="747" t="s">
        <v>1154</v>
      </c>
      <c r="C71" s="747"/>
      <c r="D71" s="747"/>
      <c r="E71" s="41"/>
    </row>
    <row r="72" spans="1:5" s="35" customFormat="1" ht="22.5" customHeight="1" x14ac:dyDescent="0.25">
      <c r="A72" s="39" t="s">
        <v>179</v>
      </c>
      <c r="B72" s="747" t="s">
        <v>1146</v>
      </c>
      <c r="C72" s="747"/>
      <c r="D72" s="747"/>
      <c r="E72" s="41"/>
    </row>
    <row r="73" spans="1:5" s="35" customFormat="1" ht="24" customHeight="1" x14ac:dyDescent="0.25">
      <c r="A73" s="39" t="s">
        <v>180</v>
      </c>
      <c r="B73" s="747" t="s">
        <v>1165</v>
      </c>
      <c r="C73" s="747"/>
      <c r="D73" s="747"/>
      <c r="E73" s="41" t="s">
        <v>11</v>
      </c>
    </row>
    <row r="74" spans="1:5" s="35" customFormat="1" ht="24" customHeight="1" x14ac:dyDescent="0.25">
      <c r="A74" s="39" t="s">
        <v>181</v>
      </c>
      <c r="B74" s="747" t="s">
        <v>1166</v>
      </c>
      <c r="C74" s="747"/>
      <c r="D74" s="747"/>
      <c r="E74" s="41" t="s">
        <v>11</v>
      </c>
    </row>
    <row r="75" spans="1:5" s="35" customFormat="1" ht="20.399999999999999" x14ac:dyDescent="0.25">
      <c r="A75" s="39" t="s">
        <v>182</v>
      </c>
      <c r="B75" s="747"/>
      <c r="C75" s="747"/>
      <c r="D75" s="747"/>
      <c r="E75" s="41" t="s">
        <v>11</v>
      </c>
    </row>
    <row r="76" spans="1:5" s="35" customFormat="1" ht="15" customHeight="1" x14ac:dyDescent="0.25">
      <c r="A76" s="39" t="s">
        <v>183</v>
      </c>
      <c r="B76" s="752"/>
      <c r="C76" s="752"/>
      <c r="D76" s="752"/>
      <c r="E76" s="41" t="s">
        <v>11</v>
      </c>
    </row>
    <row r="77" spans="1:5" s="35" customFormat="1" ht="15" customHeight="1" x14ac:dyDescent="0.25">
      <c r="A77" s="46" t="s">
        <v>184</v>
      </c>
      <c r="B77" s="763"/>
      <c r="C77" s="763"/>
      <c r="D77" s="763"/>
      <c r="E77" s="47"/>
    </row>
    <row r="78" spans="1:5" s="35" customFormat="1" ht="15" customHeight="1" x14ac:dyDescent="0.25">
      <c r="A78" s="39" t="s">
        <v>185</v>
      </c>
      <c r="B78" s="747" t="s">
        <v>1160</v>
      </c>
      <c r="C78" s="747"/>
      <c r="D78" s="747"/>
      <c r="E78" s="41" t="s">
        <v>11</v>
      </c>
    </row>
    <row r="79" spans="1:5" s="35" customFormat="1" ht="15" customHeight="1" x14ac:dyDescent="0.25">
      <c r="A79" s="39" t="s">
        <v>127</v>
      </c>
      <c r="B79" s="747" t="s">
        <v>1124</v>
      </c>
      <c r="C79" s="747"/>
      <c r="D79" s="747"/>
      <c r="E79" s="41" t="s">
        <v>11</v>
      </c>
    </row>
    <row r="80" spans="1:5" s="35" customFormat="1" ht="20.399999999999999" customHeight="1" x14ac:dyDescent="0.25">
      <c r="A80" s="39" t="s">
        <v>144</v>
      </c>
      <c r="B80" s="756">
        <v>43466</v>
      </c>
      <c r="C80" s="747"/>
      <c r="D80" s="747"/>
      <c r="E80" s="41" t="s">
        <v>11</v>
      </c>
    </row>
    <row r="81" spans="1:8" s="35" customFormat="1" ht="22.5" customHeight="1" x14ac:dyDescent="0.25">
      <c r="A81" s="39" t="s">
        <v>186</v>
      </c>
      <c r="B81" s="747" t="s">
        <v>1160</v>
      </c>
      <c r="C81" s="747"/>
      <c r="D81" s="747"/>
      <c r="E81" s="41" t="s">
        <v>11</v>
      </c>
    </row>
    <row r="82" spans="1:8" s="35" customFormat="1" ht="13.5" customHeight="1" x14ac:dyDescent="0.25">
      <c r="A82" s="748" t="s">
        <v>131</v>
      </c>
      <c r="B82" s="43" t="s">
        <v>132</v>
      </c>
      <c r="C82" s="43" t="s">
        <v>133</v>
      </c>
      <c r="D82" s="43" t="s">
        <v>134</v>
      </c>
      <c r="E82" s="747"/>
    </row>
    <row r="83" spans="1:8" s="35" customFormat="1" ht="19.5" customHeight="1" x14ac:dyDescent="0.25">
      <c r="A83" s="748"/>
      <c r="B83" s="589" t="s">
        <v>1124</v>
      </c>
      <c r="C83" s="593" t="s">
        <v>1167</v>
      </c>
      <c r="D83" s="593" t="s">
        <v>1168</v>
      </c>
      <c r="E83" s="747"/>
    </row>
    <row r="84" spans="1:8" s="35" customFormat="1" ht="15" customHeight="1" x14ac:dyDescent="0.25">
      <c r="A84" s="39" t="s">
        <v>162</v>
      </c>
      <c r="B84" s="747" t="s">
        <v>1169</v>
      </c>
      <c r="C84" s="747"/>
      <c r="D84" s="747"/>
      <c r="E84" s="41" t="s">
        <v>11</v>
      </c>
    </row>
    <row r="85" spans="1:8" s="35" customFormat="1" ht="15" customHeight="1" x14ac:dyDescent="0.25">
      <c r="A85" s="39" t="s">
        <v>163</v>
      </c>
      <c r="B85" s="760" t="s">
        <v>1158</v>
      </c>
      <c r="C85" s="761"/>
      <c r="D85" s="762"/>
      <c r="E85" s="41" t="s">
        <v>11</v>
      </c>
    </row>
    <row r="86" spans="1:8" s="35" customFormat="1" ht="15" customHeight="1" x14ac:dyDescent="0.25">
      <c r="A86" s="39" t="s">
        <v>164</v>
      </c>
      <c r="B86" s="753" t="s">
        <v>1159</v>
      </c>
      <c r="C86" s="754"/>
      <c r="D86" s="755"/>
      <c r="E86" s="41" t="s">
        <v>11</v>
      </c>
    </row>
    <row r="87" spans="1:8" s="35" customFormat="1" ht="15" customHeight="1" x14ac:dyDescent="0.25">
      <c r="A87" s="39" t="s">
        <v>165</v>
      </c>
      <c r="B87" s="753" t="s">
        <v>1116</v>
      </c>
      <c r="C87" s="754"/>
      <c r="D87" s="755"/>
      <c r="E87" s="41" t="s">
        <v>11</v>
      </c>
    </row>
    <row r="89" spans="1:8" ht="13.8" thickBot="1" x14ac:dyDescent="0.3"/>
    <row r="90" spans="1:8" ht="12.75" customHeight="1" x14ac:dyDescent="0.25">
      <c r="A90" s="648" t="s">
        <v>1084</v>
      </c>
      <c r="B90" s="649"/>
      <c r="C90" s="649"/>
      <c r="D90" s="649"/>
      <c r="E90" s="650"/>
      <c r="F90" s="587"/>
      <c r="G90" s="587"/>
      <c r="H90" s="587"/>
    </row>
    <row r="91" spans="1:8" x14ac:dyDescent="0.25">
      <c r="A91" s="651"/>
      <c r="B91" s="652"/>
      <c r="C91" s="652"/>
      <c r="D91" s="652"/>
      <c r="E91" s="653"/>
      <c r="F91" s="587"/>
      <c r="G91" s="587"/>
      <c r="H91" s="587"/>
    </row>
    <row r="92" spans="1:8" x14ac:dyDescent="0.25">
      <c r="A92" s="651"/>
      <c r="B92" s="652"/>
      <c r="C92" s="652"/>
      <c r="D92" s="652"/>
      <c r="E92" s="653"/>
      <c r="F92" s="587"/>
      <c r="G92" s="587"/>
      <c r="H92" s="587"/>
    </row>
    <row r="93" spans="1:8" ht="13.8" thickBot="1" x14ac:dyDescent="0.3">
      <c r="A93" s="654"/>
      <c r="B93" s="655"/>
      <c r="C93" s="655"/>
      <c r="D93" s="655"/>
      <c r="E93" s="656"/>
      <c r="F93" s="587"/>
      <c r="G93" s="587"/>
      <c r="H93" s="587"/>
    </row>
    <row r="98" spans="1:1" x14ac:dyDescent="0.25">
      <c r="A98" s="31" t="s">
        <v>1227</v>
      </c>
    </row>
  </sheetData>
  <sheetProtection selectLockedCells="1" selectUnlockedCells="1"/>
  <mergeCells count="86">
    <mergeCell ref="B86:D86"/>
    <mergeCell ref="B87:D87"/>
    <mergeCell ref="B80:D80"/>
    <mergeCell ref="B81:D81"/>
    <mergeCell ref="A82:A83"/>
    <mergeCell ref="E82:E83"/>
    <mergeCell ref="B84:D84"/>
    <mergeCell ref="B85:D85"/>
    <mergeCell ref="B74:D74"/>
    <mergeCell ref="B75:D75"/>
    <mergeCell ref="B76:D76"/>
    <mergeCell ref="B77:D77"/>
    <mergeCell ref="B78:D78"/>
    <mergeCell ref="B79:D79"/>
    <mergeCell ref="B73:D73"/>
    <mergeCell ref="B62:D62"/>
    <mergeCell ref="B63:D63"/>
    <mergeCell ref="B64:D64"/>
    <mergeCell ref="B65:D65"/>
    <mergeCell ref="B66:D66"/>
    <mergeCell ref="B67:D67"/>
    <mergeCell ref="B68:D68"/>
    <mergeCell ref="B69:D69"/>
    <mergeCell ref="B70:D70"/>
    <mergeCell ref="B71:D71"/>
    <mergeCell ref="B72:D72"/>
    <mergeCell ref="B61:D61"/>
    <mergeCell ref="B52:D52"/>
    <mergeCell ref="A53:A54"/>
    <mergeCell ref="B53:D53"/>
    <mergeCell ref="E53:E54"/>
    <mergeCell ref="B54:D54"/>
    <mergeCell ref="B55:D55"/>
    <mergeCell ref="B56:D56"/>
    <mergeCell ref="B57:D57"/>
    <mergeCell ref="B58:D58"/>
    <mergeCell ref="B59:D59"/>
    <mergeCell ref="B60:D60"/>
    <mergeCell ref="C35:D35"/>
    <mergeCell ref="A40:A47"/>
    <mergeCell ref="B40:C40"/>
    <mergeCell ref="B41:C41"/>
    <mergeCell ref="B42:C42"/>
    <mergeCell ref="B43:C43"/>
    <mergeCell ref="B44:C44"/>
    <mergeCell ref="B45:C45"/>
    <mergeCell ref="B46:C46"/>
    <mergeCell ref="B47:C47"/>
    <mergeCell ref="B27:D27"/>
    <mergeCell ref="E28:E29"/>
    <mergeCell ref="C29:D29"/>
    <mergeCell ref="B51:D51"/>
    <mergeCell ref="C37:D37"/>
    <mergeCell ref="C38:D38"/>
    <mergeCell ref="B39:D39"/>
    <mergeCell ref="B48:D48"/>
    <mergeCell ref="B49:D49"/>
    <mergeCell ref="B50:D50"/>
    <mergeCell ref="B36:D36"/>
    <mergeCell ref="C30:D30"/>
    <mergeCell ref="C31:D31"/>
    <mergeCell ref="C32:D32"/>
    <mergeCell ref="C33:D33"/>
    <mergeCell ref="C34:D34"/>
    <mergeCell ref="E21:E22"/>
    <mergeCell ref="B22:D22"/>
    <mergeCell ref="B23:D23"/>
    <mergeCell ref="B24:D24"/>
    <mergeCell ref="A25:A26"/>
    <mergeCell ref="B25:D25"/>
    <mergeCell ref="A90:E93"/>
    <mergeCell ref="A13:D13"/>
    <mergeCell ref="B15:D15"/>
    <mergeCell ref="A16:A17"/>
    <mergeCell ref="B16:D16"/>
    <mergeCell ref="E16:E17"/>
    <mergeCell ref="B17:D17"/>
    <mergeCell ref="A28:A29"/>
    <mergeCell ref="C28:D28"/>
    <mergeCell ref="E25:E26"/>
    <mergeCell ref="B26:D26"/>
    <mergeCell ref="B18:D18"/>
    <mergeCell ref="A19:A20"/>
    <mergeCell ref="E19:E20"/>
    <mergeCell ref="A21:A22"/>
    <mergeCell ref="B21:D21"/>
  </mergeCells>
  <hyperlinks>
    <hyperlink ref="D1" location="Índice_Anexos_ICT!A1" display="Índice"/>
  </hyperlinks>
  <pageMargins left="0.39374999999999999" right="0.35416666666666669" top="0.39374999999999999" bottom="0.2361111111111111" header="0.51180555555555551" footer="0.51180555555555551"/>
  <pageSetup paperSize="9" scale="60" firstPageNumber="0"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232"/>
  <sheetViews>
    <sheetView topLeftCell="A196" workbookViewId="0">
      <selection activeCell="F1" sqref="F1"/>
    </sheetView>
  </sheetViews>
  <sheetFormatPr baseColWidth="10" defaultColWidth="8.88671875" defaultRowHeight="13.2" x14ac:dyDescent="0.25"/>
  <cols>
    <col min="1" max="1" width="8.88671875" style="48" customWidth="1"/>
    <col min="2" max="2" width="51" style="48" customWidth="1"/>
    <col min="3" max="3" width="13" style="48" customWidth="1"/>
    <col min="4" max="4" width="10.6640625" style="48" customWidth="1"/>
    <col min="5" max="5" width="51" style="48" customWidth="1"/>
    <col min="6" max="6" width="13" style="48" customWidth="1"/>
    <col min="7" max="7" width="13" style="1" customWidth="1"/>
    <col min="8" max="16384" width="8.88671875" style="2"/>
  </cols>
  <sheetData>
    <row r="1" spans="1:7" x14ac:dyDescent="0.25">
      <c r="A1" s="3" t="s">
        <v>93</v>
      </c>
      <c r="B1" s="3"/>
      <c r="C1" s="3"/>
      <c r="F1" s="49"/>
      <c r="G1" s="28" t="s">
        <v>94</v>
      </c>
    </row>
    <row r="2" spans="1:7" x14ac:dyDescent="0.25">
      <c r="A2" s="4"/>
      <c r="B2" s="5"/>
      <c r="C2" s="5"/>
      <c r="F2" s="1"/>
    </row>
    <row r="3" spans="1:7" x14ac:dyDescent="0.25">
      <c r="A3" s="3" t="s">
        <v>1</v>
      </c>
      <c r="C3" s="624" t="s">
        <v>1089</v>
      </c>
      <c r="E3" s="50"/>
      <c r="F3" s="1"/>
    </row>
    <row r="4" spans="1:7" x14ac:dyDescent="0.25">
      <c r="A4" s="3" t="s">
        <v>2</v>
      </c>
      <c r="C4" s="625" t="s">
        <v>1088</v>
      </c>
      <c r="E4" s="50"/>
      <c r="F4" s="1"/>
    </row>
    <row r="5" spans="1:7" x14ac:dyDescent="0.25">
      <c r="A5" s="3" t="s">
        <v>1032</v>
      </c>
      <c r="C5" s="6">
        <v>2020</v>
      </c>
      <c r="E5" s="50"/>
      <c r="F5" s="1"/>
    </row>
    <row r="6" spans="1:7" x14ac:dyDescent="0.25">
      <c r="A6" s="4"/>
      <c r="B6" s="5"/>
      <c r="C6" s="5"/>
      <c r="F6" s="1"/>
    </row>
    <row r="7" spans="1:7" x14ac:dyDescent="0.25">
      <c r="A7" s="3" t="s">
        <v>187</v>
      </c>
      <c r="B7" s="3"/>
      <c r="C7" s="3"/>
      <c r="F7" s="50"/>
    </row>
    <row r="8" spans="1:7" x14ac:dyDescent="0.25">
      <c r="A8" s="5" t="s">
        <v>22</v>
      </c>
      <c r="B8" s="3"/>
      <c r="C8" s="3"/>
      <c r="F8" s="50"/>
    </row>
    <row r="9" spans="1:7" x14ac:dyDescent="0.25">
      <c r="A9" s="4"/>
      <c r="B9" s="3"/>
      <c r="C9" s="3"/>
      <c r="F9" s="50"/>
    </row>
    <row r="10" spans="1:7" ht="12.75" customHeight="1" x14ac:dyDescent="0.25">
      <c r="A10" s="765" t="s">
        <v>188</v>
      </c>
      <c r="B10" s="765"/>
      <c r="C10" s="765"/>
      <c r="D10" s="746" t="s">
        <v>25</v>
      </c>
      <c r="E10" s="746"/>
      <c r="F10" s="746"/>
      <c r="G10" s="766" t="s">
        <v>873</v>
      </c>
    </row>
    <row r="11" spans="1:7" s="15" customFormat="1" ht="57.75" customHeight="1" x14ac:dyDescent="0.25">
      <c r="A11" s="765" t="s">
        <v>189</v>
      </c>
      <c r="B11" s="765" t="s">
        <v>190</v>
      </c>
      <c r="C11" s="441" t="s">
        <v>191</v>
      </c>
      <c r="D11" s="557" t="s">
        <v>1058</v>
      </c>
      <c r="E11" s="34" t="s">
        <v>193</v>
      </c>
      <c r="F11" s="51" t="s">
        <v>194</v>
      </c>
      <c r="G11" s="766"/>
    </row>
    <row r="12" spans="1:7" s="15" customFormat="1" ht="12" customHeight="1" x14ac:dyDescent="0.25">
      <c r="A12" s="765"/>
      <c r="B12" s="765"/>
      <c r="C12" s="52" t="s">
        <v>195</v>
      </c>
      <c r="D12" s="53" t="s">
        <v>196</v>
      </c>
      <c r="E12" s="34"/>
      <c r="F12" s="52" t="s">
        <v>197</v>
      </c>
      <c r="G12" s="52" t="s">
        <v>198</v>
      </c>
    </row>
    <row r="13" spans="1:7" x14ac:dyDescent="0.25">
      <c r="A13" s="602"/>
      <c r="B13" s="603" t="s">
        <v>1170</v>
      </c>
      <c r="C13" s="483"/>
      <c r="D13" s="604"/>
      <c r="E13" s="594"/>
      <c r="F13" s="483">
        <v>0</v>
      </c>
      <c r="G13" s="483">
        <f t="shared" ref="G13:G30" si="0">+F13-C13</f>
        <v>0</v>
      </c>
    </row>
    <row r="14" spans="1:7" x14ac:dyDescent="0.25">
      <c r="A14" s="602"/>
      <c r="B14" s="603" t="s">
        <v>1171</v>
      </c>
      <c r="C14" s="483"/>
      <c r="D14" s="604"/>
      <c r="E14" s="594"/>
      <c r="F14" s="483">
        <v>0</v>
      </c>
      <c r="G14" s="483">
        <f t="shared" si="0"/>
        <v>0</v>
      </c>
    </row>
    <row r="15" spans="1:7" x14ac:dyDescent="0.25">
      <c r="A15" s="602"/>
      <c r="B15" s="603" t="s">
        <v>1172</v>
      </c>
      <c r="C15" s="483"/>
      <c r="D15" s="605"/>
      <c r="E15" s="606"/>
      <c r="F15" s="483">
        <v>0</v>
      </c>
      <c r="G15" s="483">
        <f t="shared" si="0"/>
        <v>0</v>
      </c>
    </row>
    <row r="16" spans="1:7" x14ac:dyDescent="0.25">
      <c r="A16" s="602" t="s">
        <v>1173</v>
      </c>
      <c r="B16" s="603" t="s">
        <v>1174</v>
      </c>
      <c r="C16" s="607">
        <v>320535.65999999997</v>
      </c>
      <c r="D16" s="608">
        <v>1112</v>
      </c>
      <c r="E16" s="608" t="s">
        <v>1175</v>
      </c>
      <c r="F16" s="609">
        <v>160.06</v>
      </c>
      <c r="G16" s="483">
        <v>0</v>
      </c>
    </row>
    <row r="17" spans="1:7" x14ac:dyDescent="0.25">
      <c r="A17" s="602"/>
      <c r="B17" s="603"/>
      <c r="C17" s="607"/>
      <c r="D17" s="608">
        <v>11131</v>
      </c>
      <c r="E17" s="608" t="s">
        <v>1176</v>
      </c>
      <c r="F17" s="609">
        <v>190722.26</v>
      </c>
      <c r="G17" s="483">
        <v>0</v>
      </c>
    </row>
    <row r="18" spans="1:7" x14ac:dyDescent="0.25">
      <c r="A18" s="602"/>
      <c r="B18" s="603"/>
      <c r="C18" s="607"/>
      <c r="D18" s="608">
        <v>11133</v>
      </c>
      <c r="E18" s="608" t="s">
        <v>1177</v>
      </c>
      <c r="F18" s="609">
        <v>36799.64</v>
      </c>
      <c r="G18" s="483">
        <v>0</v>
      </c>
    </row>
    <row r="19" spans="1:7" x14ac:dyDescent="0.25">
      <c r="A19" s="602"/>
      <c r="B19" s="603"/>
      <c r="C19" s="607"/>
      <c r="D19" s="608">
        <v>11134</v>
      </c>
      <c r="E19" s="608" t="s">
        <v>1178</v>
      </c>
      <c r="F19" s="609">
        <v>66908.42</v>
      </c>
      <c r="G19" s="483">
        <v>0</v>
      </c>
    </row>
    <row r="20" spans="1:7" x14ac:dyDescent="0.25">
      <c r="A20" s="602"/>
      <c r="B20" s="603"/>
      <c r="C20" s="607"/>
      <c r="D20" s="608">
        <v>11135</v>
      </c>
      <c r="E20" s="608" t="s">
        <v>1179</v>
      </c>
      <c r="F20" s="609">
        <v>25945.279999999999</v>
      </c>
      <c r="G20" s="483">
        <v>0</v>
      </c>
    </row>
    <row r="21" spans="1:7" x14ac:dyDescent="0.25">
      <c r="A21" s="602"/>
      <c r="B21" s="603" t="s">
        <v>1180</v>
      </c>
      <c r="C21" s="483"/>
      <c r="D21" s="610"/>
      <c r="E21" s="611"/>
      <c r="F21" s="483">
        <v>0</v>
      </c>
      <c r="G21" s="483">
        <f t="shared" si="0"/>
        <v>0</v>
      </c>
    </row>
    <row r="22" spans="1:7" x14ac:dyDescent="0.25">
      <c r="A22" s="602"/>
      <c r="B22" s="603" t="s">
        <v>1181</v>
      </c>
      <c r="C22" s="483"/>
      <c r="D22" s="604"/>
      <c r="E22" s="594"/>
      <c r="F22" s="483"/>
      <c r="G22" s="483"/>
    </row>
    <row r="23" spans="1:7" ht="12" customHeight="1" x14ac:dyDescent="0.25">
      <c r="A23" s="602" t="s">
        <v>1182</v>
      </c>
      <c r="B23" s="603" t="s">
        <v>1183</v>
      </c>
      <c r="C23" s="483">
        <v>93870.03</v>
      </c>
      <c r="D23" s="608">
        <v>11251</v>
      </c>
      <c r="E23" s="608" t="s">
        <v>1184</v>
      </c>
      <c r="F23" s="609">
        <v>93870.03</v>
      </c>
      <c r="G23" s="483">
        <f t="shared" si="0"/>
        <v>0</v>
      </c>
    </row>
    <row r="24" spans="1:7" x14ac:dyDescent="0.25">
      <c r="A24" s="602"/>
      <c r="B24" s="603" t="s">
        <v>1185</v>
      </c>
      <c r="C24" s="483"/>
      <c r="D24" s="604"/>
      <c r="E24" s="594"/>
      <c r="F24" s="483"/>
      <c r="G24" s="483"/>
    </row>
    <row r="25" spans="1:7" x14ac:dyDescent="0.25">
      <c r="A25" s="602" t="s">
        <v>1186</v>
      </c>
      <c r="B25" s="603" t="s">
        <v>1183</v>
      </c>
      <c r="C25" s="483">
        <v>14163.56</v>
      </c>
      <c r="D25" s="608">
        <v>11263</v>
      </c>
      <c r="E25" s="608" t="s">
        <v>1187</v>
      </c>
      <c r="F25" s="609">
        <v>4761.96</v>
      </c>
      <c r="G25" s="483">
        <v>0</v>
      </c>
    </row>
    <row r="26" spans="1:7" x14ac:dyDescent="0.25">
      <c r="A26" s="602"/>
      <c r="B26" s="603"/>
      <c r="C26" s="483"/>
      <c r="D26" s="612">
        <v>1147</v>
      </c>
      <c r="E26" s="612" t="s">
        <v>1188</v>
      </c>
      <c r="F26" s="613">
        <v>729.6</v>
      </c>
      <c r="G26" s="483"/>
    </row>
    <row r="27" spans="1:7" x14ac:dyDescent="0.25">
      <c r="A27" s="602"/>
      <c r="B27" s="603"/>
      <c r="C27" s="483"/>
      <c r="D27" s="608">
        <v>1144</v>
      </c>
      <c r="E27" s="608" t="s">
        <v>1189</v>
      </c>
      <c r="F27" s="609">
        <v>8672</v>
      </c>
      <c r="G27" s="483">
        <v>0</v>
      </c>
    </row>
    <row r="28" spans="1:7" x14ac:dyDescent="0.25">
      <c r="A28" s="602"/>
      <c r="B28" s="603" t="s">
        <v>1190</v>
      </c>
      <c r="C28" s="483"/>
      <c r="D28" s="604"/>
      <c r="E28" s="594"/>
      <c r="F28" s="483"/>
      <c r="G28" s="483"/>
    </row>
    <row r="29" spans="1:7" s="471" customFormat="1" x14ac:dyDescent="0.25">
      <c r="A29" s="602" t="s">
        <v>1191</v>
      </c>
      <c r="B29" s="603" t="s">
        <v>1192</v>
      </c>
      <c r="C29" s="483">
        <v>123594.07</v>
      </c>
      <c r="D29" s="608">
        <v>115210</v>
      </c>
      <c r="E29" s="608" t="s">
        <v>1193</v>
      </c>
      <c r="F29" s="609">
        <v>123594.07</v>
      </c>
      <c r="G29" s="483">
        <v>0</v>
      </c>
    </row>
    <row r="30" spans="1:7" s="471" customFormat="1" x14ac:dyDescent="0.25">
      <c r="A30" s="602" t="s">
        <v>1194</v>
      </c>
      <c r="B30" s="603" t="s">
        <v>1195</v>
      </c>
      <c r="C30" s="483">
        <v>53155.51</v>
      </c>
      <c r="D30" s="614">
        <v>11543</v>
      </c>
      <c r="E30" s="614" t="s">
        <v>1196</v>
      </c>
      <c r="F30" s="615">
        <v>53155.51</v>
      </c>
      <c r="G30" s="616">
        <f t="shared" si="0"/>
        <v>0</v>
      </c>
    </row>
    <row r="31" spans="1:7" s="471" customFormat="1" x14ac:dyDescent="0.25">
      <c r="A31" s="602"/>
      <c r="B31" s="603" t="s">
        <v>1197</v>
      </c>
      <c r="C31" s="483"/>
      <c r="D31" s="617"/>
      <c r="E31" s="618"/>
      <c r="F31" s="619"/>
      <c r="G31" s="620"/>
    </row>
    <row r="32" spans="1:7" s="471" customFormat="1" ht="20.399999999999999" x14ac:dyDescent="0.25">
      <c r="A32" s="602" t="s">
        <v>1198</v>
      </c>
      <c r="B32" s="603" t="s">
        <v>1199</v>
      </c>
      <c r="C32" s="483">
        <v>44617.65</v>
      </c>
      <c r="D32" s="612">
        <v>1131</v>
      </c>
      <c r="E32" s="612" t="s">
        <v>1200</v>
      </c>
      <c r="F32" s="609">
        <v>31617.65</v>
      </c>
      <c r="G32" s="483">
        <v>0</v>
      </c>
    </row>
    <row r="33" spans="1:7" s="471" customFormat="1" x14ac:dyDescent="0.25">
      <c r="A33" s="602"/>
      <c r="B33" s="603"/>
      <c r="C33" s="483"/>
      <c r="D33" s="612">
        <v>1135</v>
      </c>
      <c r="E33" s="612" t="s">
        <v>1201</v>
      </c>
      <c r="F33" s="609">
        <v>13000</v>
      </c>
      <c r="G33" s="483">
        <v>0</v>
      </c>
    </row>
    <row r="34" spans="1:7" s="471" customFormat="1" x14ac:dyDescent="0.25">
      <c r="A34" s="602"/>
      <c r="B34" s="603" t="s">
        <v>1202</v>
      </c>
      <c r="C34" s="483"/>
      <c r="D34" s="621"/>
      <c r="E34" s="621"/>
      <c r="F34" s="615"/>
      <c r="G34" s="483"/>
    </row>
    <row r="35" spans="1:7" s="471" customFormat="1" x14ac:dyDescent="0.25">
      <c r="A35" s="602" t="s">
        <v>1203</v>
      </c>
      <c r="B35" s="603" t="s">
        <v>1204</v>
      </c>
      <c r="C35" s="607">
        <v>4608</v>
      </c>
      <c r="D35" s="612">
        <v>1142</v>
      </c>
      <c r="E35" s="612" t="s">
        <v>1205</v>
      </c>
      <c r="F35" s="613">
        <v>4608</v>
      </c>
      <c r="G35" s="609"/>
    </row>
    <row r="36" spans="1:7" s="471" customFormat="1" x14ac:dyDescent="0.25">
      <c r="A36" s="602"/>
      <c r="B36" s="603"/>
      <c r="C36" s="607"/>
      <c r="D36" s="612"/>
      <c r="E36" s="612"/>
      <c r="F36" s="615"/>
      <c r="G36" s="609"/>
    </row>
    <row r="37" spans="1:7" s="471" customFormat="1" x14ac:dyDescent="0.25">
      <c r="A37" s="602" t="s">
        <v>1206</v>
      </c>
      <c r="B37" s="603" t="s">
        <v>1207</v>
      </c>
      <c r="C37" s="483">
        <v>5070.16</v>
      </c>
      <c r="D37" s="622">
        <v>1141</v>
      </c>
      <c r="E37" s="622" t="s">
        <v>1208</v>
      </c>
      <c r="F37" s="619">
        <v>5070.16</v>
      </c>
      <c r="G37" s="483">
        <v>0</v>
      </c>
    </row>
    <row r="38" spans="1:7" s="471" customFormat="1" x14ac:dyDescent="0.25">
      <c r="A38" s="602" t="s">
        <v>1209</v>
      </c>
      <c r="B38" s="603" t="s">
        <v>1210</v>
      </c>
      <c r="C38" s="483">
        <v>659614.64</v>
      </c>
      <c r="D38" s="604"/>
      <c r="E38" s="594"/>
      <c r="F38" s="483"/>
      <c r="G38" s="483"/>
    </row>
    <row r="39" spans="1:7" s="471" customFormat="1" x14ac:dyDescent="0.25">
      <c r="A39" s="602"/>
      <c r="B39" s="603" t="s">
        <v>1211</v>
      </c>
      <c r="C39" s="483"/>
      <c r="D39" s="604"/>
      <c r="E39" s="594"/>
      <c r="F39" s="483"/>
      <c r="G39" s="483"/>
    </row>
    <row r="40" spans="1:7" s="471" customFormat="1" x14ac:dyDescent="0.25">
      <c r="A40" s="602"/>
      <c r="B40" s="603" t="s">
        <v>1212</v>
      </c>
      <c r="C40" s="483"/>
      <c r="D40" s="604"/>
      <c r="E40" s="594"/>
      <c r="F40" s="483"/>
      <c r="G40" s="483"/>
    </row>
    <row r="41" spans="1:7" s="471" customFormat="1" x14ac:dyDescent="0.25">
      <c r="A41" s="602" t="s">
        <v>1213</v>
      </c>
      <c r="B41" s="603" t="s">
        <v>1214</v>
      </c>
      <c r="C41" s="483">
        <v>51678.38</v>
      </c>
      <c r="D41" s="608">
        <v>1215</v>
      </c>
      <c r="E41" s="608" t="s">
        <v>1215</v>
      </c>
      <c r="F41" s="609">
        <v>51678.38</v>
      </c>
      <c r="G41" s="483">
        <v>0</v>
      </c>
    </row>
    <row r="42" spans="1:7" s="471" customFormat="1" x14ac:dyDescent="0.25">
      <c r="A42" s="602" t="s">
        <v>1216</v>
      </c>
      <c r="B42" s="603" t="s">
        <v>1217</v>
      </c>
      <c r="C42" s="483">
        <v>84241.19</v>
      </c>
      <c r="D42" s="608">
        <v>1217</v>
      </c>
      <c r="E42" s="608" t="s">
        <v>1218</v>
      </c>
      <c r="F42" s="609">
        <v>80376.19</v>
      </c>
      <c r="G42" s="483">
        <v>0</v>
      </c>
    </row>
    <row r="43" spans="1:7" s="471" customFormat="1" x14ac:dyDescent="0.25">
      <c r="A43" s="602"/>
      <c r="B43" s="603"/>
      <c r="C43" s="483"/>
      <c r="D43" s="608">
        <v>1219</v>
      </c>
      <c r="E43" s="608" t="s">
        <v>1219</v>
      </c>
      <c r="F43" s="609">
        <v>3865</v>
      </c>
      <c r="G43" s="483">
        <v>0</v>
      </c>
    </row>
    <row r="44" spans="1:7" s="471" customFormat="1" x14ac:dyDescent="0.25">
      <c r="A44" s="602" t="s">
        <v>1220</v>
      </c>
      <c r="B44" s="603" t="s">
        <v>1221</v>
      </c>
      <c r="C44" s="483">
        <v>96428.57</v>
      </c>
      <c r="D44" s="608">
        <v>1218</v>
      </c>
      <c r="E44" s="608" t="s">
        <v>1222</v>
      </c>
      <c r="F44" s="609">
        <v>96428.57</v>
      </c>
      <c r="G44" s="483">
        <v>0</v>
      </c>
    </row>
    <row r="45" spans="1:7" s="471" customFormat="1" x14ac:dyDescent="0.25">
      <c r="A45" s="602" t="s">
        <v>1223</v>
      </c>
      <c r="B45" s="603" t="s">
        <v>1219</v>
      </c>
      <c r="C45" s="483">
        <v>40111.050000000003</v>
      </c>
      <c r="D45" s="608">
        <v>1214</v>
      </c>
      <c r="E45" s="608" t="s">
        <v>1224</v>
      </c>
      <c r="F45" s="609">
        <v>3197.25</v>
      </c>
      <c r="G45" s="483">
        <v>0</v>
      </c>
    </row>
    <row r="46" spans="1:7" s="471" customFormat="1" x14ac:dyDescent="0.25">
      <c r="A46" s="602"/>
      <c r="B46" s="603"/>
      <c r="C46" s="483"/>
      <c r="D46" s="608">
        <v>12110</v>
      </c>
      <c r="E46" s="608" t="s">
        <v>1225</v>
      </c>
      <c r="F46" s="609">
        <v>36913.800000000003</v>
      </c>
      <c r="G46" s="483"/>
    </row>
    <row r="47" spans="1:7" s="471" customFormat="1" x14ac:dyDescent="0.25">
      <c r="A47" s="602"/>
      <c r="B47" s="603" t="s">
        <v>1226</v>
      </c>
      <c r="C47" s="483"/>
      <c r="D47" s="604"/>
      <c r="E47" s="594"/>
      <c r="F47" s="483"/>
      <c r="G47" s="483" t="s">
        <v>1227</v>
      </c>
    </row>
    <row r="48" spans="1:7" s="471" customFormat="1" x14ac:dyDescent="0.25">
      <c r="A48" s="602" t="s">
        <v>1228</v>
      </c>
      <c r="B48" s="603" t="s">
        <v>1229</v>
      </c>
      <c r="C48" s="483">
        <v>171774.74</v>
      </c>
      <c r="D48" s="608">
        <v>12111</v>
      </c>
      <c r="E48" s="608" t="s">
        <v>1230</v>
      </c>
      <c r="F48" s="609">
        <v>171774.74</v>
      </c>
      <c r="G48" s="483">
        <v>0</v>
      </c>
    </row>
    <row r="49" spans="1:7" s="471" customFormat="1" x14ac:dyDescent="0.25">
      <c r="A49" s="602" t="s">
        <v>1231</v>
      </c>
      <c r="B49" s="603" t="s">
        <v>1232</v>
      </c>
      <c r="C49" s="483">
        <f>+C41+C42+C44+C45-C48</f>
        <v>100684.45000000001</v>
      </c>
      <c r="D49" s="604"/>
      <c r="E49" s="594"/>
      <c r="F49" s="483"/>
      <c r="G49" s="483"/>
    </row>
    <row r="50" spans="1:7" s="471" customFormat="1" x14ac:dyDescent="0.25">
      <c r="A50" s="602" t="s">
        <v>1233</v>
      </c>
      <c r="B50" s="603" t="s">
        <v>1234</v>
      </c>
      <c r="C50" s="483">
        <f>+C38+C49</f>
        <v>760299.09000000008</v>
      </c>
      <c r="D50" s="604"/>
      <c r="E50" s="594"/>
      <c r="F50" s="483"/>
      <c r="G50" s="483"/>
    </row>
    <row r="51" spans="1:7" s="471" customFormat="1" x14ac:dyDescent="0.25">
      <c r="A51" s="602"/>
      <c r="B51" s="603" t="s">
        <v>1235</v>
      </c>
      <c r="C51" s="483"/>
      <c r="D51" s="604"/>
      <c r="E51" s="594"/>
      <c r="F51" s="483"/>
      <c r="G51" s="483"/>
    </row>
    <row r="52" spans="1:7" s="471" customFormat="1" x14ac:dyDescent="0.25">
      <c r="A52" s="602"/>
      <c r="B52" s="603" t="s">
        <v>1236</v>
      </c>
      <c r="C52" s="483"/>
      <c r="D52" s="604"/>
      <c r="E52" s="594"/>
      <c r="F52" s="483"/>
      <c r="G52" s="483"/>
    </row>
    <row r="53" spans="1:7" s="471" customFormat="1" x14ac:dyDescent="0.25">
      <c r="A53" s="602"/>
      <c r="B53" s="603" t="s">
        <v>1237</v>
      </c>
      <c r="C53" s="483"/>
      <c r="D53" s="604"/>
      <c r="E53" s="594"/>
      <c r="F53" s="483"/>
      <c r="G53" s="483"/>
    </row>
    <row r="54" spans="1:7" s="471" customFormat="1" x14ac:dyDescent="0.25">
      <c r="A54" s="602"/>
      <c r="B54" s="603" t="s">
        <v>1238</v>
      </c>
      <c r="C54" s="483"/>
      <c r="D54" s="604"/>
      <c r="E54" s="594"/>
      <c r="F54" s="483"/>
      <c r="G54" s="483" t="s">
        <v>1227</v>
      </c>
    </row>
    <row r="55" spans="1:7" s="471" customFormat="1" x14ac:dyDescent="0.25">
      <c r="A55" s="602"/>
      <c r="B55" s="603" t="s">
        <v>1181</v>
      </c>
      <c r="C55" s="483"/>
      <c r="D55" s="604"/>
      <c r="E55" s="594"/>
      <c r="F55" s="483"/>
      <c r="G55" s="483" t="s">
        <v>1227</v>
      </c>
    </row>
    <row r="56" spans="1:7" s="471" customFormat="1" x14ac:dyDescent="0.25">
      <c r="A56" s="602" t="s">
        <v>1239</v>
      </c>
      <c r="B56" s="603" t="s">
        <v>1183</v>
      </c>
      <c r="C56" s="483">
        <v>15084.07</v>
      </c>
      <c r="D56" s="614">
        <v>21311</v>
      </c>
      <c r="E56" s="614" t="s">
        <v>1240</v>
      </c>
      <c r="F56" s="615">
        <v>15084.07</v>
      </c>
      <c r="G56" s="483">
        <v>0</v>
      </c>
    </row>
    <row r="57" spans="1:7" s="471" customFormat="1" x14ac:dyDescent="0.25">
      <c r="A57" s="602"/>
      <c r="B57" s="603" t="s">
        <v>1237</v>
      </c>
      <c r="C57" s="607"/>
      <c r="D57" s="608"/>
      <c r="E57" s="608"/>
      <c r="F57" s="613"/>
      <c r="G57" s="609"/>
    </row>
    <row r="58" spans="1:7" s="471" customFormat="1" x14ac:dyDescent="0.25">
      <c r="A58" s="602"/>
      <c r="B58" s="603" t="s">
        <v>1241</v>
      </c>
      <c r="C58" s="607"/>
      <c r="D58" s="608"/>
      <c r="E58" s="608"/>
      <c r="F58" s="613"/>
      <c r="G58" s="609"/>
    </row>
    <row r="59" spans="1:7" s="471" customFormat="1" x14ac:dyDescent="0.25">
      <c r="A59" s="602" t="s">
        <v>1242</v>
      </c>
      <c r="B59" s="603" t="s">
        <v>1183</v>
      </c>
      <c r="C59" s="607">
        <v>124576.64</v>
      </c>
      <c r="D59" s="608">
        <v>2181</v>
      </c>
      <c r="E59" s="608" t="s">
        <v>1243</v>
      </c>
      <c r="F59" s="613">
        <v>124576.64</v>
      </c>
      <c r="G59" s="609">
        <v>0</v>
      </c>
    </row>
    <row r="60" spans="1:7" s="471" customFormat="1" x14ac:dyDescent="0.25">
      <c r="A60" s="602"/>
      <c r="B60" s="603"/>
      <c r="C60" s="607"/>
      <c r="D60" s="608"/>
      <c r="E60" s="608"/>
      <c r="F60" s="613"/>
      <c r="G60" s="609"/>
    </row>
    <row r="61" spans="1:7" s="471" customFormat="1" x14ac:dyDescent="0.25">
      <c r="A61" s="602"/>
      <c r="B61" s="603" t="s">
        <v>1244</v>
      </c>
      <c r="C61" s="483"/>
      <c r="D61" s="610"/>
      <c r="E61" s="611"/>
      <c r="F61" s="620"/>
      <c r="G61" s="483" t="s">
        <v>1227</v>
      </c>
    </row>
    <row r="62" spans="1:7" s="471" customFormat="1" x14ac:dyDescent="0.25">
      <c r="A62" s="602"/>
      <c r="B62" s="603" t="s">
        <v>1181</v>
      </c>
      <c r="C62" s="483"/>
      <c r="D62" s="604"/>
      <c r="E62" s="594"/>
      <c r="F62" s="483"/>
      <c r="G62" s="483" t="s">
        <v>1227</v>
      </c>
    </row>
    <row r="63" spans="1:7" s="471" customFormat="1" x14ac:dyDescent="0.25">
      <c r="A63" s="602" t="s">
        <v>1245</v>
      </c>
      <c r="B63" s="603" t="s">
        <v>1183</v>
      </c>
      <c r="C63" s="483">
        <v>9368.9</v>
      </c>
      <c r="D63" s="608">
        <v>2143</v>
      </c>
      <c r="E63" s="608" t="s">
        <v>1246</v>
      </c>
      <c r="F63" s="609">
        <v>1812.62</v>
      </c>
      <c r="G63" s="483">
        <v>0</v>
      </c>
    </row>
    <row r="64" spans="1:7" s="471" customFormat="1" x14ac:dyDescent="0.25">
      <c r="A64" s="602"/>
      <c r="B64" s="603"/>
      <c r="C64" s="483"/>
      <c r="D64" s="608">
        <v>2144</v>
      </c>
      <c r="E64" s="608" t="s">
        <v>1247</v>
      </c>
      <c r="F64" s="609">
        <v>7556.28</v>
      </c>
      <c r="G64" s="483">
        <v>0</v>
      </c>
    </row>
    <row r="65" spans="1:7" s="471" customFormat="1" x14ac:dyDescent="0.25">
      <c r="A65" s="602"/>
      <c r="B65" s="603" t="s">
        <v>1248</v>
      </c>
      <c r="C65" s="483"/>
      <c r="D65" s="604"/>
      <c r="E65" s="594"/>
      <c r="F65" s="483"/>
      <c r="G65" s="483" t="s">
        <v>1227</v>
      </c>
    </row>
    <row r="66" spans="1:7" s="471" customFormat="1" x14ac:dyDescent="0.25">
      <c r="A66" s="602" t="s">
        <v>1249</v>
      </c>
      <c r="B66" s="603" t="s">
        <v>1250</v>
      </c>
      <c r="C66" s="483">
        <v>8110.63</v>
      </c>
      <c r="D66" s="608">
        <v>21764</v>
      </c>
      <c r="E66" s="608" t="s">
        <v>1251</v>
      </c>
      <c r="F66" s="609">
        <v>2169.65</v>
      </c>
      <c r="G66" s="483">
        <v>0</v>
      </c>
    </row>
    <row r="67" spans="1:7" s="471" customFormat="1" x14ac:dyDescent="0.25">
      <c r="A67" s="602"/>
      <c r="B67" s="603"/>
      <c r="C67" s="483"/>
      <c r="D67" s="608">
        <v>21765</v>
      </c>
      <c r="E67" s="608" t="s">
        <v>1252</v>
      </c>
      <c r="F67" s="609">
        <v>194.51</v>
      </c>
      <c r="G67" s="483">
        <v>0</v>
      </c>
    </row>
    <row r="68" spans="1:7" s="471" customFormat="1" x14ac:dyDescent="0.25">
      <c r="A68" s="602"/>
      <c r="B68" s="603"/>
      <c r="C68" s="483"/>
      <c r="D68" s="608">
        <v>21766</v>
      </c>
      <c r="E68" s="608" t="s">
        <v>1253</v>
      </c>
      <c r="F68" s="609">
        <v>737</v>
      </c>
      <c r="G68" s="483">
        <v>0</v>
      </c>
    </row>
    <row r="69" spans="1:7" s="471" customFormat="1" x14ac:dyDescent="0.25">
      <c r="A69" s="602"/>
      <c r="B69" s="603"/>
      <c r="C69" s="483"/>
      <c r="D69" s="608">
        <v>21769</v>
      </c>
      <c r="E69" s="608" t="s">
        <v>1254</v>
      </c>
      <c r="F69" s="609">
        <v>1838.38</v>
      </c>
      <c r="G69" s="483">
        <v>0</v>
      </c>
    </row>
    <row r="70" spans="1:7" s="471" customFormat="1" x14ac:dyDescent="0.25">
      <c r="A70" s="602"/>
      <c r="B70" s="603"/>
      <c r="C70" s="483"/>
      <c r="D70" s="608">
        <v>217610</v>
      </c>
      <c r="E70" s="608" t="s">
        <v>1255</v>
      </c>
      <c r="F70" s="609">
        <v>1245.4100000000001</v>
      </c>
      <c r="G70" s="483">
        <v>0</v>
      </c>
    </row>
    <row r="71" spans="1:7" s="471" customFormat="1" x14ac:dyDescent="0.25">
      <c r="A71" s="602"/>
      <c r="B71" s="603"/>
      <c r="C71" s="483"/>
      <c r="D71" s="608">
        <v>217611</v>
      </c>
      <c r="E71" s="608" t="s">
        <v>1256</v>
      </c>
      <c r="F71" s="609">
        <v>1896.6</v>
      </c>
      <c r="G71" s="483">
        <v>0</v>
      </c>
    </row>
    <row r="72" spans="1:7" s="471" customFormat="1" x14ac:dyDescent="0.25">
      <c r="A72" s="602"/>
      <c r="B72" s="603"/>
      <c r="C72" s="483"/>
      <c r="D72" s="608">
        <v>217612</v>
      </c>
      <c r="E72" s="608" t="s">
        <v>1257</v>
      </c>
      <c r="F72" s="609">
        <v>29.08</v>
      </c>
      <c r="G72" s="483">
        <v>0</v>
      </c>
    </row>
    <row r="73" spans="1:7" s="471" customFormat="1" x14ac:dyDescent="0.25">
      <c r="A73" s="602" t="s">
        <v>1258</v>
      </c>
      <c r="B73" s="603" t="s">
        <v>1259</v>
      </c>
      <c r="C73" s="483">
        <v>8064.35</v>
      </c>
      <c r="D73" s="608">
        <v>21761</v>
      </c>
      <c r="E73" s="608" t="s">
        <v>1260</v>
      </c>
      <c r="F73" s="609">
        <v>810.69</v>
      </c>
      <c r="G73" s="483">
        <v>0</v>
      </c>
    </row>
    <row r="74" spans="1:7" s="471" customFormat="1" x14ac:dyDescent="0.25">
      <c r="A74" s="602"/>
      <c r="B74" s="603"/>
      <c r="C74" s="483"/>
      <c r="D74" s="608">
        <v>21762</v>
      </c>
      <c r="E74" s="608" t="s">
        <v>1261</v>
      </c>
      <c r="F74" s="609">
        <v>3333.3</v>
      </c>
      <c r="G74" s="483">
        <v>0</v>
      </c>
    </row>
    <row r="75" spans="1:7" s="471" customFormat="1" x14ac:dyDescent="0.25">
      <c r="A75" s="602"/>
      <c r="B75" s="603"/>
      <c r="C75" s="483"/>
      <c r="D75" s="608">
        <v>21763</v>
      </c>
      <c r="E75" s="608" t="s">
        <v>1262</v>
      </c>
      <c r="F75" s="609">
        <v>3920.36</v>
      </c>
      <c r="G75" s="483">
        <v>0</v>
      </c>
    </row>
    <row r="76" spans="1:7" s="471" customFormat="1" x14ac:dyDescent="0.25">
      <c r="A76" s="602"/>
      <c r="B76" s="603" t="s">
        <v>1263</v>
      </c>
      <c r="C76" s="483"/>
      <c r="D76" s="604"/>
      <c r="E76" s="594"/>
      <c r="F76" s="483"/>
      <c r="G76" s="483"/>
    </row>
    <row r="77" spans="1:7" s="471" customFormat="1" x14ac:dyDescent="0.25">
      <c r="A77" s="602"/>
      <c r="B77" s="603" t="s">
        <v>1264</v>
      </c>
      <c r="C77" s="483"/>
      <c r="D77" s="604"/>
      <c r="E77" s="594"/>
      <c r="F77" s="483"/>
      <c r="G77" s="483"/>
    </row>
    <row r="78" spans="1:7" s="471" customFormat="1" x14ac:dyDescent="0.25">
      <c r="A78" s="602" t="s">
        <v>1265</v>
      </c>
      <c r="B78" s="603" t="s">
        <v>366</v>
      </c>
      <c r="C78" s="483">
        <v>7645.94</v>
      </c>
      <c r="D78" s="608">
        <v>21721</v>
      </c>
      <c r="E78" s="608" t="s">
        <v>1266</v>
      </c>
      <c r="F78" s="609">
        <v>60.7</v>
      </c>
      <c r="G78" s="483">
        <v>0</v>
      </c>
    </row>
    <row r="79" spans="1:7" s="471" customFormat="1" x14ac:dyDescent="0.25">
      <c r="A79" s="602"/>
      <c r="B79" s="603"/>
      <c r="C79" s="483"/>
      <c r="D79" s="608">
        <v>217210</v>
      </c>
      <c r="E79" s="608" t="s">
        <v>1267</v>
      </c>
      <c r="F79" s="609">
        <v>55.48</v>
      </c>
      <c r="G79" s="483">
        <v>0</v>
      </c>
    </row>
    <row r="80" spans="1:7" s="471" customFormat="1" x14ac:dyDescent="0.25">
      <c r="A80" s="602"/>
      <c r="B80" s="603"/>
      <c r="C80" s="483"/>
      <c r="D80" s="608">
        <v>21723</v>
      </c>
      <c r="E80" s="608" t="s">
        <v>1268</v>
      </c>
      <c r="F80" s="609">
        <v>168</v>
      </c>
      <c r="G80" s="483">
        <v>0</v>
      </c>
    </row>
    <row r="81" spans="1:7" s="471" customFormat="1" x14ac:dyDescent="0.25">
      <c r="A81" s="602"/>
      <c r="B81" s="603"/>
      <c r="C81" s="483"/>
      <c r="D81" s="608">
        <v>21728</v>
      </c>
      <c r="E81" s="608" t="s">
        <v>1269</v>
      </c>
      <c r="F81" s="609">
        <v>116.85</v>
      </c>
      <c r="G81" s="483">
        <v>0</v>
      </c>
    </row>
    <row r="82" spans="1:7" s="471" customFormat="1" x14ac:dyDescent="0.25">
      <c r="A82" s="602"/>
      <c r="B82" s="603"/>
      <c r="C82" s="483"/>
      <c r="D82" s="608">
        <v>21729</v>
      </c>
      <c r="E82" s="608" t="s">
        <v>1270</v>
      </c>
      <c r="F82" s="609">
        <v>1257.1300000000001</v>
      </c>
      <c r="G82" s="483">
        <v>0</v>
      </c>
    </row>
    <row r="83" spans="1:7" s="471" customFormat="1" x14ac:dyDescent="0.25">
      <c r="A83" s="602"/>
      <c r="B83" s="603"/>
      <c r="C83" s="483"/>
      <c r="D83" s="608">
        <v>21731</v>
      </c>
      <c r="E83" s="608" t="s">
        <v>1271</v>
      </c>
      <c r="F83" s="609">
        <v>126.27</v>
      </c>
      <c r="G83" s="483">
        <v>0</v>
      </c>
    </row>
    <row r="84" spans="1:7" s="471" customFormat="1" x14ac:dyDescent="0.25">
      <c r="A84" s="602"/>
      <c r="B84" s="603"/>
      <c r="C84" s="483"/>
      <c r="D84" s="608">
        <v>21732</v>
      </c>
      <c r="E84" s="608" t="s">
        <v>1193</v>
      </c>
      <c r="F84" s="609">
        <v>3888.12</v>
      </c>
      <c r="G84" s="483">
        <v>0</v>
      </c>
    </row>
    <row r="85" spans="1:7" s="471" customFormat="1" x14ac:dyDescent="0.25">
      <c r="A85" s="602"/>
      <c r="B85" s="603"/>
      <c r="C85" s="483"/>
      <c r="D85" s="608">
        <v>2113</v>
      </c>
      <c r="E85" s="608" t="s">
        <v>1272</v>
      </c>
      <c r="F85" s="609">
        <v>1721.39</v>
      </c>
      <c r="G85" s="483">
        <v>0</v>
      </c>
    </row>
    <row r="86" spans="1:7" s="471" customFormat="1" x14ac:dyDescent="0.25">
      <c r="A86" s="602"/>
      <c r="B86" s="603"/>
      <c r="C86" s="483"/>
      <c r="D86" s="608">
        <v>21733</v>
      </c>
      <c r="E86" s="608" t="s">
        <v>1273</v>
      </c>
      <c r="F86" s="609">
        <v>252</v>
      </c>
      <c r="G86" s="483">
        <v>0</v>
      </c>
    </row>
    <row r="87" spans="1:7" s="471" customFormat="1" x14ac:dyDescent="0.25">
      <c r="A87" s="602" t="s">
        <v>1274</v>
      </c>
      <c r="B87" s="603" t="s">
        <v>1275</v>
      </c>
      <c r="C87" s="483">
        <f>SUM(C54:C78)</f>
        <v>172850.53</v>
      </c>
      <c r="D87" s="604"/>
      <c r="E87" s="594"/>
      <c r="F87" s="483"/>
      <c r="G87" s="483"/>
    </row>
    <row r="88" spans="1:7" s="471" customFormat="1" x14ac:dyDescent="0.25">
      <c r="A88" s="602"/>
      <c r="B88" s="603" t="s">
        <v>1276</v>
      </c>
      <c r="C88" s="483"/>
      <c r="D88" s="604"/>
      <c r="E88" s="594"/>
      <c r="F88" s="483"/>
      <c r="G88" s="483"/>
    </row>
    <row r="89" spans="1:7" s="471" customFormat="1" x14ac:dyDescent="0.25">
      <c r="A89" s="602"/>
      <c r="B89" s="603" t="s">
        <v>1277</v>
      </c>
      <c r="C89" s="483"/>
      <c r="D89" s="604"/>
      <c r="E89" s="594"/>
      <c r="F89" s="483"/>
      <c r="G89" s="483"/>
    </row>
    <row r="90" spans="1:7" s="471" customFormat="1" x14ac:dyDescent="0.25">
      <c r="A90" s="602"/>
      <c r="B90" s="603" t="s">
        <v>1278</v>
      </c>
      <c r="C90" s="483"/>
      <c r="D90" s="604"/>
      <c r="E90" s="594"/>
      <c r="F90" s="483"/>
      <c r="G90" s="483"/>
    </row>
    <row r="91" spans="1:7" s="471" customFormat="1" x14ac:dyDescent="0.25">
      <c r="A91" s="602"/>
      <c r="B91" s="603" t="s">
        <v>1279</v>
      </c>
      <c r="C91" s="483"/>
      <c r="D91" s="604"/>
      <c r="E91" s="594"/>
      <c r="F91" s="483"/>
      <c r="G91" s="483"/>
    </row>
    <row r="92" spans="1:7" s="471" customFormat="1" x14ac:dyDescent="0.25">
      <c r="A92" s="602" t="s">
        <v>1280</v>
      </c>
      <c r="B92" s="603" t="s">
        <v>1183</v>
      </c>
      <c r="C92" s="483">
        <v>124576.65</v>
      </c>
      <c r="D92" s="608">
        <v>2241</v>
      </c>
      <c r="E92" s="608" t="s">
        <v>1281</v>
      </c>
      <c r="F92" s="609">
        <v>96334.44</v>
      </c>
      <c r="G92" s="483">
        <v>0</v>
      </c>
    </row>
    <row r="93" spans="1:7" s="471" customFormat="1" x14ac:dyDescent="0.25">
      <c r="A93" s="602"/>
      <c r="B93" s="603"/>
      <c r="C93" s="483"/>
      <c r="D93" s="608">
        <v>2245</v>
      </c>
      <c r="E93" s="608" t="s">
        <v>1282</v>
      </c>
      <c r="F93" s="609">
        <v>28242.21</v>
      </c>
      <c r="G93" s="483">
        <v>0</v>
      </c>
    </row>
    <row r="94" spans="1:7" s="471" customFormat="1" x14ac:dyDescent="0.25">
      <c r="A94" s="602"/>
      <c r="B94" s="603" t="s">
        <v>1283</v>
      </c>
      <c r="C94" s="483"/>
      <c r="D94" s="608"/>
      <c r="E94" s="608"/>
      <c r="F94" s="609"/>
      <c r="G94" s="483">
        <v>0</v>
      </c>
    </row>
    <row r="95" spans="1:7" s="471" customFormat="1" x14ac:dyDescent="0.25">
      <c r="A95" s="602" t="s">
        <v>1284</v>
      </c>
      <c r="B95" s="603" t="s">
        <v>1285</v>
      </c>
      <c r="C95" s="483">
        <v>38373</v>
      </c>
      <c r="D95" s="608">
        <v>2271</v>
      </c>
      <c r="E95" s="608" t="s">
        <v>1286</v>
      </c>
      <c r="F95" s="609">
        <v>38373</v>
      </c>
      <c r="G95" s="483">
        <v>0</v>
      </c>
    </row>
    <row r="96" spans="1:7" s="471" customFormat="1" x14ac:dyDescent="0.25">
      <c r="A96" s="602" t="s">
        <v>1287</v>
      </c>
      <c r="B96" s="603" t="s">
        <v>1288</v>
      </c>
      <c r="C96" s="483">
        <v>11879</v>
      </c>
      <c r="D96" s="608">
        <v>2272</v>
      </c>
      <c r="E96" s="608" t="s">
        <v>1289</v>
      </c>
      <c r="F96" s="609">
        <v>11879</v>
      </c>
      <c r="G96" s="483">
        <v>0</v>
      </c>
    </row>
    <row r="97" spans="1:7" s="471" customFormat="1" x14ac:dyDescent="0.25">
      <c r="A97" s="602" t="s">
        <v>1290</v>
      </c>
      <c r="B97" s="603" t="s">
        <v>1291</v>
      </c>
      <c r="C97" s="483">
        <f>SUM(C92:C96)</f>
        <v>174828.65</v>
      </c>
      <c r="D97" s="604"/>
      <c r="E97" s="594"/>
      <c r="F97" s="483"/>
      <c r="G97" s="483"/>
    </row>
    <row r="98" spans="1:7" s="471" customFormat="1" x14ac:dyDescent="0.25">
      <c r="A98" s="602" t="s">
        <v>1292</v>
      </c>
      <c r="B98" s="603" t="s">
        <v>1293</v>
      </c>
      <c r="C98" s="483">
        <f>+C87+C97</f>
        <v>347679.18</v>
      </c>
      <c r="D98" s="604"/>
      <c r="E98" s="594"/>
      <c r="F98" s="483"/>
      <c r="G98" s="483"/>
    </row>
    <row r="99" spans="1:7" s="471" customFormat="1" x14ac:dyDescent="0.25">
      <c r="A99" s="602"/>
      <c r="B99" s="603" t="s">
        <v>1294</v>
      </c>
      <c r="C99" s="483"/>
      <c r="D99" s="604"/>
      <c r="E99" s="594"/>
      <c r="F99" s="483"/>
      <c r="G99" s="483"/>
    </row>
    <row r="100" spans="1:7" s="471" customFormat="1" x14ac:dyDescent="0.25">
      <c r="A100" s="602" t="s">
        <v>1295</v>
      </c>
      <c r="B100" s="603" t="s">
        <v>1296</v>
      </c>
      <c r="C100" s="483">
        <v>20000</v>
      </c>
      <c r="D100" s="608">
        <v>3111</v>
      </c>
      <c r="E100" s="608" t="s">
        <v>1297</v>
      </c>
      <c r="F100" s="609">
        <v>20000</v>
      </c>
      <c r="G100" s="483">
        <v>0</v>
      </c>
    </row>
    <row r="101" spans="1:7" s="471" customFormat="1" x14ac:dyDescent="0.25">
      <c r="A101" s="602"/>
      <c r="B101" s="603" t="s">
        <v>1298</v>
      </c>
      <c r="C101" s="483"/>
      <c r="D101" s="608"/>
      <c r="E101" s="608"/>
      <c r="F101" s="609"/>
      <c r="G101" s="483" t="s">
        <v>1227</v>
      </c>
    </row>
    <row r="102" spans="1:7" s="471" customFormat="1" x14ac:dyDescent="0.25">
      <c r="A102" s="602" t="s">
        <v>1299</v>
      </c>
      <c r="B102" s="603" t="s">
        <v>1300</v>
      </c>
      <c r="C102" s="483">
        <v>10000</v>
      </c>
      <c r="D102" s="608">
        <v>3141</v>
      </c>
      <c r="E102" s="608" t="s">
        <v>1301</v>
      </c>
      <c r="F102" s="609">
        <v>10000</v>
      </c>
      <c r="G102" s="483">
        <v>0</v>
      </c>
    </row>
    <row r="103" spans="1:7" s="471" customFormat="1" x14ac:dyDescent="0.25">
      <c r="A103" s="602" t="s">
        <v>1302</v>
      </c>
      <c r="B103" s="603" t="s">
        <v>1303</v>
      </c>
      <c r="C103" s="483">
        <v>540000</v>
      </c>
      <c r="D103" s="608">
        <v>3142</v>
      </c>
      <c r="E103" s="608" t="s">
        <v>1304</v>
      </c>
      <c r="F103" s="609">
        <v>540000</v>
      </c>
      <c r="G103" s="483">
        <v>0</v>
      </c>
    </row>
    <row r="104" spans="1:7" s="471" customFormat="1" x14ac:dyDescent="0.25">
      <c r="A104" s="602"/>
      <c r="B104" s="603" t="s">
        <v>1305</v>
      </c>
      <c r="C104" s="483"/>
      <c r="D104" s="604"/>
      <c r="E104" s="594"/>
      <c r="F104" s="483"/>
      <c r="G104" s="483"/>
    </row>
    <row r="105" spans="1:7" s="471" customFormat="1" x14ac:dyDescent="0.25">
      <c r="A105" s="602" t="s">
        <v>1306</v>
      </c>
      <c r="B105" s="603" t="s">
        <v>1307</v>
      </c>
      <c r="C105" s="483">
        <v>190876.21</v>
      </c>
      <c r="D105" s="608">
        <v>31103003</v>
      </c>
      <c r="E105" s="608" t="s">
        <v>1308</v>
      </c>
      <c r="F105" s="609">
        <v>194877.87</v>
      </c>
      <c r="G105" s="483">
        <v>0</v>
      </c>
    </row>
    <row r="106" spans="1:7" s="471" customFormat="1" x14ac:dyDescent="0.25">
      <c r="A106" s="602"/>
      <c r="B106" s="603"/>
      <c r="C106" s="614"/>
      <c r="D106" s="608">
        <v>3155</v>
      </c>
      <c r="E106" s="608" t="s">
        <v>1309</v>
      </c>
      <c r="F106" s="609">
        <v>-4001.66</v>
      </c>
      <c r="G106" s="483">
        <v>0</v>
      </c>
    </row>
    <row r="107" spans="1:7" s="471" customFormat="1" x14ac:dyDescent="0.25">
      <c r="A107" s="602" t="s">
        <v>1310</v>
      </c>
      <c r="B107" s="603" t="s">
        <v>1311</v>
      </c>
      <c r="C107" s="614"/>
      <c r="D107" s="614"/>
      <c r="E107" s="614" t="s">
        <v>1227</v>
      </c>
      <c r="F107" s="614"/>
      <c r="G107" s="616" t="s">
        <v>1227</v>
      </c>
    </row>
    <row r="108" spans="1:7" s="471" customFormat="1" x14ac:dyDescent="0.25">
      <c r="A108" s="602" t="s">
        <v>1312</v>
      </c>
      <c r="B108" s="603" t="s">
        <v>1313</v>
      </c>
      <c r="C108" s="607">
        <v>5184.41</v>
      </c>
      <c r="D108" s="614">
        <v>3171</v>
      </c>
      <c r="E108" s="614" t="s">
        <v>1313</v>
      </c>
      <c r="F108" s="623" t="s">
        <v>1314</v>
      </c>
      <c r="G108" s="623">
        <v>0</v>
      </c>
    </row>
    <row r="109" spans="1:7" s="471" customFormat="1" x14ac:dyDescent="0.25">
      <c r="A109" s="602"/>
      <c r="B109" s="603" t="s">
        <v>1315</v>
      </c>
      <c r="C109" s="607"/>
      <c r="D109" s="608"/>
      <c r="E109" s="608"/>
      <c r="F109" s="613"/>
      <c r="G109" s="613"/>
    </row>
    <row r="110" spans="1:7" s="471" customFormat="1" x14ac:dyDescent="0.25">
      <c r="A110" s="602" t="s">
        <v>1316</v>
      </c>
      <c r="B110" s="603" t="s">
        <v>1317</v>
      </c>
      <c r="C110" s="607">
        <v>38680.53</v>
      </c>
      <c r="D110" s="608">
        <v>3152</v>
      </c>
      <c r="E110" s="608" t="s">
        <v>1318</v>
      </c>
      <c r="F110" s="613">
        <v>38680.53</v>
      </c>
      <c r="G110" s="613">
        <v>0</v>
      </c>
    </row>
    <row r="111" spans="1:7" s="471" customFormat="1" x14ac:dyDescent="0.25">
      <c r="A111" s="602" t="s">
        <v>1319</v>
      </c>
      <c r="B111" s="603" t="s">
        <v>1320</v>
      </c>
      <c r="C111" s="483">
        <f>+C100+C102+C103-C105+C107-C108+C110</f>
        <v>412619.91000000003</v>
      </c>
      <c r="D111" s="610"/>
      <c r="E111" s="611"/>
      <c r="F111" s="620"/>
      <c r="G111" s="620"/>
    </row>
    <row r="112" spans="1:7" s="471" customFormat="1" x14ac:dyDescent="0.25">
      <c r="A112" s="602" t="s">
        <v>1321</v>
      </c>
      <c r="B112" s="603" t="s">
        <v>1322</v>
      </c>
      <c r="C112" s="483">
        <f>+C98+C111</f>
        <v>760299.09000000008</v>
      </c>
      <c r="D112" s="604"/>
      <c r="E112" s="594"/>
      <c r="F112" s="483"/>
      <c r="G112" s="483"/>
    </row>
    <row r="113" spans="1:7" s="471" customFormat="1" x14ac:dyDescent="0.25">
      <c r="A113" s="602"/>
      <c r="B113" s="603"/>
      <c r="C113" s="483"/>
      <c r="D113" s="604"/>
      <c r="E113" s="594"/>
      <c r="F113" s="483"/>
      <c r="G113" s="483"/>
    </row>
    <row r="114" spans="1:7" s="471" customFormat="1" x14ac:dyDescent="0.25">
      <c r="A114" s="602"/>
      <c r="B114" s="603" t="s">
        <v>1323</v>
      </c>
      <c r="C114" s="483"/>
      <c r="D114" s="604"/>
      <c r="E114" s="594"/>
      <c r="F114" s="483"/>
      <c r="G114" s="483"/>
    </row>
    <row r="115" spans="1:7" s="471" customFormat="1" x14ac:dyDescent="0.25">
      <c r="A115" s="602"/>
      <c r="B115" s="603" t="s">
        <v>825</v>
      </c>
      <c r="C115" s="483"/>
      <c r="D115" s="604"/>
      <c r="E115" s="594"/>
      <c r="F115" s="483"/>
      <c r="G115" s="483"/>
    </row>
    <row r="116" spans="1:7" s="471" customFormat="1" x14ac:dyDescent="0.25">
      <c r="A116" s="602"/>
      <c r="B116" s="603" t="s">
        <v>1324</v>
      </c>
      <c r="C116" s="483"/>
      <c r="D116" s="604"/>
      <c r="E116" s="594"/>
      <c r="F116" s="483"/>
      <c r="G116" s="483"/>
    </row>
    <row r="117" spans="1:7" s="471" customFormat="1" x14ac:dyDescent="0.25">
      <c r="A117" s="602"/>
      <c r="B117" s="603" t="s">
        <v>1325</v>
      </c>
      <c r="C117" s="483"/>
      <c r="D117" s="604"/>
      <c r="E117" s="594"/>
      <c r="F117" s="483"/>
      <c r="G117" s="483"/>
    </row>
    <row r="118" spans="1:7" s="471" customFormat="1" x14ac:dyDescent="0.25">
      <c r="A118" s="602" t="s">
        <v>1326</v>
      </c>
      <c r="B118" s="603" t="s">
        <v>1327</v>
      </c>
      <c r="C118" s="483">
        <v>1252249.21</v>
      </c>
      <c r="D118" s="608">
        <v>4121</v>
      </c>
      <c r="E118" s="608" t="s">
        <v>1328</v>
      </c>
      <c r="F118" s="609">
        <v>1138629.8700000001</v>
      </c>
      <c r="G118" s="483">
        <v>0</v>
      </c>
    </row>
    <row r="119" spans="1:7" s="471" customFormat="1" x14ac:dyDescent="0.25">
      <c r="A119" s="602"/>
      <c r="B119" s="603"/>
      <c r="C119" s="483"/>
      <c r="D119" s="608">
        <v>4122</v>
      </c>
      <c r="E119" s="608" t="s">
        <v>1329</v>
      </c>
      <c r="F119" s="609">
        <v>113619.34</v>
      </c>
      <c r="G119" s="483"/>
    </row>
    <row r="120" spans="1:7" s="471" customFormat="1" x14ac:dyDescent="0.25">
      <c r="A120" s="602"/>
      <c r="B120" s="603"/>
      <c r="C120" s="483"/>
      <c r="D120" s="608" t="s">
        <v>1227</v>
      </c>
      <c r="E120" s="608" t="s">
        <v>1227</v>
      </c>
      <c r="F120" s="483"/>
      <c r="G120" s="483">
        <v>0</v>
      </c>
    </row>
    <row r="121" spans="1:7" s="471" customFormat="1" x14ac:dyDescent="0.25">
      <c r="A121" s="602"/>
      <c r="B121" s="603" t="s">
        <v>1330</v>
      </c>
      <c r="C121" s="483"/>
      <c r="D121" s="604"/>
      <c r="E121" s="594"/>
      <c r="F121" s="483"/>
      <c r="G121" s="483"/>
    </row>
    <row r="122" spans="1:7" s="471" customFormat="1" x14ac:dyDescent="0.25">
      <c r="A122" s="602" t="s">
        <v>1331</v>
      </c>
      <c r="B122" s="603" t="s">
        <v>1332</v>
      </c>
      <c r="C122" s="483">
        <v>7431</v>
      </c>
      <c r="D122" s="608">
        <v>443</v>
      </c>
      <c r="E122" s="608" t="s">
        <v>1333</v>
      </c>
      <c r="F122" s="609">
        <v>7431</v>
      </c>
      <c r="G122" s="483">
        <v>0</v>
      </c>
    </row>
    <row r="123" spans="1:7" s="471" customFormat="1" x14ac:dyDescent="0.25">
      <c r="A123" s="602"/>
      <c r="B123" s="603" t="s">
        <v>1334</v>
      </c>
      <c r="C123" s="483"/>
      <c r="D123" s="604"/>
      <c r="E123" s="594"/>
      <c r="F123" s="483"/>
      <c r="G123" s="483"/>
    </row>
    <row r="124" spans="1:7" s="471" customFormat="1" x14ac:dyDescent="0.25">
      <c r="A124" s="602"/>
      <c r="B124" s="603" t="s">
        <v>1335</v>
      </c>
      <c r="C124" s="483"/>
      <c r="D124" s="604"/>
      <c r="E124" s="594"/>
      <c r="F124" s="483"/>
      <c r="G124" s="483"/>
    </row>
    <row r="125" spans="1:7" s="471" customFormat="1" x14ac:dyDescent="0.25">
      <c r="A125" s="602"/>
      <c r="B125" s="603" t="s">
        <v>1336</v>
      </c>
      <c r="C125" s="483"/>
      <c r="D125" s="604"/>
      <c r="E125" s="594"/>
      <c r="F125" s="483"/>
      <c r="G125" s="483"/>
    </row>
    <row r="126" spans="1:7" s="471" customFormat="1" x14ac:dyDescent="0.25">
      <c r="A126" s="602"/>
      <c r="B126" s="603" t="s">
        <v>1181</v>
      </c>
      <c r="C126" s="483"/>
      <c r="D126" s="604"/>
      <c r="E126" s="594"/>
      <c r="F126" s="483"/>
      <c r="G126" s="483"/>
    </row>
    <row r="127" spans="1:7" s="471" customFormat="1" x14ac:dyDescent="0.25">
      <c r="A127" s="602" t="s">
        <v>1337</v>
      </c>
      <c r="B127" s="603" t="s">
        <v>1338</v>
      </c>
      <c r="C127" s="483">
        <v>45.37</v>
      </c>
      <c r="D127" s="608">
        <v>432</v>
      </c>
      <c r="E127" s="608" t="s">
        <v>1339</v>
      </c>
      <c r="F127" s="609">
        <v>45.37</v>
      </c>
      <c r="G127" s="483">
        <v>0</v>
      </c>
    </row>
    <row r="128" spans="1:7" s="471" customFormat="1" x14ac:dyDescent="0.25">
      <c r="A128" s="602" t="s">
        <v>1340</v>
      </c>
      <c r="B128" s="603" t="s">
        <v>1341</v>
      </c>
      <c r="C128" s="483">
        <f>SUM(C118:C127)</f>
        <v>1259725.58</v>
      </c>
      <c r="D128" s="604"/>
      <c r="E128" s="594"/>
      <c r="F128" s="483"/>
      <c r="G128" s="483"/>
    </row>
    <row r="129" spans="1:7" s="471" customFormat="1" x14ac:dyDescent="0.25">
      <c r="A129" s="602"/>
      <c r="B129" s="603" t="s">
        <v>1342</v>
      </c>
      <c r="C129" s="483"/>
      <c r="D129" s="604"/>
      <c r="E129" s="594"/>
      <c r="F129" s="483"/>
      <c r="G129" s="483"/>
    </row>
    <row r="130" spans="1:7" s="471" customFormat="1" x14ac:dyDescent="0.25">
      <c r="A130" s="602"/>
      <c r="B130" s="603" t="s">
        <v>836</v>
      </c>
      <c r="C130" s="483"/>
      <c r="D130" s="604"/>
      <c r="E130" s="594"/>
      <c r="F130" s="483"/>
      <c r="G130" s="483"/>
    </row>
    <row r="131" spans="1:7" s="471" customFormat="1" x14ac:dyDescent="0.25">
      <c r="A131" s="602" t="s">
        <v>1343</v>
      </c>
      <c r="B131" s="603" t="s">
        <v>1344</v>
      </c>
      <c r="C131" s="483">
        <v>953529.32</v>
      </c>
      <c r="D131" s="608" t="s">
        <v>1345</v>
      </c>
      <c r="E131" s="608" t="s">
        <v>1346</v>
      </c>
      <c r="F131" s="609">
        <v>953529.32</v>
      </c>
      <c r="G131" s="483">
        <v>0</v>
      </c>
    </row>
    <row r="132" spans="1:7" s="471" customFormat="1" x14ac:dyDescent="0.25">
      <c r="A132" s="602"/>
      <c r="B132" s="603" t="s">
        <v>1347</v>
      </c>
      <c r="C132" s="483"/>
      <c r="D132" s="604"/>
      <c r="E132" s="594"/>
      <c r="F132" s="483"/>
      <c r="G132" s="483"/>
    </row>
    <row r="133" spans="1:7" s="471" customFormat="1" ht="20.399999999999999" x14ac:dyDescent="0.25">
      <c r="A133" s="602" t="s">
        <v>1348</v>
      </c>
      <c r="B133" s="603" t="s">
        <v>1349</v>
      </c>
      <c r="C133" s="483">
        <v>71261.100000000006</v>
      </c>
      <c r="D133" s="608">
        <v>5111</v>
      </c>
      <c r="E133" s="612" t="s">
        <v>1350</v>
      </c>
      <c r="F133" s="609">
        <v>43341.760000000002</v>
      </c>
      <c r="G133" s="483">
        <v>0</v>
      </c>
    </row>
    <row r="134" spans="1:7" s="471" customFormat="1" x14ac:dyDescent="0.25">
      <c r="A134" s="602"/>
      <c r="B134" s="603"/>
      <c r="C134" s="483"/>
      <c r="D134" s="608">
        <v>5121</v>
      </c>
      <c r="E134" s="612" t="s">
        <v>1350</v>
      </c>
      <c r="F134" s="609">
        <v>21077.9</v>
      </c>
      <c r="G134" s="483"/>
    </row>
    <row r="135" spans="1:7" s="471" customFormat="1" x14ac:dyDescent="0.25">
      <c r="A135" s="602"/>
      <c r="B135" s="603"/>
      <c r="C135" s="483"/>
      <c r="D135" s="608">
        <v>5131</v>
      </c>
      <c r="E135" s="612" t="s">
        <v>1350</v>
      </c>
      <c r="F135" s="609">
        <v>6841.44</v>
      </c>
      <c r="G135" s="483"/>
    </row>
    <row r="136" spans="1:7" s="471" customFormat="1" ht="20.399999999999999" x14ac:dyDescent="0.25">
      <c r="A136" s="602" t="s">
        <v>1351</v>
      </c>
      <c r="B136" s="603" t="s">
        <v>1349</v>
      </c>
      <c r="C136" s="483">
        <v>33368.11</v>
      </c>
      <c r="D136" s="612">
        <v>52121</v>
      </c>
      <c r="E136" s="612" t="s">
        <v>1350</v>
      </c>
      <c r="F136" s="609">
        <v>33368.11</v>
      </c>
      <c r="G136" s="483">
        <v>0</v>
      </c>
    </row>
    <row r="137" spans="1:7" s="471" customFormat="1" ht="20.399999999999999" x14ac:dyDescent="0.25">
      <c r="A137" s="602" t="s">
        <v>1352</v>
      </c>
      <c r="B137" s="603" t="s">
        <v>1353</v>
      </c>
      <c r="C137" s="483">
        <v>20616.810000000001</v>
      </c>
      <c r="D137" s="608">
        <v>5113</v>
      </c>
      <c r="E137" s="608" t="s">
        <v>1260</v>
      </c>
      <c r="F137" s="609">
        <v>4365.1099999999997</v>
      </c>
      <c r="G137" s="483">
        <v>0</v>
      </c>
    </row>
    <row r="138" spans="1:7" s="471" customFormat="1" x14ac:dyDescent="0.25">
      <c r="A138" s="602"/>
      <c r="B138" s="603"/>
      <c r="C138" s="483"/>
      <c r="D138" s="608">
        <v>5114</v>
      </c>
      <c r="E138" s="608" t="s">
        <v>1261</v>
      </c>
      <c r="F138" s="609">
        <v>1139.8900000000001</v>
      </c>
      <c r="G138" s="483">
        <v>0</v>
      </c>
    </row>
    <row r="139" spans="1:7" s="471" customFormat="1" x14ac:dyDescent="0.25">
      <c r="A139" s="602"/>
      <c r="B139" s="603"/>
      <c r="C139" s="483"/>
      <c r="D139" s="608">
        <v>5123</v>
      </c>
      <c r="E139" s="608" t="s">
        <v>1354</v>
      </c>
      <c r="F139" s="609">
        <v>1758.38</v>
      </c>
      <c r="G139" s="483"/>
    </row>
    <row r="140" spans="1:7" s="471" customFormat="1" x14ac:dyDescent="0.25">
      <c r="A140" s="602"/>
      <c r="B140" s="603"/>
      <c r="C140" s="483"/>
      <c r="D140" s="608">
        <v>5124</v>
      </c>
      <c r="E140" s="608" t="s">
        <v>1355</v>
      </c>
      <c r="F140" s="609">
        <v>866.58</v>
      </c>
      <c r="G140" s="483"/>
    </row>
    <row r="141" spans="1:7" s="471" customFormat="1" x14ac:dyDescent="0.25">
      <c r="A141" s="602"/>
      <c r="B141" s="603"/>
      <c r="C141" s="483"/>
      <c r="D141" s="608">
        <v>5133</v>
      </c>
      <c r="E141" s="608" t="s">
        <v>1260</v>
      </c>
      <c r="F141" s="609">
        <v>684.08</v>
      </c>
      <c r="G141" s="483"/>
    </row>
    <row r="142" spans="1:7" s="471" customFormat="1" x14ac:dyDescent="0.25">
      <c r="A142" s="602"/>
      <c r="B142" s="603"/>
      <c r="C142" s="483"/>
      <c r="D142" s="608">
        <v>5134</v>
      </c>
      <c r="E142" s="608" t="s">
        <v>1261</v>
      </c>
      <c r="F142" s="609">
        <v>799.92</v>
      </c>
      <c r="G142" s="483"/>
    </row>
    <row r="143" spans="1:7" s="471" customFormat="1" x14ac:dyDescent="0.25">
      <c r="A143" s="602"/>
      <c r="B143" s="603"/>
      <c r="C143" s="483"/>
      <c r="D143" s="608">
        <v>5125</v>
      </c>
      <c r="E143" s="608" t="s">
        <v>1262</v>
      </c>
      <c r="F143" s="609">
        <v>1356.66</v>
      </c>
      <c r="G143" s="483"/>
    </row>
    <row r="144" spans="1:7" s="471" customFormat="1" x14ac:dyDescent="0.25">
      <c r="A144" s="602"/>
      <c r="B144" s="603"/>
      <c r="C144" s="483"/>
      <c r="D144" s="608">
        <v>5115</v>
      </c>
      <c r="E144" s="608" t="s">
        <v>1262</v>
      </c>
      <c r="F144" s="609">
        <v>891.19</v>
      </c>
      <c r="G144" s="483"/>
    </row>
    <row r="145" spans="1:7" s="471" customFormat="1" x14ac:dyDescent="0.25">
      <c r="A145" s="602"/>
      <c r="B145" s="603"/>
      <c r="C145" s="483"/>
      <c r="D145" s="608">
        <v>51113</v>
      </c>
      <c r="E145" s="608" t="s">
        <v>1356</v>
      </c>
      <c r="F145" s="609">
        <v>4355</v>
      </c>
      <c r="G145" s="483"/>
    </row>
    <row r="146" spans="1:7" s="471" customFormat="1" x14ac:dyDescent="0.25">
      <c r="A146" s="602"/>
      <c r="B146" s="603"/>
      <c r="C146" s="483"/>
      <c r="D146" s="608">
        <v>51213</v>
      </c>
      <c r="E146" s="608" t="s">
        <v>1356</v>
      </c>
      <c r="F146" s="609">
        <v>4400</v>
      </c>
      <c r="G146" s="483"/>
    </row>
    <row r="147" spans="1:7" s="471" customFormat="1" ht="20.399999999999999" x14ac:dyDescent="0.25">
      <c r="A147" s="602" t="s">
        <v>1357</v>
      </c>
      <c r="B147" s="603" t="s">
        <v>1353</v>
      </c>
      <c r="C147" s="483">
        <v>12038.92</v>
      </c>
      <c r="D147" s="612">
        <v>52123</v>
      </c>
      <c r="E147" s="612" t="s">
        <v>1260</v>
      </c>
      <c r="F147" s="609">
        <v>3195.57</v>
      </c>
      <c r="G147" s="483">
        <v>0</v>
      </c>
    </row>
    <row r="148" spans="1:7" s="471" customFormat="1" x14ac:dyDescent="0.25">
      <c r="A148" s="602"/>
      <c r="B148" s="603"/>
      <c r="C148" s="483"/>
      <c r="D148" s="608">
        <v>52124</v>
      </c>
      <c r="E148" s="608" t="s">
        <v>1261</v>
      </c>
      <c r="F148" s="609">
        <v>2133.29</v>
      </c>
      <c r="G148" s="483">
        <v>0</v>
      </c>
    </row>
    <row r="149" spans="1:7" s="471" customFormat="1" x14ac:dyDescent="0.25">
      <c r="A149" s="602"/>
      <c r="B149" s="603"/>
      <c r="C149" s="483"/>
      <c r="D149" s="608">
        <v>52125</v>
      </c>
      <c r="E149" s="608" t="s">
        <v>1262</v>
      </c>
      <c r="F149" s="609">
        <v>1212.77</v>
      </c>
      <c r="G149" s="483"/>
    </row>
    <row r="150" spans="1:7" s="471" customFormat="1" x14ac:dyDescent="0.25">
      <c r="A150" s="602"/>
      <c r="B150" s="603"/>
      <c r="C150" s="483"/>
      <c r="D150" s="608">
        <v>521254</v>
      </c>
      <c r="E150" s="608" t="s">
        <v>1356</v>
      </c>
      <c r="F150" s="609">
        <v>5497.29</v>
      </c>
      <c r="G150" s="483"/>
    </row>
    <row r="151" spans="1:7" s="471" customFormat="1" x14ac:dyDescent="0.25">
      <c r="A151" s="602" t="s">
        <v>1358</v>
      </c>
      <c r="B151" s="603" t="s">
        <v>1359</v>
      </c>
      <c r="C151" s="483">
        <v>18171.88</v>
      </c>
      <c r="D151" s="608">
        <v>5112</v>
      </c>
      <c r="E151" s="608" t="s">
        <v>1360</v>
      </c>
      <c r="F151" s="609">
        <v>6364.37</v>
      </c>
      <c r="G151" s="483">
        <v>0</v>
      </c>
    </row>
    <row r="152" spans="1:7" s="471" customFormat="1" x14ac:dyDescent="0.25">
      <c r="A152" s="602"/>
      <c r="B152" s="603"/>
      <c r="C152" s="483"/>
      <c r="D152" s="608">
        <v>5116</v>
      </c>
      <c r="E152" s="608" t="s">
        <v>1361</v>
      </c>
      <c r="F152" s="609">
        <v>4252.8999999999996</v>
      </c>
      <c r="G152" s="483">
        <v>0</v>
      </c>
    </row>
    <row r="153" spans="1:7" s="471" customFormat="1" x14ac:dyDescent="0.25">
      <c r="A153" s="602"/>
      <c r="B153" s="603"/>
      <c r="C153" s="483"/>
      <c r="D153" s="608">
        <v>5122</v>
      </c>
      <c r="E153" s="608" t="s">
        <v>1360</v>
      </c>
      <c r="F153" s="609">
        <v>3236.52</v>
      </c>
      <c r="G153" s="483"/>
    </row>
    <row r="154" spans="1:7" s="471" customFormat="1" x14ac:dyDescent="0.25">
      <c r="A154" s="602"/>
      <c r="B154" s="603"/>
      <c r="C154" s="483"/>
      <c r="D154" s="608">
        <v>5126</v>
      </c>
      <c r="E154" s="608" t="s">
        <v>1361</v>
      </c>
      <c r="F154" s="609">
        <v>2216.3200000000002</v>
      </c>
      <c r="G154" s="483"/>
    </row>
    <row r="155" spans="1:7" s="471" customFormat="1" x14ac:dyDescent="0.25">
      <c r="A155" s="602"/>
      <c r="B155" s="603"/>
      <c r="C155" s="483"/>
      <c r="D155" s="608">
        <v>5132</v>
      </c>
      <c r="E155" s="608" t="s">
        <v>1360</v>
      </c>
      <c r="F155" s="609">
        <v>1246.92</v>
      </c>
      <c r="G155" s="483"/>
    </row>
    <row r="156" spans="1:7" s="471" customFormat="1" x14ac:dyDescent="0.25">
      <c r="A156" s="602"/>
      <c r="B156" s="603"/>
      <c r="C156" s="483"/>
      <c r="D156" s="608">
        <v>5136</v>
      </c>
      <c r="E156" s="608" t="s">
        <v>1361</v>
      </c>
      <c r="F156" s="609">
        <v>854.85</v>
      </c>
      <c r="G156" s="483"/>
    </row>
    <row r="157" spans="1:7" s="471" customFormat="1" x14ac:dyDescent="0.25">
      <c r="A157" s="602" t="s">
        <v>1362</v>
      </c>
      <c r="B157" s="603" t="s">
        <v>1359</v>
      </c>
      <c r="C157" s="483">
        <v>8890.5</v>
      </c>
      <c r="D157" s="608">
        <v>52122</v>
      </c>
      <c r="E157" s="608" t="s">
        <v>1360</v>
      </c>
      <c r="F157" s="609">
        <v>5293.81</v>
      </c>
      <c r="G157" s="483">
        <v>0</v>
      </c>
    </row>
    <row r="158" spans="1:7" s="471" customFormat="1" x14ac:dyDescent="0.25">
      <c r="A158" s="602"/>
      <c r="B158" s="603"/>
      <c r="C158" s="483"/>
      <c r="D158" s="608">
        <v>52126</v>
      </c>
      <c r="E158" s="608" t="s">
        <v>1361</v>
      </c>
      <c r="F158" s="609">
        <v>3596.69</v>
      </c>
      <c r="G158" s="483">
        <v>0</v>
      </c>
    </row>
    <row r="159" spans="1:7" s="471" customFormat="1" x14ac:dyDescent="0.25">
      <c r="A159" s="602" t="s">
        <v>1363</v>
      </c>
      <c r="B159" s="603" t="s">
        <v>1364</v>
      </c>
      <c r="C159" s="483">
        <v>497.76</v>
      </c>
      <c r="D159" s="608">
        <v>521250</v>
      </c>
      <c r="E159" s="608" t="s">
        <v>1365</v>
      </c>
      <c r="F159" s="609">
        <v>47.76</v>
      </c>
      <c r="G159" s="483">
        <v>0</v>
      </c>
    </row>
    <row r="160" spans="1:7" s="471" customFormat="1" x14ac:dyDescent="0.25">
      <c r="A160" s="602"/>
      <c r="B160" s="603"/>
      <c r="C160" s="483"/>
      <c r="D160" s="608">
        <v>521252</v>
      </c>
      <c r="E160" s="608" t="s">
        <v>1366</v>
      </c>
      <c r="F160" s="609">
        <v>450</v>
      </c>
      <c r="G160" s="483">
        <v>0</v>
      </c>
    </row>
    <row r="161" spans="1:7" s="471" customFormat="1" x14ac:dyDescent="0.25">
      <c r="A161" s="602" t="s">
        <v>1367</v>
      </c>
      <c r="B161" s="603" t="s">
        <v>1368</v>
      </c>
      <c r="C161" s="483">
        <v>4827</v>
      </c>
      <c r="D161" s="608">
        <v>521211</v>
      </c>
      <c r="E161" s="608" t="s">
        <v>1369</v>
      </c>
      <c r="F161" s="609">
        <v>4827</v>
      </c>
      <c r="G161" s="483">
        <v>0</v>
      </c>
    </row>
    <row r="162" spans="1:7" s="471" customFormat="1" x14ac:dyDescent="0.25">
      <c r="A162" s="602" t="s">
        <v>1370</v>
      </c>
      <c r="B162" s="603" t="s">
        <v>1288</v>
      </c>
      <c r="C162" s="483">
        <v>2570</v>
      </c>
      <c r="D162" s="608">
        <v>521212</v>
      </c>
      <c r="E162" s="608" t="s">
        <v>1371</v>
      </c>
      <c r="F162" s="609">
        <v>2570</v>
      </c>
      <c r="G162" s="483">
        <v>0</v>
      </c>
    </row>
    <row r="163" spans="1:7" s="471" customFormat="1" x14ac:dyDescent="0.25">
      <c r="A163" s="602"/>
      <c r="B163" s="603" t="s">
        <v>1372</v>
      </c>
      <c r="C163" s="483"/>
      <c r="D163" s="604"/>
      <c r="E163" s="594"/>
      <c r="F163" s="483"/>
      <c r="G163" s="483"/>
    </row>
    <row r="164" spans="1:7" s="471" customFormat="1" x14ac:dyDescent="0.25">
      <c r="A164" s="602"/>
      <c r="B164" s="603" t="s">
        <v>1373</v>
      </c>
      <c r="C164" s="483"/>
      <c r="D164" s="604"/>
      <c r="E164" s="594"/>
      <c r="F164" s="483"/>
      <c r="G164" s="483"/>
    </row>
    <row r="165" spans="1:7" s="471" customFormat="1" x14ac:dyDescent="0.25">
      <c r="A165" s="602" t="s">
        <v>1374</v>
      </c>
      <c r="B165" s="603" t="s">
        <v>1375</v>
      </c>
      <c r="C165" s="483">
        <v>15464.12</v>
      </c>
      <c r="D165" s="608">
        <v>521237</v>
      </c>
      <c r="E165" s="608" t="s">
        <v>1376</v>
      </c>
      <c r="F165" s="609">
        <v>5576.66</v>
      </c>
      <c r="G165" s="483">
        <v>0</v>
      </c>
    </row>
    <row r="166" spans="1:7" s="471" customFormat="1" x14ac:dyDescent="0.25">
      <c r="A166" s="602"/>
      <c r="B166" s="603"/>
      <c r="C166" s="483"/>
      <c r="D166" s="608">
        <v>521238</v>
      </c>
      <c r="E166" s="608" t="s">
        <v>1377</v>
      </c>
      <c r="F166" s="609">
        <v>2251.6799999999998</v>
      </c>
      <c r="G166" s="483">
        <v>0</v>
      </c>
    </row>
    <row r="167" spans="1:7" s="471" customFormat="1" x14ac:dyDescent="0.25">
      <c r="A167" s="602"/>
      <c r="B167" s="603"/>
      <c r="C167" s="483"/>
      <c r="D167" s="608">
        <v>521239</v>
      </c>
      <c r="E167" s="608" t="s">
        <v>1378</v>
      </c>
      <c r="F167" s="609">
        <v>7635.78</v>
      </c>
      <c r="G167" s="483">
        <v>0</v>
      </c>
    </row>
    <row r="168" spans="1:7" s="471" customFormat="1" x14ac:dyDescent="0.25">
      <c r="A168" s="602"/>
      <c r="B168" s="603" t="s">
        <v>1379</v>
      </c>
      <c r="C168" s="483"/>
      <c r="D168" s="604"/>
      <c r="E168" s="594"/>
      <c r="F168" s="483"/>
      <c r="G168" s="483"/>
    </row>
    <row r="169" spans="1:7" s="471" customFormat="1" x14ac:dyDescent="0.25">
      <c r="A169" s="602" t="s">
        <v>1380</v>
      </c>
      <c r="B169" s="603" t="s">
        <v>1381</v>
      </c>
      <c r="C169" s="483">
        <v>651.41999999999996</v>
      </c>
      <c r="D169" s="608">
        <v>521219</v>
      </c>
      <c r="E169" s="608" t="s">
        <v>1382</v>
      </c>
      <c r="F169" s="609">
        <v>651.41999999999996</v>
      </c>
      <c r="G169" s="483">
        <v>0</v>
      </c>
    </row>
    <row r="170" spans="1:7" s="471" customFormat="1" x14ac:dyDescent="0.25">
      <c r="A170" s="602" t="s">
        <v>1383</v>
      </c>
      <c r="B170" s="603" t="s">
        <v>1384</v>
      </c>
      <c r="C170" s="483">
        <v>25852.17</v>
      </c>
      <c r="D170" s="608">
        <v>521232</v>
      </c>
      <c r="E170" s="608" t="s">
        <v>1385</v>
      </c>
      <c r="F170" s="609">
        <v>13200</v>
      </c>
      <c r="G170" s="483">
        <v>0</v>
      </c>
    </row>
    <row r="171" spans="1:7" s="471" customFormat="1" x14ac:dyDescent="0.25">
      <c r="A171" s="602"/>
      <c r="B171" s="603"/>
      <c r="C171" s="483"/>
      <c r="D171" s="608">
        <v>521233</v>
      </c>
      <c r="E171" s="608" t="s">
        <v>1386</v>
      </c>
      <c r="F171" s="609">
        <v>12652.17</v>
      </c>
      <c r="G171" s="483"/>
    </row>
    <row r="172" spans="1:7" s="471" customFormat="1" x14ac:dyDescent="0.25">
      <c r="A172" s="602" t="s">
        <v>1387</v>
      </c>
      <c r="B172" s="603" t="s">
        <v>1388</v>
      </c>
      <c r="C172" s="483">
        <v>1129.26</v>
      </c>
      <c r="D172" s="608">
        <v>521217</v>
      </c>
      <c r="E172" s="608" t="s">
        <v>1389</v>
      </c>
      <c r="F172" s="609">
        <v>1066.8599999999999</v>
      </c>
      <c r="G172" s="483">
        <v>0</v>
      </c>
    </row>
    <row r="173" spans="1:7" s="471" customFormat="1" x14ac:dyDescent="0.25">
      <c r="A173" s="602"/>
      <c r="B173" s="603"/>
      <c r="C173" s="483"/>
      <c r="D173" s="608">
        <v>521218</v>
      </c>
      <c r="E173" s="608" t="s">
        <v>1390</v>
      </c>
      <c r="F173" s="609">
        <v>62.4</v>
      </c>
      <c r="G173" s="483">
        <v>0</v>
      </c>
    </row>
    <row r="174" spans="1:7" s="471" customFormat="1" x14ac:dyDescent="0.25">
      <c r="A174" s="602" t="s">
        <v>1391</v>
      </c>
      <c r="B174" s="603" t="s">
        <v>1392</v>
      </c>
      <c r="C174" s="483">
        <v>10545.74</v>
      </c>
      <c r="D174" s="608">
        <v>521213</v>
      </c>
      <c r="E174" s="608" t="s">
        <v>1393</v>
      </c>
      <c r="F174" s="609">
        <v>5122.51</v>
      </c>
      <c r="G174" s="483">
        <v>0</v>
      </c>
    </row>
    <row r="175" spans="1:7" s="471" customFormat="1" x14ac:dyDescent="0.25">
      <c r="A175" s="602"/>
      <c r="B175" s="603"/>
      <c r="C175" s="483"/>
      <c r="D175" s="608">
        <v>521214</v>
      </c>
      <c r="E175" s="608" t="s">
        <v>1394</v>
      </c>
      <c r="F175" s="609">
        <v>573.46</v>
      </c>
      <c r="G175" s="483">
        <v>0</v>
      </c>
    </row>
    <row r="176" spans="1:7" s="471" customFormat="1" x14ac:dyDescent="0.25">
      <c r="A176" s="602"/>
      <c r="B176" s="603"/>
      <c r="C176" s="483"/>
      <c r="D176" s="608">
        <v>521215</v>
      </c>
      <c r="E176" s="608" t="s">
        <v>1395</v>
      </c>
      <c r="F176" s="609">
        <v>1408.39</v>
      </c>
      <c r="G176" s="483">
        <v>0</v>
      </c>
    </row>
    <row r="177" spans="1:7" s="471" customFormat="1" x14ac:dyDescent="0.25">
      <c r="A177" s="602"/>
      <c r="B177" s="603"/>
      <c r="C177" s="483"/>
      <c r="D177" s="608">
        <v>521216</v>
      </c>
      <c r="E177" s="608" t="s">
        <v>1396</v>
      </c>
      <c r="F177" s="609">
        <v>3441.38</v>
      </c>
      <c r="G177" s="483">
        <v>0</v>
      </c>
    </row>
    <row r="178" spans="1:7" s="471" customFormat="1" x14ac:dyDescent="0.25">
      <c r="A178" s="602" t="s">
        <v>1397</v>
      </c>
      <c r="B178" s="603" t="s">
        <v>1398</v>
      </c>
      <c r="C178" s="483">
        <v>3753.27</v>
      </c>
      <c r="D178" s="608">
        <v>51111</v>
      </c>
      <c r="E178" s="608" t="s">
        <v>1399</v>
      </c>
      <c r="F178" s="609">
        <v>3753.27</v>
      </c>
      <c r="G178" s="483">
        <v>0</v>
      </c>
    </row>
    <row r="179" spans="1:7" s="471" customFormat="1" x14ac:dyDescent="0.25">
      <c r="A179" s="602" t="s">
        <v>1400</v>
      </c>
      <c r="B179" s="603" t="s">
        <v>1398</v>
      </c>
      <c r="C179" s="483">
        <v>14474.55</v>
      </c>
      <c r="D179" s="608">
        <v>521235</v>
      </c>
      <c r="E179" s="608" t="s">
        <v>1401</v>
      </c>
      <c r="F179" s="609">
        <v>3833.12</v>
      </c>
      <c r="G179" s="483">
        <v>0</v>
      </c>
    </row>
    <row r="180" spans="1:7" s="471" customFormat="1" x14ac:dyDescent="0.25">
      <c r="A180" s="602"/>
      <c r="B180" s="603"/>
      <c r="C180" s="483"/>
      <c r="D180" s="608">
        <v>521236</v>
      </c>
      <c r="E180" s="608" t="s">
        <v>1402</v>
      </c>
      <c r="F180" s="609">
        <v>10641.43</v>
      </c>
      <c r="G180" s="483">
        <v>0</v>
      </c>
    </row>
    <row r="181" spans="1:7" s="471" customFormat="1" x14ac:dyDescent="0.25">
      <c r="A181" s="602" t="s">
        <v>1403</v>
      </c>
      <c r="B181" s="603" t="s">
        <v>1404</v>
      </c>
      <c r="C181" s="483">
        <v>1603.69</v>
      </c>
      <c r="D181" s="608">
        <v>521224</v>
      </c>
      <c r="E181" s="608" t="s">
        <v>1405</v>
      </c>
      <c r="F181" s="609">
        <v>522.91</v>
      </c>
      <c r="G181" s="483">
        <v>0</v>
      </c>
    </row>
    <row r="182" spans="1:7" s="471" customFormat="1" x14ac:dyDescent="0.25">
      <c r="A182" s="602"/>
      <c r="B182" s="603"/>
      <c r="C182" s="483"/>
      <c r="D182" s="608">
        <v>521225</v>
      </c>
      <c r="E182" s="608" t="s">
        <v>1406</v>
      </c>
      <c r="F182" s="609">
        <v>105</v>
      </c>
      <c r="G182" s="483">
        <v>0</v>
      </c>
    </row>
    <row r="183" spans="1:7" s="471" customFormat="1" x14ac:dyDescent="0.25">
      <c r="A183" s="602"/>
      <c r="B183" s="603"/>
      <c r="C183" s="483"/>
      <c r="D183" s="608">
        <v>521226</v>
      </c>
      <c r="E183" s="608" t="s">
        <v>1407</v>
      </c>
      <c r="F183" s="609">
        <v>975.78</v>
      </c>
      <c r="G183" s="483">
        <v>0</v>
      </c>
    </row>
    <row r="184" spans="1:7" s="471" customFormat="1" ht="20.399999999999999" x14ac:dyDescent="0.25">
      <c r="A184" s="602"/>
      <c r="B184" s="603" t="s">
        <v>1408</v>
      </c>
      <c r="C184" s="483"/>
      <c r="D184" s="608"/>
      <c r="E184" s="608"/>
      <c r="F184" s="609"/>
      <c r="G184" s="483"/>
    </row>
    <row r="185" spans="1:7" s="471" customFormat="1" x14ac:dyDescent="0.25">
      <c r="A185" s="602"/>
      <c r="B185" s="603" t="s">
        <v>1181</v>
      </c>
      <c r="C185" s="483"/>
      <c r="D185" s="608"/>
      <c r="E185" s="608"/>
      <c r="F185" s="609"/>
      <c r="G185" s="483"/>
    </row>
    <row r="186" spans="1:7" s="471" customFormat="1" x14ac:dyDescent="0.25">
      <c r="A186" s="602" t="s">
        <v>1409</v>
      </c>
      <c r="B186" s="603" t="s">
        <v>1338</v>
      </c>
      <c r="C186" s="483">
        <v>10674.32</v>
      </c>
      <c r="D186" s="608">
        <v>521220</v>
      </c>
      <c r="E186" s="608" t="s">
        <v>1410</v>
      </c>
      <c r="F186" s="609">
        <v>6176.43</v>
      </c>
      <c r="G186" s="483">
        <v>0</v>
      </c>
    </row>
    <row r="187" spans="1:7" s="471" customFormat="1" x14ac:dyDescent="0.25">
      <c r="A187" s="602"/>
      <c r="B187" s="603"/>
      <c r="C187" s="483"/>
      <c r="D187" s="608">
        <v>521221</v>
      </c>
      <c r="E187" s="608" t="s">
        <v>1411</v>
      </c>
      <c r="F187" s="609">
        <v>3850</v>
      </c>
      <c r="G187" s="483">
        <v>0</v>
      </c>
    </row>
    <row r="188" spans="1:7" s="471" customFormat="1" x14ac:dyDescent="0.25">
      <c r="A188" s="602"/>
      <c r="B188" s="603"/>
      <c r="C188" s="483"/>
      <c r="D188" s="608">
        <v>521222</v>
      </c>
      <c r="E188" s="608" t="s">
        <v>1412</v>
      </c>
      <c r="F188" s="609">
        <v>647.89</v>
      </c>
      <c r="G188" s="483">
        <v>0</v>
      </c>
    </row>
    <row r="189" spans="1:7" s="471" customFormat="1" x14ac:dyDescent="0.25">
      <c r="A189" s="602" t="s">
        <v>1413</v>
      </c>
      <c r="B189" s="603" t="s">
        <v>1414</v>
      </c>
      <c r="C189" s="483">
        <v>6254.29</v>
      </c>
      <c r="D189" s="608">
        <v>521228</v>
      </c>
      <c r="E189" s="608" t="s">
        <v>1415</v>
      </c>
      <c r="F189" s="609">
        <v>1582</v>
      </c>
      <c r="G189" s="483">
        <v>0</v>
      </c>
    </row>
    <row r="190" spans="1:7" s="471" customFormat="1" x14ac:dyDescent="0.25">
      <c r="A190" s="602"/>
      <c r="B190" s="603"/>
      <c r="C190" s="483"/>
      <c r="D190" s="608">
        <v>521229</v>
      </c>
      <c r="E190" s="608" t="s">
        <v>1416</v>
      </c>
      <c r="F190" s="609">
        <v>556.51</v>
      </c>
      <c r="G190" s="483">
        <v>0</v>
      </c>
    </row>
    <row r="191" spans="1:7" s="471" customFormat="1" x14ac:dyDescent="0.25">
      <c r="A191" s="602"/>
      <c r="B191" s="603"/>
      <c r="C191" s="483"/>
      <c r="D191" s="608">
        <v>521230</v>
      </c>
      <c r="E191" s="608" t="s">
        <v>1417</v>
      </c>
      <c r="F191" s="609">
        <v>4012.71</v>
      </c>
      <c r="G191" s="483">
        <v>0</v>
      </c>
    </row>
    <row r="192" spans="1:7" s="471" customFormat="1" x14ac:dyDescent="0.25">
      <c r="A192" s="602"/>
      <c r="B192" s="603"/>
      <c r="C192" s="483"/>
      <c r="D192" s="608">
        <v>521231</v>
      </c>
      <c r="E192" s="608" t="s">
        <v>1418</v>
      </c>
      <c r="F192" s="609">
        <v>103.07</v>
      </c>
      <c r="G192" s="483">
        <v>0</v>
      </c>
    </row>
    <row r="193" spans="1:7" s="471" customFormat="1" x14ac:dyDescent="0.25">
      <c r="A193" s="602" t="s">
        <v>1419</v>
      </c>
      <c r="B193" s="603" t="s">
        <v>366</v>
      </c>
      <c r="C193" s="483">
        <v>20164.25</v>
      </c>
      <c r="D193" s="608">
        <v>51312</v>
      </c>
      <c r="E193" s="608" t="s">
        <v>1420</v>
      </c>
      <c r="F193" s="609">
        <v>2000</v>
      </c>
      <c r="G193" s="483">
        <v>0</v>
      </c>
    </row>
    <row r="194" spans="1:7" s="471" customFormat="1" x14ac:dyDescent="0.25">
      <c r="A194" s="602"/>
      <c r="B194" s="603"/>
      <c r="C194" s="483"/>
      <c r="D194" s="608">
        <v>51212</v>
      </c>
      <c r="E194" s="608" t="s">
        <v>1421</v>
      </c>
      <c r="F194" s="609">
        <v>7097.5</v>
      </c>
      <c r="G194" s="483">
        <v>0</v>
      </c>
    </row>
    <row r="195" spans="1:7" s="471" customFormat="1" x14ac:dyDescent="0.25">
      <c r="A195" s="602"/>
      <c r="B195" s="603"/>
      <c r="C195" s="483"/>
      <c r="D195" s="608">
        <v>51112</v>
      </c>
      <c r="E195" s="608" t="s">
        <v>1421</v>
      </c>
      <c r="F195" s="609">
        <v>11066.75</v>
      </c>
      <c r="G195" s="483"/>
    </row>
    <row r="196" spans="1:7" s="471" customFormat="1" x14ac:dyDescent="0.25">
      <c r="A196" s="602" t="s">
        <v>1422</v>
      </c>
      <c r="B196" s="603" t="s">
        <v>366</v>
      </c>
      <c r="C196" s="483">
        <v>26223.65</v>
      </c>
      <c r="D196" s="608">
        <v>52129</v>
      </c>
      <c r="E196" s="608" t="s">
        <v>1421</v>
      </c>
      <c r="F196" s="609">
        <v>10152.530000000001</v>
      </c>
      <c r="G196" s="483">
        <v>0</v>
      </c>
    </row>
    <row r="197" spans="1:7" s="471" customFormat="1" x14ac:dyDescent="0.25">
      <c r="A197" s="602"/>
      <c r="B197" s="603"/>
      <c r="C197" s="483"/>
      <c r="D197" s="608">
        <v>52100</v>
      </c>
      <c r="E197" s="608" t="s">
        <v>1423</v>
      </c>
      <c r="F197" s="609">
        <v>16071.12</v>
      </c>
      <c r="G197" s="483">
        <v>0</v>
      </c>
    </row>
    <row r="198" spans="1:7" s="471" customFormat="1" x14ac:dyDescent="0.25">
      <c r="A198" s="602"/>
      <c r="B198" s="603" t="s">
        <v>1424</v>
      </c>
      <c r="C198" s="483"/>
      <c r="D198" s="604"/>
      <c r="E198" s="594"/>
      <c r="F198" s="483"/>
      <c r="G198" s="483"/>
    </row>
    <row r="199" spans="1:7" s="471" customFormat="1" ht="20.399999999999999" x14ac:dyDescent="0.25">
      <c r="A199" s="602"/>
      <c r="B199" s="603" t="s">
        <v>1425</v>
      </c>
      <c r="C199" s="483"/>
      <c r="D199" s="604"/>
      <c r="E199" s="594"/>
      <c r="F199" s="483"/>
      <c r="G199" s="483"/>
    </row>
    <row r="200" spans="1:7" s="471" customFormat="1" x14ac:dyDescent="0.25">
      <c r="A200" s="602"/>
      <c r="B200" s="603" t="s">
        <v>1181</v>
      </c>
      <c r="C200" s="483"/>
      <c r="D200" s="604"/>
      <c r="E200" s="594"/>
      <c r="F200" s="483"/>
      <c r="G200" s="483"/>
    </row>
    <row r="201" spans="1:7" s="471" customFormat="1" x14ac:dyDescent="0.25">
      <c r="A201" s="602" t="s">
        <v>1426</v>
      </c>
      <c r="B201" s="603" t="s">
        <v>1338</v>
      </c>
      <c r="C201" s="483">
        <v>827.96</v>
      </c>
      <c r="D201" s="608">
        <v>52132</v>
      </c>
      <c r="E201" s="608" t="s">
        <v>1427</v>
      </c>
      <c r="F201" s="609">
        <v>827.96</v>
      </c>
      <c r="G201" s="483">
        <v>0</v>
      </c>
    </row>
    <row r="202" spans="1:7" s="471" customFormat="1" x14ac:dyDescent="0.25">
      <c r="A202" s="602"/>
      <c r="B202" s="603"/>
      <c r="C202" s="483"/>
      <c r="D202" s="608"/>
      <c r="E202" s="608"/>
      <c r="F202" s="609"/>
      <c r="G202" s="483" t="s">
        <v>1227</v>
      </c>
    </row>
    <row r="203" spans="1:7" s="471" customFormat="1" x14ac:dyDescent="0.25">
      <c r="A203" s="602" t="s">
        <v>1428</v>
      </c>
      <c r="B203" s="603" t="s">
        <v>1429</v>
      </c>
      <c r="C203" s="483">
        <v>1087496.6299999999</v>
      </c>
      <c r="D203" s="604"/>
      <c r="E203" s="594"/>
      <c r="F203" s="483"/>
      <c r="G203" s="483"/>
    </row>
    <row r="204" spans="1:7" s="471" customFormat="1" x14ac:dyDescent="0.25">
      <c r="A204" s="602" t="s">
        <v>1430</v>
      </c>
      <c r="B204" s="603" t="s">
        <v>1431</v>
      </c>
      <c r="C204" s="483">
        <v>175893.46</v>
      </c>
      <c r="D204" s="604"/>
      <c r="E204" s="594"/>
      <c r="F204" s="483"/>
      <c r="G204" s="483"/>
    </row>
    <row r="205" spans="1:7" s="471" customFormat="1" x14ac:dyDescent="0.25">
      <c r="A205" s="602" t="s">
        <v>1432</v>
      </c>
      <c r="B205" s="603" t="s">
        <v>1433</v>
      </c>
      <c r="C205" s="483">
        <f>SUM(C203:C204)</f>
        <v>1263390.0899999999</v>
      </c>
      <c r="D205" s="604"/>
      <c r="E205" s="594"/>
      <c r="F205" s="483"/>
      <c r="G205" s="483"/>
    </row>
    <row r="206" spans="1:7" s="471" customFormat="1" x14ac:dyDescent="0.25">
      <c r="A206" s="602"/>
      <c r="B206" s="603" t="s">
        <v>1434</v>
      </c>
      <c r="C206" s="483"/>
      <c r="D206" s="604"/>
      <c r="E206" s="594"/>
      <c r="F206" s="483"/>
      <c r="G206" s="483"/>
    </row>
    <row r="207" spans="1:7" s="471" customFormat="1" x14ac:dyDescent="0.25">
      <c r="A207" s="602" t="s">
        <v>1435</v>
      </c>
      <c r="B207" s="603" t="s">
        <v>1436</v>
      </c>
      <c r="C207" s="483">
        <v>3664.51</v>
      </c>
      <c r="D207" s="604"/>
      <c r="E207" s="594"/>
      <c r="F207" s="483"/>
      <c r="G207" s="483"/>
    </row>
    <row r="208" spans="1:7" s="471" customFormat="1" x14ac:dyDescent="0.25">
      <c r="A208" s="602"/>
      <c r="B208" s="603" t="s">
        <v>1437</v>
      </c>
      <c r="C208" s="483"/>
      <c r="D208" s="604"/>
      <c r="E208" s="594"/>
      <c r="F208" s="483"/>
      <c r="G208" s="483"/>
    </row>
    <row r="209" spans="1:7" s="471" customFormat="1" x14ac:dyDescent="0.25">
      <c r="A209" s="602" t="s">
        <v>1438</v>
      </c>
      <c r="B209" s="603" t="s">
        <v>1439</v>
      </c>
      <c r="C209" s="483">
        <v>9744.1</v>
      </c>
      <c r="D209" s="604"/>
      <c r="E209" s="594"/>
      <c r="F209" s="483" t="s">
        <v>1227</v>
      </c>
      <c r="G209" s="483"/>
    </row>
    <row r="210" spans="1:7" s="471" customFormat="1" x14ac:dyDescent="0.25">
      <c r="A210" s="602" t="s">
        <v>1440</v>
      </c>
      <c r="B210" s="603" t="s">
        <v>324</v>
      </c>
      <c r="C210" s="483">
        <v>20207.650000000001</v>
      </c>
      <c r="D210" s="604"/>
      <c r="E210" s="594"/>
      <c r="F210" s="483"/>
      <c r="G210" s="483"/>
    </row>
    <row r="211" spans="1:7" s="471" customFormat="1" ht="20.399999999999999" x14ac:dyDescent="0.25">
      <c r="A211" s="602"/>
      <c r="B211" s="603" t="s">
        <v>1441</v>
      </c>
      <c r="C211" s="483"/>
      <c r="D211" s="604"/>
      <c r="E211" s="594"/>
      <c r="F211" s="483"/>
      <c r="G211" s="483"/>
    </row>
    <row r="212" spans="1:7" s="471" customFormat="1" x14ac:dyDescent="0.25">
      <c r="A212" s="602" t="s">
        <v>1442</v>
      </c>
      <c r="B212" s="603" t="s">
        <v>324</v>
      </c>
      <c r="C212" s="483">
        <v>6079.59</v>
      </c>
      <c r="D212" s="604"/>
      <c r="E212" s="594"/>
      <c r="F212" s="483"/>
      <c r="G212" s="483"/>
    </row>
    <row r="213" spans="1:7" s="471" customFormat="1" x14ac:dyDescent="0.25">
      <c r="A213" s="602" t="s">
        <v>1443</v>
      </c>
      <c r="B213" s="603" t="s">
        <v>1444</v>
      </c>
      <c r="C213" s="483">
        <v>6079.59</v>
      </c>
      <c r="D213" s="604"/>
      <c r="E213" s="594"/>
      <c r="F213" s="483"/>
      <c r="G213" s="483"/>
    </row>
    <row r="214" spans="1:7" s="471" customFormat="1" x14ac:dyDescent="0.25">
      <c r="A214" s="602" t="s">
        <v>1445</v>
      </c>
      <c r="B214" s="603" t="s">
        <v>1446</v>
      </c>
      <c r="C214" s="483">
        <v>1519.9</v>
      </c>
      <c r="D214" s="604"/>
      <c r="E214" s="594"/>
      <c r="F214" s="483"/>
      <c r="G214" s="483"/>
    </row>
    <row r="215" spans="1:7" s="471" customFormat="1" x14ac:dyDescent="0.25">
      <c r="A215" s="602" t="s">
        <v>1447</v>
      </c>
      <c r="B215" s="603" t="s">
        <v>1448</v>
      </c>
      <c r="C215" s="483">
        <v>1519.9</v>
      </c>
      <c r="D215" s="604"/>
      <c r="E215" s="594"/>
      <c r="F215" s="483"/>
      <c r="G215" s="483"/>
    </row>
    <row r="216" spans="1:7" s="471" customFormat="1" x14ac:dyDescent="0.25">
      <c r="A216" s="602" t="s">
        <v>1449</v>
      </c>
      <c r="B216" s="603" t="s">
        <v>1450</v>
      </c>
      <c r="C216" s="483">
        <v>19757.32</v>
      </c>
      <c r="D216" s="604"/>
      <c r="E216" s="594"/>
      <c r="F216" s="483"/>
      <c r="G216" s="483"/>
    </row>
    <row r="217" spans="1:7" s="471" customFormat="1" x14ac:dyDescent="0.25">
      <c r="A217" s="602" t="s">
        <v>1451</v>
      </c>
      <c r="B217" s="603" t="s">
        <v>1452</v>
      </c>
      <c r="C217" s="483">
        <v>34918.089999999997</v>
      </c>
      <c r="D217" s="604"/>
      <c r="E217" s="594"/>
      <c r="F217" s="483"/>
      <c r="G217" s="483"/>
    </row>
    <row r="218" spans="1:7" s="471" customFormat="1" x14ac:dyDescent="0.25">
      <c r="A218" s="602" t="s">
        <v>1453</v>
      </c>
      <c r="B218" s="603" t="s">
        <v>1454</v>
      </c>
      <c r="C218" s="483">
        <v>53155.51</v>
      </c>
      <c r="D218" s="604"/>
      <c r="E218" s="594"/>
      <c r="F218" s="483"/>
      <c r="G218" s="483"/>
    </row>
    <row r="219" spans="1:7" s="471" customFormat="1" x14ac:dyDescent="0.25">
      <c r="A219" s="602" t="s">
        <v>1455</v>
      </c>
      <c r="B219" s="603" t="s">
        <v>1456</v>
      </c>
      <c r="C219" s="483">
        <v>53155.51</v>
      </c>
      <c r="D219" s="604"/>
      <c r="E219" s="594"/>
      <c r="F219" s="483"/>
      <c r="G219" s="483"/>
    </row>
    <row r="220" spans="1:7" s="471" customFormat="1" x14ac:dyDescent="0.25">
      <c r="A220" s="472"/>
      <c r="B220" s="55"/>
      <c r="C220" s="55"/>
      <c r="D220" s="55"/>
      <c r="E220" s="55"/>
      <c r="F220" s="55"/>
      <c r="G220" s="470"/>
    </row>
    <row r="221" spans="1:7" x14ac:dyDescent="0.25">
      <c r="A221" s="4"/>
      <c r="B221" s="55"/>
      <c r="C221" s="55"/>
      <c r="D221" s="55"/>
      <c r="E221" s="55"/>
      <c r="F221" s="55"/>
    </row>
    <row r="222" spans="1:7" ht="12" customHeight="1" x14ac:dyDescent="0.25">
      <c r="A222" s="743" t="s">
        <v>878</v>
      </c>
      <c r="B222" s="743"/>
      <c r="C222" s="743"/>
      <c r="D222" s="743"/>
      <c r="E222" s="743"/>
      <c r="F222" s="743"/>
      <c r="G222" s="743"/>
    </row>
    <row r="223" spans="1:7" ht="26.1" customHeight="1" x14ac:dyDescent="0.25">
      <c r="A223" s="744" t="s">
        <v>1060</v>
      </c>
      <c r="B223" s="744"/>
      <c r="C223" s="744"/>
      <c r="D223" s="744"/>
      <c r="E223" s="744"/>
      <c r="F223" s="744"/>
      <c r="G223" s="744"/>
    </row>
    <row r="224" spans="1:7" ht="27" customHeight="1" x14ac:dyDescent="0.25">
      <c r="A224" s="764" t="s">
        <v>1059</v>
      </c>
      <c r="B224" s="764"/>
      <c r="C224" s="764"/>
      <c r="D224" s="764"/>
      <c r="E224" s="764"/>
      <c r="F224" s="764"/>
      <c r="G224" s="764"/>
    </row>
    <row r="225" spans="1:9" ht="12" customHeight="1" x14ac:dyDescent="0.25">
      <c r="A225" s="743" t="s">
        <v>111</v>
      </c>
      <c r="B225" s="743"/>
      <c r="C225" s="743"/>
      <c r="D225" s="743"/>
      <c r="E225" s="743"/>
      <c r="F225" s="743"/>
      <c r="G225" s="743"/>
    </row>
    <row r="226" spans="1:9" ht="12.75" customHeight="1" x14ac:dyDescent="0.25">
      <c r="A226" s="745" t="s">
        <v>200</v>
      </c>
      <c r="B226" s="745"/>
      <c r="C226" s="745"/>
      <c r="D226" s="745"/>
      <c r="E226" s="745"/>
      <c r="F226" s="745"/>
      <c r="G226" s="745"/>
    </row>
    <row r="227" spans="1:9" x14ac:dyDescent="0.25">
      <c r="A227" s="56"/>
      <c r="B227" s="56"/>
      <c r="C227" s="56"/>
      <c r="D227" s="56"/>
      <c r="E227" s="56"/>
      <c r="F227" s="56"/>
    </row>
    <row r="228" spans="1:9" ht="13.8" thickBot="1" x14ac:dyDescent="0.3"/>
    <row r="229" spans="1:9" ht="12.75" customHeight="1" x14ac:dyDescent="0.25">
      <c r="A229" s="648" t="s">
        <v>1083</v>
      </c>
      <c r="B229" s="649"/>
      <c r="C229" s="649"/>
      <c r="D229" s="649"/>
      <c r="E229" s="649"/>
      <c r="F229" s="649"/>
      <c r="G229" s="650"/>
      <c r="H229" s="587"/>
      <c r="I229" s="587"/>
    </row>
    <row r="230" spans="1:9" x14ac:dyDescent="0.25">
      <c r="A230" s="651"/>
      <c r="B230" s="652"/>
      <c r="C230" s="652"/>
      <c r="D230" s="652"/>
      <c r="E230" s="652"/>
      <c r="F230" s="652"/>
      <c r="G230" s="653"/>
      <c r="H230" s="587"/>
      <c r="I230" s="587"/>
    </row>
    <row r="231" spans="1:9" x14ac:dyDescent="0.25">
      <c r="A231" s="651"/>
      <c r="B231" s="652"/>
      <c r="C231" s="652"/>
      <c r="D231" s="652"/>
      <c r="E231" s="652"/>
      <c r="F231" s="652"/>
      <c r="G231" s="653"/>
      <c r="H231" s="587"/>
      <c r="I231" s="587"/>
    </row>
    <row r="232" spans="1:9" ht="13.8" thickBot="1" x14ac:dyDescent="0.3">
      <c r="A232" s="654"/>
      <c r="B232" s="655"/>
      <c r="C232" s="655"/>
      <c r="D232" s="655"/>
      <c r="E232" s="655"/>
      <c r="F232" s="655"/>
      <c r="G232" s="656"/>
      <c r="H232" s="587"/>
      <c r="I232" s="587"/>
    </row>
  </sheetData>
  <sheetProtection selectLockedCells="1" selectUnlockedCells="1"/>
  <mergeCells count="11">
    <mergeCell ref="A222:G222"/>
    <mergeCell ref="A10:C10"/>
    <mergeCell ref="D10:F10"/>
    <mergeCell ref="G10:G11"/>
    <mergeCell ref="A11:A12"/>
    <mergeCell ref="B11:B12"/>
    <mergeCell ref="A229:G232"/>
    <mergeCell ref="A225:G225"/>
    <mergeCell ref="A226:G226"/>
    <mergeCell ref="A223:G223"/>
    <mergeCell ref="A224:G224"/>
  </mergeCells>
  <hyperlinks>
    <hyperlink ref="G1" location="Índice_Anexos_ICT!A1" display="Índice"/>
  </hyperlinks>
  <pageMargins left="0.43333333333333335" right="0.43333333333333335" top="0.47222222222222221" bottom="0.35416666666666669" header="0.51180555555555551" footer="0.51180555555555551"/>
  <pageSetup paperSize="9" scale="55" firstPageNumber="0"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XEA52"/>
  <sheetViews>
    <sheetView workbookViewId="0">
      <selection activeCell="A47" sqref="A47"/>
    </sheetView>
  </sheetViews>
  <sheetFormatPr baseColWidth="10" defaultColWidth="8.88671875" defaultRowHeight="13.2" x14ac:dyDescent="0.25"/>
  <cols>
    <col min="1" max="1" width="10.5546875" style="48" customWidth="1"/>
    <col min="2" max="2" width="14.5546875" style="48" customWidth="1"/>
    <col min="3" max="3" width="9.33203125" style="48" customWidth="1"/>
    <col min="4" max="4" width="12.5546875" style="48" customWidth="1"/>
    <col min="5" max="5" width="21.5546875" style="48" customWidth="1"/>
    <col min="6" max="6" width="21.6640625" style="48" customWidth="1"/>
    <col min="7" max="7" width="13" style="1" customWidth="1"/>
    <col min="8" max="16354" width="8.88671875" style="2"/>
    <col min="16355" max="16355" width="0" style="2" hidden="1" customWidth="1"/>
    <col min="16356" max="16384" width="8.88671875" style="2"/>
  </cols>
  <sheetData>
    <row r="1" spans="1:7 16355:16355" x14ac:dyDescent="0.25">
      <c r="A1" s="3" t="s">
        <v>93</v>
      </c>
      <c r="B1" s="3"/>
      <c r="C1" s="3"/>
      <c r="F1" s="49"/>
      <c r="G1" s="28" t="s">
        <v>94</v>
      </c>
    </row>
    <row r="2" spans="1:7 16355:16355" x14ac:dyDescent="0.25">
      <c r="A2" s="4"/>
      <c r="B2" s="5"/>
      <c r="C2" s="5"/>
      <c r="F2" s="1"/>
    </row>
    <row r="3" spans="1:7 16355:16355" x14ac:dyDescent="0.25">
      <c r="A3" s="3" t="s">
        <v>1</v>
      </c>
      <c r="C3" s="598" t="s">
        <v>1089</v>
      </c>
      <c r="E3" s="50"/>
      <c r="F3" s="1"/>
    </row>
    <row r="4" spans="1:7 16355:16355" x14ac:dyDescent="0.25">
      <c r="A4" s="3" t="s">
        <v>2</v>
      </c>
      <c r="C4" s="599" t="s">
        <v>1088</v>
      </c>
      <c r="E4" s="50"/>
      <c r="F4" s="1"/>
    </row>
    <row r="5" spans="1:7 16355:16355" x14ac:dyDescent="0.25">
      <c r="A5" s="3" t="s">
        <v>1032</v>
      </c>
      <c r="C5" s="6">
        <v>2020</v>
      </c>
      <c r="E5" s="50"/>
      <c r="F5" s="1"/>
    </row>
    <row r="6" spans="1:7 16355:16355" x14ac:dyDescent="0.25">
      <c r="A6" s="4"/>
      <c r="B6" s="5"/>
      <c r="C6" s="5"/>
      <c r="F6" s="626" t="s">
        <v>1457</v>
      </c>
    </row>
    <row r="7" spans="1:7 16355:16355" x14ac:dyDescent="0.25">
      <c r="A7" s="3" t="s">
        <v>201</v>
      </c>
      <c r="B7" s="3"/>
      <c r="C7" s="3"/>
      <c r="F7" s="50"/>
    </row>
    <row r="8" spans="1:7 16355:16355" x14ac:dyDescent="0.25">
      <c r="A8" s="5" t="s">
        <v>202</v>
      </c>
      <c r="B8" s="3"/>
      <c r="C8" s="3"/>
      <c r="F8" s="50"/>
    </row>
    <row r="9" spans="1:7 16355:16355" x14ac:dyDescent="0.25">
      <c r="A9" s="5" t="s">
        <v>932</v>
      </c>
      <c r="B9" s="3"/>
      <c r="C9" s="3"/>
      <c r="F9" s="50"/>
    </row>
    <row r="10" spans="1:7 16355:16355" x14ac:dyDescent="0.25">
      <c r="A10" s="4"/>
      <c r="B10" s="3"/>
      <c r="C10" s="3"/>
      <c r="F10" s="50"/>
    </row>
    <row r="11" spans="1:7 16355:16355" x14ac:dyDescent="0.25">
      <c r="A11" s="4"/>
      <c r="B11" s="3"/>
      <c r="C11" s="3"/>
      <c r="F11" s="50"/>
    </row>
    <row r="12" spans="1:7 16355:16355" x14ac:dyDescent="0.25">
      <c r="A12" s="3" t="s">
        <v>933</v>
      </c>
    </row>
    <row r="14" spans="1:7 16355:16355" s="15" customFormat="1" ht="60" x14ac:dyDescent="0.25">
      <c r="A14" s="556" t="s">
        <v>1061</v>
      </c>
      <c r="B14" s="8" t="s">
        <v>203</v>
      </c>
      <c r="C14" s="8" t="s">
        <v>192</v>
      </c>
      <c r="D14" s="8" t="s">
        <v>204</v>
      </c>
      <c r="E14" s="8" t="s">
        <v>205</v>
      </c>
      <c r="F14" s="8" t="s">
        <v>206</v>
      </c>
      <c r="G14" s="57" t="s">
        <v>207</v>
      </c>
      <c r="XEA14" s="464" t="s">
        <v>947</v>
      </c>
    </row>
    <row r="15" spans="1:7 16355:16355" s="15" customFormat="1" ht="12" customHeight="1" x14ac:dyDescent="0.25">
      <c r="A15" s="58" t="s">
        <v>208</v>
      </c>
      <c r="B15" s="58" t="s">
        <v>196</v>
      </c>
      <c r="C15" s="767" t="s">
        <v>209</v>
      </c>
      <c r="D15" s="767"/>
      <c r="E15" s="58" t="s">
        <v>210</v>
      </c>
      <c r="F15" s="58" t="s">
        <v>211</v>
      </c>
      <c r="G15" s="58" t="s">
        <v>212</v>
      </c>
      <c r="XEA15" s="456" t="s">
        <v>948</v>
      </c>
    </row>
    <row r="16" spans="1:7 16355:16355" ht="12.75" customHeight="1" x14ac:dyDescent="0.25">
      <c r="A16" s="465"/>
      <c r="B16" s="17"/>
      <c r="C16" s="17"/>
      <c r="D16" s="17"/>
      <c r="E16" s="59"/>
      <c r="F16" s="59"/>
      <c r="G16" s="60">
        <v>0</v>
      </c>
      <c r="XEA16" s="456" t="s">
        <v>949</v>
      </c>
    </row>
    <row r="17" spans="1:7" x14ac:dyDescent="0.25">
      <c r="A17" s="466"/>
      <c r="B17" s="61"/>
      <c r="C17" s="61"/>
      <c r="D17" s="61"/>
      <c r="E17" s="59"/>
      <c r="F17" s="59"/>
      <c r="G17" s="60">
        <v>0</v>
      </c>
    </row>
    <row r="18" spans="1:7" x14ac:dyDescent="0.25">
      <c r="A18" s="61"/>
      <c r="B18" s="61"/>
      <c r="C18" s="61"/>
      <c r="D18" s="61"/>
      <c r="E18" s="59"/>
      <c r="F18" s="59"/>
      <c r="G18" s="60">
        <v>0</v>
      </c>
    </row>
    <row r="19" spans="1:7" x14ac:dyDescent="0.25">
      <c r="A19" s="61"/>
      <c r="B19" s="61"/>
      <c r="C19" s="61"/>
      <c r="D19" s="61"/>
      <c r="E19" s="59"/>
      <c r="F19" s="59"/>
      <c r="G19" s="60">
        <v>0</v>
      </c>
    </row>
    <row r="20" spans="1:7" x14ac:dyDescent="0.25">
      <c r="A20" s="61"/>
      <c r="B20" s="61"/>
      <c r="C20" s="61"/>
      <c r="D20" s="61"/>
      <c r="E20" s="59"/>
      <c r="F20" s="59"/>
      <c r="G20" s="60">
        <v>0</v>
      </c>
    </row>
    <row r="21" spans="1:7" x14ac:dyDescent="0.25">
      <c r="A21" s="20"/>
      <c r="B21" s="20"/>
      <c r="C21" s="20"/>
      <c r="D21" s="20"/>
      <c r="E21" s="62"/>
      <c r="F21" s="62"/>
      <c r="G21" s="60">
        <v>0</v>
      </c>
    </row>
    <row r="22" spans="1:7" x14ac:dyDescent="0.25">
      <c r="A22" s="20"/>
      <c r="B22" s="20"/>
      <c r="C22" s="20"/>
      <c r="D22" s="20"/>
      <c r="E22" s="62"/>
      <c r="F22" s="62"/>
      <c r="G22" s="60">
        <v>0</v>
      </c>
    </row>
    <row r="23" spans="1:7" x14ac:dyDescent="0.25">
      <c r="A23" s="17"/>
      <c r="B23" s="17"/>
      <c r="C23" s="17"/>
      <c r="D23" s="17"/>
      <c r="E23" s="62"/>
      <c r="F23" s="62"/>
      <c r="G23" s="60">
        <v>0</v>
      </c>
    </row>
    <row r="24" spans="1:7" x14ac:dyDescent="0.25">
      <c r="A24" s="17"/>
      <c r="B24" s="17"/>
      <c r="C24" s="20"/>
      <c r="D24" s="20"/>
      <c r="E24" s="62"/>
      <c r="F24" s="62"/>
      <c r="G24" s="60">
        <v>0</v>
      </c>
    </row>
    <row r="25" spans="1:7" x14ac:dyDescent="0.25">
      <c r="A25" s="20"/>
      <c r="B25" s="20"/>
      <c r="C25" s="20"/>
      <c r="D25" s="20"/>
      <c r="E25" s="62"/>
      <c r="F25" s="62"/>
      <c r="G25" s="60">
        <v>0</v>
      </c>
    </row>
    <row r="26" spans="1:7" ht="12" customHeight="1" x14ac:dyDescent="0.25">
      <c r="A26" s="768" t="s">
        <v>213</v>
      </c>
      <c r="B26" s="768"/>
      <c r="C26" s="768"/>
      <c r="D26" s="768"/>
      <c r="E26" s="768"/>
      <c r="F26" s="768"/>
      <c r="G26" s="63">
        <f>SUM(G16:G25)</f>
        <v>0</v>
      </c>
    </row>
    <row r="27" spans="1:7" x14ac:dyDescent="0.25">
      <c r="A27" s="56"/>
      <c r="B27" s="56"/>
      <c r="C27" s="56"/>
      <c r="D27" s="56"/>
      <c r="E27" s="56"/>
      <c r="F27" s="56"/>
    </row>
    <row r="28" spans="1:7" x14ac:dyDescent="0.25">
      <c r="A28" s="56"/>
      <c r="B28" s="56"/>
      <c r="C28" s="56"/>
      <c r="D28" s="56"/>
      <c r="E28" s="56"/>
      <c r="F28" s="50"/>
    </row>
    <row r="29" spans="1:7" x14ac:dyDescent="0.25">
      <c r="A29" s="3" t="s">
        <v>935</v>
      </c>
      <c r="B29" s="56"/>
      <c r="C29" s="56"/>
      <c r="D29" s="56"/>
      <c r="E29" s="56"/>
      <c r="F29" s="56"/>
    </row>
    <row r="30" spans="1:7" x14ac:dyDescent="0.25">
      <c r="A30" s="56"/>
      <c r="B30" s="56"/>
      <c r="C30" s="56"/>
      <c r="D30" s="56"/>
      <c r="E30" s="56"/>
      <c r="F30" s="56"/>
    </row>
    <row r="31" spans="1:7" ht="36" customHeight="1" x14ac:dyDescent="0.25">
      <c r="A31" s="659" t="s">
        <v>96</v>
      </c>
      <c r="B31" s="659"/>
      <c r="C31" s="659"/>
      <c r="D31" s="659"/>
      <c r="E31" s="659"/>
      <c r="F31" s="8" t="s">
        <v>214</v>
      </c>
      <c r="G31" s="8" t="s">
        <v>215</v>
      </c>
    </row>
    <row r="32" spans="1:7" ht="12" customHeight="1" x14ac:dyDescent="0.25">
      <c r="A32" s="769" t="s">
        <v>216</v>
      </c>
      <c r="B32" s="769"/>
      <c r="C32" s="769"/>
      <c r="D32" s="769"/>
      <c r="E32" s="769"/>
      <c r="F32" s="64">
        <v>804</v>
      </c>
      <c r="G32" s="60">
        <v>0</v>
      </c>
    </row>
    <row r="33" spans="1:7" ht="12" customHeight="1" x14ac:dyDescent="0.25">
      <c r="A33" s="769" t="s">
        <v>217</v>
      </c>
      <c r="B33" s="769"/>
      <c r="C33" s="769"/>
      <c r="D33" s="769"/>
      <c r="E33" s="769"/>
      <c r="F33" s="64">
        <v>805</v>
      </c>
      <c r="G33" s="60">
        <v>0</v>
      </c>
    </row>
    <row r="34" spans="1:7" ht="12" customHeight="1" x14ac:dyDescent="0.25">
      <c r="A34" s="769" t="s">
        <v>218</v>
      </c>
      <c r="B34" s="769"/>
      <c r="C34" s="769"/>
      <c r="D34" s="769"/>
      <c r="E34" s="769"/>
      <c r="F34" s="64">
        <v>812</v>
      </c>
      <c r="G34" s="60">
        <v>0</v>
      </c>
    </row>
    <row r="35" spans="1:7" x14ac:dyDescent="0.25">
      <c r="A35" s="771" t="s">
        <v>936</v>
      </c>
      <c r="B35" s="771"/>
      <c r="C35" s="771"/>
      <c r="D35" s="771"/>
      <c r="E35" s="771"/>
      <c r="F35" s="771"/>
      <c r="G35" s="65">
        <f>SUM(G32:G34)</f>
        <v>0</v>
      </c>
    </row>
    <row r="36" spans="1:7" x14ac:dyDescent="0.25">
      <c r="A36" s="771" t="s">
        <v>219</v>
      </c>
      <c r="B36" s="771"/>
      <c r="C36" s="771"/>
      <c r="D36" s="771"/>
      <c r="E36" s="771"/>
      <c r="F36" s="771"/>
      <c r="G36" s="63">
        <f>G26-G35</f>
        <v>0</v>
      </c>
    </row>
    <row r="37" spans="1:7" x14ac:dyDescent="0.25">
      <c r="A37" s="4"/>
      <c r="B37" s="55"/>
      <c r="C37" s="55"/>
      <c r="D37" s="55"/>
      <c r="E37" s="55"/>
      <c r="F37" s="55"/>
    </row>
    <row r="38" spans="1:7" x14ac:dyDescent="0.25">
      <c r="A38" s="4"/>
      <c r="B38" s="55"/>
      <c r="C38" s="55"/>
      <c r="D38" s="55"/>
      <c r="E38" s="55"/>
      <c r="F38" s="55"/>
    </row>
    <row r="39" spans="1:7" ht="12" customHeight="1" x14ac:dyDescent="0.25">
      <c r="A39" s="743" t="s">
        <v>111</v>
      </c>
      <c r="B39" s="743"/>
      <c r="C39" s="743"/>
      <c r="D39" s="743"/>
      <c r="E39" s="743"/>
      <c r="F39" s="743"/>
      <c r="G39" s="743"/>
    </row>
    <row r="40" spans="1:7" ht="25.5" customHeight="1" x14ac:dyDescent="0.25">
      <c r="A40" s="744" t="s">
        <v>220</v>
      </c>
      <c r="B40" s="744"/>
      <c r="C40" s="744"/>
      <c r="D40" s="744"/>
      <c r="E40" s="744"/>
      <c r="F40" s="744"/>
      <c r="G40" s="744"/>
    </row>
    <row r="41" spans="1:7" ht="38.1" customHeight="1" x14ac:dyDescent="0.25">
      <c r="A41" s="770" t="s">
        <v>937</v>
      </c>
      <c r="B41" s="770"/>
      <c r="C41" s="770"/>
      <c r="D41" s="770"/>
      <c r="E41" s="770"/>
      <c r="F41" s="770"/>
      <c r="G41" s="770"/>
    </row>
    <row r="42" spans="1:7" ht="25.5" customHeight="1" x14ac:dyDescent="0.25">
      <c r="A42" s="770" t="s">
        <v>221</v>
      </c>
      <c r="B42" s="770"/>
      <c r="C42" s="770"/>
      <c r="D42" s="770"/>
      <c r="E42" s="770"/>
      <c r="F42" s="770"/>
      <c r="G42" s="770"/>
    </row>
    <row r="43" spans="1:7" ht="25.5" customHeight="1" x14ac:dyDescent="0.25">
      <c r="A43" s="770" t="s">
        <v>222</v>
      </c>
      <c r="B43" s="770"/>
      <c r="C43" s="770"/>
      <c r="D43" s="770"/>
      <c r="E43" s="770"/>
      <c r="F43" s="770"/>
      <c r="G43" s="770"/>
    </row>
    <row r="44" spans="1:7" ht="24.75" customHeight="1" x14ac:dyDescent="0.25">
      <c r="A44" s="770" t="s">
        <v>223</v>
      </c>
      <c r="B44" s="770"/>
      <c r="C44" s="770"/>
      <c r="D44" s="770"/>
      <c r="E44" s="770"/>
      <c r="F44" s="770"/>
      <c r="G44" s="770"/>
    </row>
    <row r="45" spans="1:7" ht="25.5" customHeight="1" x14ac:dyDescent="0.25">
      <c r="A45" s="770" t="s">
        <v>224</v>
      </c>
      <c r="B45" s="770"/>
      <c r="C45" s="770"/>
      <c r="D45" s="770"/>
      <c r="E45" s="770"/>
      <c r="F45" s="770"/>
      <c r="G45" s="770"/>
    </row>
    <row r="46" spans="1:7" ht="25.5" customHeight="1" x14ac:dyDescent="0.25">
      <c r="A46" s="745" t="s">
        <v>225</v>
      </c>
      <c r="B46" s="745"/>
      <c r="C46" s="745"/>
      <c r="D46" s="745"/>
      <c r="E46" s="745"/>
      <c r="F46" s="745"/>
      <c r="G46" s="745"/>
    </row>
    <row r="47" spans="1:7" x14ac:dyDescent="0.25">
      <c r="A47" s="639" t="s">
        <v>1500</v>
      </c>
      <c r="B47" s="56"/>
      <c r="C47" s="56"/>
      <c r="D47" s="56"/>
      <c r="E47" s="56"/>
      <c r="F47" s="56"/>
    </row>
    <row r="48" spans="1:7" ht="13.8" thickBot="1" x14ac:dyDescent="0.3"/>
    <row r="49" spans="1:9" ht="12.75" customHeight="1" x14ac:dyDescent="0.25">
      <c r="A49" s="648" t="s">
        <v>1083</v>
      </c>
      <c r="B49" s="649"/>
      <c r="C49" s="649"/>
      <c r="D49" s="649"/>
      <c r="E49" s="649"/>
      <c r="F49" s="649"/>
      <c r="G49" s="650"/>
      <c r="H49" s="587"/>
      <c r="I49" s="587"/>
    </row>
    <row r="50" spans="1:9" x14ac:dyDescent="0.25">
      <c r="A50" s="651"/>
      <c r="B50" s="652"/>
      <c r="C50" s="652"/>
      <c r="D50" s="652"/>
      <c r="E50" s="652"/>
      <c r="F50" s="652"/>
      <c r="G50" s="653"/>
      <c r="H50" s="587"/>
      <c r="I50" s="587"/>
    </row>
    <row r="51" spans="1:9" x14ac:dyDescent="0.25">
      <c r="A51" s="651"/>
      <c r="B51" s="652"/>
      <c r="C51" s="652"/>
      <c r="D51" s="652"/>
      <c r="E51" s="652"/>
      <c r="F51" s="652"/>
      <c r="G51" s="653"/>
      <c r="H51" s="587"/>
      <c r="I51" s="587"/>
    </row>
    <row r="52" spans="1:9" ht="13.8" thickBot="1" x14ac:dyDescent="0.3">
      <c r="A52" s="654"/>
      <c r="B52" s="655"/>
      <c r="C52" s="655"/>
      <c r="D52" s="655"/>
      <c r="E52" s="655"/>
      <c r="F52" s="655"/>
      <c r="G52" s="656"/>
      <c r="H52" s="587"/>
      <c r="I52" s="587"/>
    </row>
  </sheetData>
  <sheetProtection selectLockedCells="1" selectUnlockedCells="1"/>
  <mergeCells count="17">
    <mergeCell ref="A40:G40"/>
    <mergeCell ref="A41:G41"/>
    <mergeCell ref="A42:G42"/>
    <mergeCell ref="A49:G52"/>
    <mergeCell ref="A34:E34"/>
    <mergeCell ref="A43:G43"/>
    <mergeCell ref="A44:G44"/>
    <mergeCell ref="A45:G45"/>
    <mergeCell ref="A46:G46"/>
    <mergeCell ref="A35:F35"/>
    <mergeCell ref="A36:F36"/>
    <mergeCell ref="A39:G39"/>
    <mergeCell ref="C15:D15"/>
    <mergeCell ref="A26:F26"/>
    <mergeCell ref="A31:E31"/>
    <mergeCell ref="A32:E32"/>
    <mergeCell ref="A33:E33"/>
  </mergeCells>
  <dataValidations disablePrompts="1" count="1">
    <dataValidation type="list" allowBlank="1" showInputMessage="1" showErrorMessage="1" sqref="A16:A25">
      <formula1>$XEA$14:$XEA$16</formula1>
    </dataValidation>
  </dataValidations>
  <hyperlinks>
    <hyperlink ref="G1" location="Índice_Anexos_ICT!A1" display="Índice"/>
  </hyperlinks>
  <pageMargins left="0.43333333333333335" right="0.43333333333333335" top="0.47222222222222221" bottom="0.35416666666666669" header="0.51180555555555551" footer="0.51180555555555551"/>
  <pageSetup paperSize="9" scale="75" firstPageNumber="0"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K87"/>
  <sheetViews>
    <sheetView topLeftCell="A73" workbookViewId="0">
      <selection activeCell="H1" sqref="H1"/>
    </sheetView>
  </sheetViews>
  <sheetFormatPr baseColWidth="10" defaultColWidth="8.88671875" defaultRowHeight="13.2" x14ac:dyDescent="0.25"/>
  <cols>
    <col min="1" max="1" width="12.88671875" style="32" customWidth="1"/>
    <col min="2" max="2" width="12.88671875" style="66" customWidth="1"/>
    <col min="3" max="4" width="12.88671875" style="35" customWidth="1"/>
    <col min="5" max="8" width="15.6640625" style="35" customWidth="1"/>
    <col min="9" max="10" width="12" style="67" customWidth="1"/>
    <col min="11" max="11" width="13" style="32" customWidth="1"/>
    <col min="12" max="16384" width="8.88671875" style="2"/>
  </cols>
  <sheetData>
    <row r="1" spans="1:11" x14ac:dyDescent="0.25">
      <c r="A1" s="3" t="s">
        <v>93</v>
      </c>
      <c r="B1" s="3"/>
      <c r="C1" s="3"/>
      <c r="D1" s="68"/>
      <c r="E1" s="68"/>
      <c r="F1" s="68"/>
      <c r="G1" s="69"/>
      <c r="H1" s="69"/>
      <c r="I1" s="70" t="s">
        <v>94</v>
      </c>
      <c r="J1" s="70"/>
    </row>
    <row r="2" spans="1:11" s="32" customFormat="1" ht="12" x14ac:dyDescent="0.25">
      <c r="A2" s="472"/>
      <c r="B2" s="5"/>
      <c r="C2" s="5"/>
      <c r="D2" s="68"/>
      <c r="E2" s="68"/>
      <c r="F2" s="68"/>
      <c r="I2" s="72"/>
      <c r="J2" s="72"/>
    </row>
    <row r="3" spans="1:11" s="32" customFormat="1" ht="12" x14ac:dyDescent="0.25">
      <c r="A3" s="3" t="s">
        <v>1</v>
      </c>
      <c r="B3" s="470"/>
      <c r="C3" s="598" t="s">
        <v>1089</v>
      </c>
      <c r="D3" s="68"/>
      <c r="E3" s="74"/>
      <c r="F3" s="74"/>
      <c r="I3" s="72"/>
      <c r="J3" s="72"/>
    </row>
    <row r="4" spans="1:11" s="32" customFormat="1" ht="12" x14ac:dyDescent="0.25">
      <c r="A4" s="3" t="s">
        <v>2</v>
      </c>
      <c r="B4" s="470"/>
      <c r="C4" s="599" t="s">
        <v>1088</v>
      </c>
      <c r="D4" s="68"/>
      <c r="E4" s="74"/>
      <c r="F4" s="74"/>
      <c r="I4" s="72"/>
      <c r="J4" s="72"/>
    </row>
    <row r="5" spans="1:11" s="32" customFormat="1" ht="12" x14ac:dyDescent="0.25">
      <c r="A5" s="3" t="s">
        <v>1032</v>
      </c>
      <c r="B5" s="470"/>
      <c r="C5" s="6">
        <v>2020</v>
      </c>
      <c r="D5" s="68"/>
      <c r="E5" s="74"/>
      <c r="F5" s="74"/>
      <c r="I5" s="72"/>
      <c r="J5" s="72"/>
    </row>
    <row r="6" spans="1:11" s="32" customFormat="1" ht="12" x14ac:dyDescent="0.25">
      <c r="A6" s="472"/>
      <c r="B6" s="5"/>
      <c r="C6" s="5"/>
      <c r="D6" s="68"/>
      <c r="E6" s="68"/>
      <c r="F6" s="68"/>
      <c r="I6" s="72"/>
      <c r="J6" s="72"/>
    </row>
    <row r="7" spans="1:11" x14ac:dyDescent="0.25">
      <c r="A7" s="3" t="s">
        <v>226</v>
      </c>
      <c r="B7" s="3"/>
      <c r="C7" s="3"/>
      <c r="D7" s="68"/>
      <c r="E7" s="68"/>
      <c r="F7" s="68"/>
      <c r="G7" s="74"/>
      <c r="H7" s="74"/>
      <c r="I7" s="72"/>
      <c r="J7" s="72"/>
    </row>
    <row r="8" spans="1:11" x14ac:dyDescent="0.25">
      <c r="A8" s="5" t="s">
        <v>202</v>
      </c>
      <c r="B8" s="3"/>
      <c r="C8" s="3"/>
      <c r="D8" s="68"/>
      <c r="E8" s="68"/>
      <c r="F8" s="68"/>
      <c r="G8" s="74"/>
      <c r="H8" s="74"/>
      <c r="I8" s="72"/>
      <c r="J8" s="72"/>
    </row>
    <row r="9" spans="1:11" x14ac:dyDescent="0.25">
      <c r="A9" s="5" t="s">
        <v>227</v>
      </c>
      <c r="B9" s="3"/>
      <c r="C9" s="3"/>
      <c r="D9" s="68"/>
      <c r="E9" s="68"/>
      <c r="F9" s="68"/>
      <c r="G9" s="74"/>
      <c r="H9" s="74"/>
      <c r="I9" s="72"/>
      <c r="J9" s="72"/>
    </row>
    <row r="10" spans="1:11" x14ac:dyDescent="0.25">
      <c r="A10" s="5" t="s">
        <v>228</v>
      </c>
      <c r="B10" s="3"/>
      <c r="C10" s="3"/>
      <c r="D10" s="68"/>
      <c r="E10" s="68"/>
      <c r="F10" s="68"/>
      <c r="G10" s="74"/>
      <c r="H10" s="74"/>
      <c r="I10" s="72"/>
      <c r="J10" s="72"/>
    </row>
    <row r="11" spans="1:11" x14ac:dyDescent="0.25">
      <c r="A11" s="568"/>
      <c r="B11" s="3"/>
      <c r="C11" s="3"/>
      <c r="D11" s="68"/>
      <c r="E11" s="68"/>
      <c r="F11" s="68"/>
      <c r="G11" s="74"/>
      <c r="H11" s="74"/>
      <c r="I11" s="72"/>
      <c r="J11" s="72"/>
    </row>
    <row r="12" spans="1:11" x14ac:dyDescent="0.25">
      <c r="A12" s="472"/>
      <c r="B12" s="3"/>
      <c r="C12" s="3"/>
      <c r="D12" s="68"/>
      <c r="E12" s="68"/>
      <c r="F12" s="68"/>
      <c r="G12" s="74"/>
      <c r="H12" s="74"/>
      <c r="I12" s="72"/>
      <c r="J12" s="72"/>
    </row>
    <row r="13" spans="1:11" x14ac:dyDescent="0.25">
      <c r="A13" s="774" t="s">
        <v>28</v>
      </c>
      <c r="B13" s="774"/>
      <c r="C13" s="774"/>
      <c r="D13" s="774"/>
      <c r="E13" s="774"/>
      <c r="F13" s="774"/>
      <c r="G13" s="774"/>
      <c r="H13" s="774"/>
      <c r="I13" s="774"/>
      <c r="J13" s="774"/>
      <c r="K13" s="774"/>
    </row>
    <row r="14" spans="1:11" x14ac:dyDescent="0.25">
      <c r="A14" s="68"/>
      <c r="B14" s="68"/>
      <c r="C14" s="68"/>
      <c r="D14" s="68"/>
      <c r="E14" s="68"/>
      <c r="F14" s="68"/>
      <c r="G14" s="68"/>
      <c r="H14" s="68"/>
      <c r="I14" s="72"/>
      <c r="J14" s="72"/>
    </row>
    <row r="15" spans="1:11" ht="84" customHeight="1" x14ac:dyDescent="0.25">
      <c r="A15" s="34" t="s">
        <v>229</v>
      </c>
      <c r="B15" s="34" t="s">
        <v>203</v>
      </c>
      <c r="C15" s="34" t="s">
        <v>192</v>
      </c>
      <c r="D15" s="34" t="s">
        <v>204</v>
      </c>
      <c r="E15" s="746" t="s">
        <v>230</v>
      </c>
      <c r="F15" s="746"/>
      <c r="G15" s="746" t="s">
        <v>231</v>
      </c>
      <c r="H15" s="746"/>
      <c r="I15" s="746" t="s">
        <v>232</v>
      </c>
      <c r="J15" s="746"/>
      <c r="K15" s="75" t="s">
        <v>207</v>
      </c>
    </row>
    <row r="16" spans="1:11" ht="11.25" customHeight="1" x14ac:dyDescent="0.25">
      <c r="A16" s="53" t="s">
        <v>208</v>
      </c>
      <c r="B16" s="53" t="s">
        <v>196</v>
      </c>
      <c r="C16" s="775" t="s">
        <v>209</v>
      </c>
      <c r="D16" s="775"/>
      <c r="E16" s="775" t="s">
        <v>210</v>
      </c>
      <c r="F16" s="775"/>
      <c r="G16" s="775" t="s">
        <v>211</v>
      </c>
      <c r="H16" s="775"/>
      <c r="I16" s="775" t="s">
        <v>212</v>
      </c>
      <c r="J16" s="775"/>
      <c r="K16" s="53" t="s">
        <v>233</v>
      </c>
    </row>
    <row r="17" spans="1:11" ht="30.6" x14ac:dyDescent="0.25">
      <c r="A17" s="592" t="s">
        <v>1458</v>
      </c>
      <c r="B17" s="592">
        <v>7057</v>
      </c>
      <c r="C17" s="592">
        <v>521211</v>
      </c>
      <c r="D17" s="592" t="s">
        <v>1459</v>
      </c>
      <c r="E17" s="772" t="s">
        <v>1460</v>
      </c>
      <c r="F17" s="772"/>
      <c r="G17" s="772" t="s">
        <v>1461</v>
      </c>
      <c r="H17" s="772"/>
      <c r="I17" s="772"/>
      <c r="J17" s="772"/>
      <c r="K17" s="76">
        <v>4827</v>
      </c>
    </row>
    <row r="18" spans="1:11" ht="30.6" x14ac:dyDescent="0.25">
      <c r="A18" s="592" t="s">
        <v>1458</v>
      </c>
      <c r="B18" s="592">
        <v>7060</v>
      </c>
      <c r="C18" s="592">
        <v>521212</v>
      </c>
      <c r="D18" s="592" t="s">
        <v>1371</v>
      </c>
      <c r="E18" s="772" t="s">
        <v>1460</v>
      </c>
      <c r="F18" s="772"/>
      <c r="G18" s="772" t="s">
        <v>1461</v>
      </c>
      <c r="H18" s="772"/>
      <c r="I18" s="772"/>
      <c r="J18" s="772"/>
      <c r="K18" s="76">
        <v>2570</v>
      </c>
    </row>
    <row r="19" spans="1:11" ht="30.6" x14ac:dyDescent="0.25">
      <c r="A19" s="592" t="s">
        <v>1458</v>
      </c>
      <c r="B19" s="592">
        <v>7249</v>
      </c>
      <c r="C19" s="592">
        <v>521253</v>
      </c>
      <c r="D19" s="592" t="s">
        <v>1462</v>
      </c>
      <c r="E19" s="772" t="s">
        <v>1463</v>
      </c>
      <c r="F19" s="772"/>
      <c r="G19" s="772" t="s">
        <v>1464</v>
      </c>
      <c r="H19" s="772"/>
      <c r="I19" s="772"/>
      <c r="J19" s="772"/>
      <c r="K19" s="76">
        <v>2347.1</v>
      </c>
    </row>
    <row r="20" spans="1:11" x14ac:dyDescent="0.25">
      <c r="A20" s="40"/>
      <c r="B20" s="40"/>
      <c r="C20" s="40"/>
      <c r="D20" s="40"/>
      <c r="E20" s="772"/>
      <c r="F20" s="772"/>
      <c r="G20" s="772"/>
      <c r="H20" s="772"/>
      <c r="I20" s="772"/>
      <c r="J20" s="772"/>
      <c r="K20" s="76">
        <v>0</v>
      </c>
    </row>
    <row r="21" spans="1:11" x14ac:dyDescent="0.25">
      <c r="A21" s="40"/>
      <c r="B21" s="40"/>
      <c r="C21" s="40"/>
      <c r="D21" s="40"/>
      <c r="E21" s="772"/>
      <c r="F21" s="772"/>
      <c r="G21" s="772"/>
      <c r="H21" s="772"/>
      <c r="I21" s="772"/>
      <c r="J21" s="772"/>
      <c r="K21" s="76">
        <v>0</v>
      </c>
    </row>
    <row r="22" spans="1:11" ht="12" customHeight="1" x14ac:dyDescent="0.25">
      <c r="A22" s="776" t="s">
        <v>234</v>
      </c>
      <c r="B22" s="776"/>
      <c r="C22" s="776"/>
      <c r="D22" s="776"/>
      <c r="E22" s="776"/>
      <c r="F22" s="776"/>
      <c r="G22" s="776"/>
      <c r="H22" s="776"/>
      <c r="I22" s="776"/>
      <c r="J22" s="776"/>
      <c r="K22" s="77">
        <f>SUM(K17:K21)</f>
        <v>9744.1</v>
      </c>
    </row>
    <row r="23" spans="1:11" x14ac:dyDescent="0.25">
      <c r="B23" s="78"/>
      <c r="C23" s="79"/>
      <c r="D23" s="79"/>
      <c r="E23" s="79"/>
      <c r="F23" s="79"/>
      <c r="G23" s="79"/>
      <c r="H23" s="79"/>
      <c r="I23" s="72"/>
      <c r="J23" s="72"/>
    </row>
    <row r="24" spans="1:11" ht="26.25" customHeight="1" x14ac:dyDescent="0.25">
      <c r="A24" s="774" t="s">
        <v>30</v>
      </c>
      <c r="B24" s="774"/>
      <c r="C24" s="774"/>
      <c r="D24" s="774"/>
      <c r="E24" s="774"/>
      <c r="F24" s="774"/>
      <c r="G24" s="774"/>
      <c r="H24" s="774"/>
      <c r="I24" s="774"/>
      <c r="J24" s="774"/>
      <c r="K24" s="774"/>
    </row>
    <row r="25" spans="1:11" x14ac:dyDescent="0.25">
      <c r="B25" s="78"/>
      <c r="C25" s="79"/>
      <c r="D25" s="79"/>
      <c r="E25" s="79"/>
      <c r="F25" s="79"/>
      <c r="G25" s="79"/>
      <c r="H25" s="79"/>
      <c r="I25" s="72"/>
      <c r="J25" s="72"/>
    </row>
    <row r="26" spans="1:11" s="32" customFormat="1" ht="53.25" customHeight="1" x14ac:dyDescent="0.2">
      <c r="A26" s="746" t="s">
        <v>235</v>
      </c>
      <c r="B26" s="746"/>
      <c r="C26" s="746"/>
      <c r="D26" s="746"/>
      <c r="E26" s="746"/>
      <c r="F26" s="34" t="s">
        <v>236</v>
      </c>
      <c r="G26" s="34" t="s">
        <v>215</v>
      </c>
      <c r="H26" s="34" t="s">
        <v>237</v>
      </c>
    </row>
    <row r="27" spans="1:11" s="32" customFormat="1" ht="11.25" customHeight="1" x14ac:dyDescent="0.2">
      <c r="A27" s="777" t="s">
        <v>238</v>
      </c>
      <c r="B27" s="777"/>
      <c r="C27" s="777"/>
      <c r="D27" s="777"/>
      <c r="E27" s="777"/>
      <c r="F27" s="777"/>
      <c r="G27" s="777"/>
      <c r="H27" s="80" t="s">
        <v>11</v>
      </c>
    </row>
    <row r="28" spans="1:11" s="32" customFormat="1" ht="11.25" customHeight="1" x14ac:dyDescent="0.2">
      <c r="A28" s="773" t="s">
        <v>239</v>
      </c>
      <c r="B28" s="773"/>
      <c r="C28" s="773"/>
      <c r="D28" s="773"/>
      <c r="E28" s="773"/>
      <c r="F28" s="81"/>
      <c r="G28" s="54">
        <v>0</v>
      </c>
      <c r="H28" s="80" t="s">
        <v>11</v>
      </c>
    </row>
    <row r="29" spans="1:11" s="32" customFormat="1" ht="11.25" customHeight="1" x14ac:dyDescent="0.2">
      <c r="A29" s="773" t="s">
        <v>239</v>
      </c>
      <c r="B29" s="773"/>
      <c r="C29" s="773"/>
      <c r="D29" s="773"/>
      <c r="E29" s="773"/>
      <c r="F29" s="81"/>
      <c r="G29" s="54">
        <v>0</v>
      </c>
      <c r="H29" s="80" t="s">
        <v>11</v>
      </c>
    </row>
    <row r="30" spans="1:11" s="32" customFormat="1" ht="11.25" customHeight="1" x14ac:dyDescent="0.2">
      <c r="A30" s="773" t="s">
        <v>239</v>
      </c>
      <c r="B30" s="773"/>
      <c r="C30" s="773"/>
      <c r="D30" s="773"/>
      <c r="E30" s="773"/>
      <c r="F30" s="81"/>
      <c r="G30" s="54">
        <v>0</v>
      </c>
      <c r="H30" s="80" t="s">
        <v>11</v>
      </c>
    </row>
    <row r="31" spans="1:11" s="32" customFormat="1" ht="11.25" customHeight="1" x14ac:dyDescent="0.2">
      <c r="A31" s="773" t="s">
        <v>239</v>
      </c>
      <c r="B31" s="773"/>
      <c r="C31" s="773"/>
      <c r="D31" s="773"/>
      <c r="E31" s="773"/>
      <c r="F31" s="81"/>
      <c r="G31" s="54">
        <v>0</v>
      </c>
      <c r="H31" s="80" t="s">
        <v>11</v>
      </c>
    </row>
    <row r="32" spans="1:11" s="32" customFormat="1" ht="11.25" customHeight="1" x14ac:dyDescent="0.2">
      <c r="A32" s="773" t="s">
        <v>239</v>
      </c>
      <c r="B32" s="773"/>
      <c r="C32" s="773"/>
      <c r="D32" s="773"/>
      <c r="E32" s="773"/>
      <c r="F32" s="81"/>
      <c r="G32" s="54">
        <v>0</v>
      </c>
      <c r="H32" s="80" t="s">
        <v>11</v>
      </c>
    </row>
    <row r="33" spans="1:8" s="32" customFormat="1" ht="11.25" customHeight="1" x14ac:dyDescent="0.2">
      <c r="A33" s="751" t="s">
        <v>240</v>
      </c>
      <c r="B33" s="751"/>
      <c r="C33" s="751"/>
      <c r="D33" s="751"/>
      <c r="E33" s="751"/>
      <c r="F33" s="751"/>
      <c r="G33" s="82">
        <f>SUM(G28:G32)</f>
        <v>0</v>
      </c>
      <c r="H33" s="83" t="s">
        <v>197</v>
      </c>
    </row>
    <row r="34" spans="1:8" s="32" customFormat="1" ht="11.25" customHeight="1" x14ac:dyDescent="0.2">
      <c r="A34" s="778" t="s">
        <v>241</v>
      </c>
      <c r="B34" s="778"/>
      <c r="C34" s="778"/>
      <c r="D34" s="778"/>
      <c r="E34" s="778"/>
      <c r="F34" s="81">
        <v>6999</v>
      </c>
      <c r="G34" s="54">
        <v>0</v>
      </c>
      <c r="H34" s="80" t="s">
        <v>11</v>
      </c>
    </row>
    <row r="35" spans="1:8" s="32" customFormat="1" ht="11.25" customHeight="1" x14ac:dyDescent="0.2">
      <c r="A35" s="779" t="s">
        <v>242</v>
      </c>
      <c r="B35" s="779"/>
      <c r="C35" s="779"/>
      <c r="D35" s="779"/>
      <c r="E35" s="779"/>
      <c r="F35" s="779"/>
      <c r="G35" s="54"/>
      <c r="H35" s="80" t="s">
        <v>11</v>
      </c>
    </row>
    <row r="36" spans="1:8" s="32" customFormat="1" ht="11.25" customHeight="1" x14ac:dyDescent="0.2">
      <c r="A36" s="773" t="s">
        <v>239</v>
      </c>
      <c r="B36" s="773"/>
      <c r="C36" s="773"/>
      <c r="D36" s="773"/>
      <c r="E36" s="773"/>
      <c r="F36" s="84"/>
      <c r="G36" s="54">
        <v>0</v>
      </c>
      <c r="H36" s="80" t="s">
        <v>11</v>
      </c>
    </row>
    <row r="37" spans="1:8" s="32" customFormat="1" ht="11.25" customHeight="1" x14ac:dyDescent="0.2">
      <c r="A37" s="773" t="s">
        <v>239</v>
      </c>
      <c r="B37" s="773"/>
      <c r="C37" s="773"/>
      <c r="D37" s="773"/>
      <c r="E37" s="773"/>
      <c r="F37" s="84"/>
      <c r="G37" s="54">
        <v>0</v>
      </c>
      <c r="H37" s="80" t="s">
        <v>11</v>
      </c>
    </row>
    <row r="38" spans="1:8" s="32" customFormat="1" ht="11.25" customHeight="1" x14ac:dyDescent="0.2">
      <c r="A38" s="773" t="s">
        <v>239</v>
      </c>
      <c r="B38" s="773"/>
      <c r="C38" s="773"/>
      <c r="D38" s="773"/>
      <c r="E38" s="773"/>
      <c r="F38" s="84"/>
      <c r="G38" s="54">
        <v>0</v>
      </c>
      <c r="H38" s="80" t="s">
        <v>11</v>
      </c>
    </row>
    <row r="39" spans="1:8" s="32" customFormat="1" ht="11.25" customHeight="1" x14ac:dyDescent="0.2">
      <c r="A39" s="773" t="s">
        <v>239</v>
      </c>
      <c r="B39" s="773"/>
      <c r="C39" s="773"/>
      <c r="D39" s="773"/>
      <c r="E39" s="773"/>
      <c r="F39" s="84"/>
      <c r="G39" s="54">
        <v>0</v>
      </c>
      <c r="H39" s="80" t="s">
        <v>11</v>
      </c>
    </row>
    <row r="40" spans="1:8" s="32" customFormat="1" ht="11.25" customHeight="1" x14ac:dyDescent="0.2">
      <c r="A40" s="773" t="s">
        <v>239</v>
      </c>
      <c r="B40" s="773"/>
      <c r="C40" s="773"/>
      <c r="D40" s="773"/>
      <c r="E40" s="773"/>
      <c r="F40" s="84"/>
      <c r="G40" s="54">
        <v>0</v>
      </c>
      <c r="H40" s="80" t="s">
        <v>11</v>
      </c>
    </row>
    <row r="41" spans="1:8" s="32" customFormat="1" ht="11.25" customHeight="1" x14ac:dyDescent="0.2">
      <c r="A41" s="751" t="s">
        <v>243</v>
      </c>
      <c r="B41" s="751"/>
      <c r="C41" s="751"/>
      <c r="D41" s="751"/>
      <c r="E41" s="751"/>
      <c r="F41" s="751"/>
      <c r="G41" s="85">
        <f>SUM(G34:G40)</f>
        <v>0</v>
      </c>
      <c r="H41" s="83" t="s">
        <v>244</v>
      </c>
    </row>
    <row r="42" spans="1:8" s="32" customFormat="1" ht="11.25" customHeight="1" x14ac:dyDescent="0.2">
      <c r="A42" s="751" t="s">
        <v>245</v>
      </c>
      <c r="B42" s="751"/>
      <c r="C42" s="751"/>
      <c r="D42" s="751"/>
      <c r="E42" s="751"/>
      <c r="F42" s="751"/>
      <c r="G42" s="86" t="str">
        <f>IF(G33=0,"0,00%",G33/G41)</f>
        <v>0,00%</v>
      </c>
      <c r="H42" s="83" t="s">
        <v>246</v>
      </c>
    </row>
    <row r="43" spans="1:8" s="32" customFormat="1" ht="11.25" customHeight="1" x14ac:dyDescent="0.2">
      <c r="A43" s="778" t="s">
        <v>247</v>
      </c>
      <c r="B43" s="778"/>
      <c r="C43" s="778"/>
      <c r="D43" s="778"/>
      <c r="E43" s="778"/>
      <c r="F43" s="41">
        <v>7999</v>
      </c>
      <c r="G43" s="76">
        <v>0</v>
      </c>
      <c r="H43" s="80" t="s">
        <v>11</v>
      </c>
    </row>
    <row r="44" spans="1:8" s="32" customFormat="1" ht="11.25" customHeight="1" x14ac:dyDescent="0.2">
      <c r="A44" s="779" t="s">
        <v>248</v>
      </c>
      <c r="B44" s="779"/>
      <c r="C44" s="779"/>
      <c r="D44" s="779"/>
      <c r="E44" s="779"/>
      <c r="F44" s="779"/>
      <c r="G44" s="76"/>
      <c r="H44" s="80" t="s">
        <v>11</v>
      </c>
    </row>
    <row r="45" spans="1:8" s="32" customFormat="1" ht="11.25" customHeight="1" x14ac:dyDescent="0.2">
      <c r="A45" s="773" t="s">
        <v>239</v>
      </c>
      <c r="B45" s="773"/>
      <c r="C45" s="773"/>
      <c r="D45" s="773"/>
      <c r="E45" s="773"/>
      <c r="F45" s="41"/>
      <c r="G45" s="76">
        <v>0</v>
      </c>
      <c r="H45" s="80" t="s">
        <v>11</v>
      </c>
    </row>
    <row r="46" spans="1:8" s="32" customFormat="1" ht="11.25" customHeight="1" x14ac:dyDescent="0.2">
      <c r="A46" s="773" t="s">
        <v>239</v>
      </c>
      <c r="B46" s="773"/>
      <c r="C46" s="773"/>
      <c r="D46" s="773"/>
      <c r="E46" s="773"/>
      <c r="F46" s="41"/>
      <c r="G46" s="76">
        <v>0</v>
      </c>
      <c r="H46" s="80" t="s">
        <v>11</v>
      </c>
    </row>
    <row r="47" spans="1:8" s="32" customFormat="1" ht="11.25" customHeight="1" x14ac:dyDescent="0.2">
      <c r="A47" s="773" t="s">
        <v>239</v>
      </c>
      <c r="B47" s="773"/>
      <c r="C47" s="773"/>
      <c r="D47" s="773"/>
      <c r="E47" s="773"/>
      <c r="F47" s="41"/>
      <c r="G47" s="76">
        <v>0</v>
      </c>
      <c r="H47" s="80" t="s">
        <v>11</v>
      </c>
    </row>
    <row r="48" spans="1:8" s="32" customFormat="1" ht="11.25" customHeight="1" x14ac:dyDescent="0.2">
      <c r="A48" s="773" t="s">
        <v>239</v>
      </c>
      <c r="B48" s="773"/>
      <c r="C48" s="773"/>
      <c r="D48" s="773"/>
      <c r="E48" s="773"/>
      <c r="F48" s="41"/>
      <c r="G48" s="76">
        <v>0</v>
      </c>
      <c r="H48" s="80" t="s">
        <v>11</v>
      </c>
    </row>
    <row r="49" spans="1:11" s="32" customFormat="1" ht="11.25" customHeight="1" x14ac:dyDescent="0.2">
      <c r="A49" s="773" t="s">
        <v>239</v>
      </c>
      <c r="B49" s="773"/>
      <c r="C49" s="773"/>
      <c r="D49" s="773"/>
      <c r="E49" s="773"/>
      <c r="F49" s="41"/>
      <c r="G49" s="76">
        <v>0</v>
      </c>
      <c r="H49" s="80" t="s">
        <v>11</v>
      </c>
    </row>
    <row r="50" spans="1:11" s="32" customFormat="1" ht="12.75" customHeight="1" x14ac:dyDescent="0.2">
      <c r="A50" s="751" t="s">
        <v>249</v>
      </c>
      <c r="B50" s="751"/>
      <c r="C50" s="751"/>
      <c r="D50" s="751"/>
      <c r="E50" s="751"/>
      <c r="F50" s="751"/>
      <c r="G50" s="87">
        <f>SUM(G43:G49)</f>
        <v>0</v>
      </c>
      <c r="H50" s="83" t="s">
        <v>250</v>
      </c>
    </row>
    <row r="51" spans="1:11" s="32" customFormat="1" ht="11.25" customHeight="1" x14ac:dyDescent="0.2">
      <c r="A51" s="751" t="s">
        <v>251</v>
      </c>
      <c r="B51" s="751"/>
      <c r="C51" s="751"/>
      <c r="D51" s="751"/>
      <c r="E51" s="751"/>
      <c r="F51" s="751"/>
      <c r="G51" s="88">
        <f>+G42*G50</f>
        <v>0</v>
      </c>
      <c r="H51" s="83" t="s">
        <v>252</v>
      </c>
    </row>
    <row r="52" spans="1:11" s="32" customFormat="1" ht="10.199999999999999" x14ac:dyDescent="0.2">
      <c r="B52" s="78"/>
      <c r="C52" s="35"/>
      <c r="D52" s="79"/>
      <c r="G52" s="79"/>
      <c r="H52" s="79"/>
      <c r="I52" s="72"/>
      <c r="J52" s="72"/>
    </row>
    <row r="53" spans="1:11" ht="12.9" customHeight="1" x14ac:dyDescent="0.25">
      <c r="A53" s="774" t="s">
        <v>31</v>
      </c>
      <c r="B53" s="774"/>
      <c r="C53" s="774"/>
      <c r="D53" s="774"/>
      <c r="E53" s="774"/>
      <c r="F53" s="774"/>
      <c r="G53" s="774"/>
      <c r="H53" s="774"/>
      <c r="I53" s="774"/>
      <c r="J53" s="774"/>
      <c r="K53" s="774"/>
    </row>
    <row r="54" spans="1:11" x14ac:dyDescent="0.25">
      <c r="B54" s="78"/>
      <c r="C54" s="79"/>
      <c r="D54" s="79"/>
      <c r="E54" s="79"/>
      <c r="F54" s="79"/>
      <c r="G54" s="79"/>
      <c r="H54" s="79"/>
      <c r="I54" s="72"/>
      <c r="J54" s="72"/>
    </row>
    <row r="55" spans="1:11" s="32" customFormat="1" ht="33.75" customHeight="1" x14ac:dyDescent="0.2">
      <c r="A55" s="746" t="s">
        <v>235</v>
      </c>
      <c r="B55" s="746"/>
      <c r="C55" s="746"/>
      <c r="D55" s="746"/>
      <c r="E55" s="746"/>
      <c r="F55" s="746"/>
      <c r="G55" s="34" t="s">
        <v>214</v>
      </c>
      <c r="H55" s="34" t="s">
        <v>215</v>
      </c>
      <c r="I55" s="34" t="s">
        <v>237</v>
      </c>
    </row>
    <row r="56" spans="1:11" s="32" customFormat="1" ht="11.25" customHeight="1" x14ac:dyDescent="0.2">
      <c r="A56" s="778" t="s">
        <v>216</v>
      </c>
      <c r="B56" s="778"/>
      <c r="C56" s="778"/>
      <c r="D56" s="778"/>
      <c r="E56" s="778"/>
      <c r="F56" s="778"/>
      <c r="G56" s="81">
        <v>804</v>
      </c>
      <c r="H56" s="76">
        <v>0</v>
      </c>
      <c r="I56" s="80" t="s">
        <v>253</v>
      </c>
    </row>
    <row r="57" spans="1:11" s="32" customFormat="1" ht="11.25" customHeight="1" x14ac:dyDescent="0.2">
      <c r="A57" s="778" t="s">
        <v>217</v>
      </c>
      <c r="B57" s="778"/>
      <c r="C57" s="778"/>
      <c r="D57" s="778"/>
      <c r="E57" s="778"/>
      <c r="F57" s="778"/>
      <c r="G57" s="81">
        <v>805</v>
      </c>
      <c r="H57" s="76">
        <v>0</v>
      </c>
      <c r="I57" s="80" t="s">
        <v>254</v>
      </c>
    </row>
    <row r="58" spans="1:11" s="32" customFormat="1" ht="11.25" customHeight="1" x14ac:dyDescent="0.2">
      <c r="A58" s="778" t="s">
        <v>255</v>
      </c>
      <c r="B58" s="778"/>
      <c r="C58" s="778"/>
      <c r="D58" s="778"/>
      <c r="E58" s="778"/>
      <c r="F58" s="778"/>
      <c r="G58" s="81">
        <v>808</v>
      </c>
      <c r="H58" s="54">
        <v>0</v>
      </c>
      <c r="I58" s="80" t="s">
        <v>256</v>
      </c>
    </row>
    <row r="59" spans="1:11" s="35" customFormat="1" ht="24" customHeight="1" x14ac:dyDescent="0.25">
      <c r="A59" s="780" t="s">
        <v>257</v>
      </c>
      <c r="B59" s="780"/>
      <c r="C59" s="780"/>
      <c r="D59" s="780"/>
      <c r="E59" s="780"/>
      <c r="F59" s="780"/>
      <c r="G59" s="780"/>
      <c r="H59" s="87">
        <f>IF(((H57-H58)&gt;=0),(H56*15%)+((H57-H58)*15%),(H56*15%))</f>
        <v>0</v>
      </c>
      <c r="I59" s="83" t="s">
        <v>258</v>
      </c>
    </row>
    <row r="60" spans="1:11" s="32" customFormat="1" ht="10.199999999999999" x14ac:dyDescent="0.2">
      <c r="B60" s="78"/>
      <c r="C60" s="35"/>
      <c r="D60" s="79"/>
      <c r="G60" s="79"/>
      <c r="H60" s="79"/>
      <c r="I60" s="72"/>
      <c r="J60" s="72"/>
    </row>
    <row r="61" spans="1:11" ht="21.75" customHeight="1" x14ac:dyDescent="0.25">
      <c r="A61" s="774" t="s">
        <v>32</v>
      </c>
      <c r="B61" s="774"/>
      <c r="C61" s="774"/>
      <c r="D61" s="774"/>
      <c r="E61" s="774"/>
      <c r="F61" s="774"/>
      <c r="G61" s="774"/>
      <c r="H61" s="774"/>
      <c r="I61" s="774"/>
      <c r="J61" s="89"/>
      <c r="K61" s="89"/>
    </row>
    <row r="62" spans="1:11" s="32" customFormat="1" ht="10.199999999999999" x14ac:dyDescent="0.2">
      <c r="A62" s="90"/>
      <c r="B62" s="90"/>
      <c r="C62" s="90"/>
      <c r="D62" s="90"/>
      <c r="E62" s="90"/>
      <c r="F62" s="90"/>
      <c r="G62" s="90"/>
      <c r="H62" s="90"/>
    </row>
    <row r="63" spans="1:11" s="32" customFormat="1" ht="33.75" customHeight="1" x14ac:dyDescent="0.2">
      <c r="A63" s="746" t="s">
        <v>96</v>
      </c>
      <c r="B63" s="746"/>
      <c r="C63" s="746"/>
      <c r="D63" s="746"/>
      <c r="E63" s="746"/>
      <c r="F63" s="746"/>
      <c r="G63" s="34" t="s">
        <v>214</v>
      </c>
      <c r="H63" s="34" t="s">
        <v>215</v>
      </c>
      <c r="I63" s="34" t="s">
        <v>237</v>
      </c>
    </row>
    <row r="64" spans="1:11" s="32" customFormat="1" ht="11.25" customHeight="1" x14ac:dyDescent="0.2">
      <c r="A64" s="778" t="s">
        <v>259</v>
      </c>
      <c r="B64" s="778"/>
      <c r="C64" s="778"/>
      <c r="D64" s="778"/>
      <c r="E64" s="778"/>
      <c r="F64" s="778"/>
      <c r="G64" s="91">
        <v>806</v>
      </c>
      <c r="H64" s="76">
        <v>9744.1</v>
      </c>
      <c r="I64" s="80" t="s">
        <v>260</v>
      </c>
    </row>
    <row r="65" spans="1:11" s="32" customFormat="1" ht="11.25" customHeight="1" x14ac:dyDescent="0.2">
      <c r="A65" s="778" t="s">
        <v>261</v>
      </c>
      <c r="B65" s="778"/>
      <c r="C65" s="778"/>
      <c r="D65" s="778"/>
      <c r="E65" s="778"/>
      <c r="F65" s="778"/>
      <c r="G65" s="91">
        <v>807</v>
      </c>
      <c r="H65" s="76">
        <v>0</v>
      </c>
      <c r="I65" s="80" t="s">
        <v>262</v>
      </c>
    </row>
    <row r="66" spans="1:11" s="32" customFormat="1" ht="11.25" customHeight="1" x14ac:dyDescent="0.2">
      <c r="A66" s="778" t="s">
        <v>255</v>
      </c>
      <c r="B66" s="778"/>
      <c r="C66" s="778"/>
      <c r="D66" s="778"/>
      <c r="E66" s="778"/>
      <c r="F66" s="778"/>
      <c r="G66" s="91">
        <v>808</v>
      </c>
      <c r="H66" s="76">
        <v>0</v>
      </c>
      <c r="I66" s="80" t="s">
        <v>263</v>
      </c>
    </row>
    <row r="67" spans="1:11" s="32" customFormat="1" ht="11.25" customHeight="1" x14ac:dyDescent="0.2">
      <c r="A67" s="778" t="s">
        <v>257</v>
      </c>
      <c r="B67" s="778"/>
      <c r="C67" s="778"/>
      <c r="D67" s="778"/>
      <c r="E67" s="778"/>
      <c r="F67" s="778"/>
      <c r="G67" s="91">
        <v>809</v>
      </c>
      <c r="H67" s="76">
        <v>0</v>
      </c>
      <c r="I67" s="80" t="s">
        <v>264</v>
      </c>
    </row>
    <row r="68" spans="1:11" s="32" customFormat="1" ht="11.25" customHeight="1" x14ac:dyDescent="0.2">
      <c r="A68" s="778" t="s">
        <v>265</v>
      </c>
      <c r="B68" s="778"/>
      <c r="C68" s="778"/>
      <c r="D68" s="778"/>
      <c r="E68" s="778"/>
      <c r="F68" s="778"/>
      <c r="G68" s="91">
        <v>813</v>
      </c>
      <c r="H68" s="76">
        <v>0</v>
      </c>
      <c r="I68" s="80" t="s">
        <v>266</v>
      </c>
    </row>
    <row r="69" spans="1:11" s="32" customFormat="1" ht="21.75" customHeight="1" x14ac:dyDescent="0.2">
      <c r="A69" s="780" t="s">
        <v>267</v>
      </c>
      <c r="B69" s="780"/>
      <c r="C69" s="780"/>
      <c r="D69" s="780"/>
      <c r="E69" s="780"/>
      <c r="F69" s="780"/>
      <c r="G69" s="780"/>
      <c r="H69" s="85">
        <f>SUM(H64:H68)</f>
        <v>9744.1</v>
      </c>
      <c r="I69" s="83" t="s">
        <v>268</v>
      </c>
    </row>
    <row r="70" spans="1:11" s="32" customFormat="1" ht="26.25" customHeight="1" x14ac:dyDescent="0.2">
      <c r="A70" s="780" t="s">
        <v>269</v>
      </c>
      <c r="B70" s="780"/>
      <c r="C70" s="780"/>
      <c r="D70" s="780"/>
      <c r="E70" s="780"/>
      <c r="F70" s="780"/>
      <c r="G70" s="780"/>
      <c r="H70" s="92">
        <f>+K22+G51+H59-H69</f>
        <v>0</v>
      </c>
      <c r="I70" s="83" t="s">
        <v>270</v>
      </c>
    </row>
    <row r="71" spans="1:11" x14ac:dyDescent="0.25">
      <c r="B71" s="78"/>
      <c r="C71" s="79"/>
      <c r="D71" s="79"/>
      <c r="E71" s="79"/>
      <c r="F71" s="79"/>
      <c r="G71" s="79"/>
      <c r="H71" s="79"/>
      <c r="I71" s="72"/>
      <c r="J71" s="72"/>
    </row>
    <row r="73" spans="1:11" s="67" customFormat="1" ht="12" customHeight="1" x14ac:dyDescent="0.2">
      <c r="A73" s="787" t="s">
        <v>111</v>
      </c>
      <c r="B73" s="787"/>
      <c r="C73" s="787"/>
      <c r="D73" s="787"/>
      <c r="E73" s="787"/>
      <c r="F73" s="787"/>
      <c r="G73" s="787"/>
      <c r="H73" s="787"/>
      <c r="I73" s="787"/>
      <c r="J73" s="787"/>
      <c r="K73" s="787"/>
    </row>
    <row r="74" spans="1:11" s="67" customFormat="1" ht="21.75" customHeight="1" x14ac:dyDescent="0.2">
      <c r="A74" s="788" t="s">
        <v>271</v>
      </c>
      <c r="B74" s="789"/>
      <c r="C74" s="789"/>
      <c r="D74" s="789"/>
      <c r="E74" s="789"/>
      <c r="F74" s="789"/>
      <c r="G74" s="789"/>
      <c r="H74" s="789"/>
      <c r="I74" s="789"/>
      <c r="J74" s="789"/>
      <c r="K74" s="790"/>
    </row>
    <row r="75" spans="1:11" s="67" customFormat="1" ht="21.75" customHeight="1" x14ac:dyDescent="0.2">
      <c r="A75" s="781" t="s">
        <v>272</v>
      </c>
      <c r="B75" s="782"/>
      <c r="C75" s="782"/>
      <c r="D75" s="782"/>
      <c r="E75" s="782"/>
      <c r="F75" s="782"/>
      <c r="G75" s="782"/>
      <c r="H75" s="782"/>
      <c r="I75" s="782"/>
      <c r="J75" s="782"/>
      <c r="K75" s="783"/>
    </row>
    <row r="76" spans="1:11" s="67" customFormat="1" ht="11.25" customHeight="1" x14ac:dyDescent="0.2">
      <c r="A76" s="781" t="s">
        <v>221</v>
      </c>
      <c r="B76" s="782"/>
      <c r="C76" s="782"/>
      <c r="D76" s="782"/>
      <c r="E76" s="782"/>
      <c r="F76" s="782"/>
      <c r="G76" s="782"/>
      <c r="H76" s="782"/>
      <c r="I76" s="782"/>
      <c r="J76" s="782"/>
      <c r="K76" s="783"/>
    </row>
    <row r="77" spans="1:11" s="67" customFormat="1" ht="21.75" customHeight="1" x14ac:dyDescent="0.2">
      <c r="A77" s="781" t="s">
        <v>273</v>
      </c>
      <c r="B77" s="782"/>
      <c r="C77" s="782"/>
      <c r="D77" s="782"/>
      <c r="E77" s="782"/>
      <c r="F77" s="782"/>
      <c r="G77" s="782"/>
      <c r="H77" s="782"/>
      <c r="I77" s="782"/>
      <c r="J77" s="782"/>
      <c r="K77" s="783"/>
    </row>
    <row r="78" spans="1:11" s="67" customFormat="1" ht="21.75" customHeight="1" x14ac:dyDescent="0.2">
      <c r="A78" s="781" t="s">
        <v>274</v>
      </c>
      <c r="B78" s="782"/>
      <c r="C78" s="782"/>
      <c r="D78" s="782"/>
      <c r="E78" s="782"/>
      <c r="F78" s="782"/>
      <c r="G78" s="782"/>
      <c r="H78" s="782"/>
      <c r="I78" s="782"/>
      <c r="J78" s="782"/>
      <c r="K78" s="783"/>
    </row>
    <row r="79" spans="1:11" s="67" customFormat="1" ht="12.75" customHeight="1" x14ac:dyDescent="0.2">
      <c r="A79" s="781" t="s">
        <v>275</v>
      </c>
      <c r="B79" s="782"/>
      <c r="C79" s="782"/>
      <c r="D79" s="782"/>
      <c r="E79" s="782"/>
      <c r="F79" s="782"/>
      <c r="G79" s="782"/>
      <c r="H79" s="782"/>
      <c r="I79" s="782"/>
      <c r="J79" s="782"/>
      <c r="K79" s="783"/>
    </row>
    <row r="80" spans="1:11" s="67" customFormat="1" ht="11.25" customHeight="1" x14ac:dyDescent="0.2">
      <c r="A80" s="781" t="s">
        <v>276</v>
      </c>
      <c r="B80" s="782"/>
      <c r="C80" s="782"/>
      <c r="D80" s="782"/>
      <c r="E80" s="782"/>
      <c r="F80" s="782"/>
      <c r="G80" s="782"/>
      <c r="H80" s="782"/>
      <c r="I80" s="782"/>
      <c r="J80" s="782"/>
      <c r="K80" s="783"/>
    </row>
    <row r="81" spans="1:11" s="67" customFormat="1" ht="15.75" customHeight="1" x14ac:dyDescent="0.2">
      <c r="A81" s="784" t="s">
        <v>277</v>
      </c>
      <c r="B81" s="785"/>
      <c r="C81" s="785"/>
      <c r="D81" s="785"/>
      <c r="E81" s="785"/>
      <c r="F81" s="785"/>
      <c r="G81" s="785"/>
      <c r="H81" s="785"/>
      <c r="I81" s="785"/>
      <c r="J81" s="785"/>
      <c r="K81" s="786"/>
    </row>
    <row r="82" spans="1:11" s="67" customFormat="1" ht="10.199999999999999" x14ac:dyDescent="0.2">
      <c r="A82" s="32"/>
      <c r="B82" s="33"/>
      <c r="C82" s="31"/>
      <c r="D82" s="31"/>
      <c r="E82" s="35"/>
      <c r="F82" s="35"/>
      <c r="G82" s="33"/>
      <c r="H82" s="33"/>
    </row>
    <row r="83" spans="1:11" ht="13.8" thickBot="1" x14ac:dyDescent="0.3"/>
    <row r="84" spans="1:11" ht="12.75" customHeight="1" x14ac:dyDescent="0.25">
      <c r="A84" s="648" t="s">
        <v>1083</v>
      </c>
      <c r="B84" s="649"/>
      <c r="C84" s="649"/>
      <c r="D84" s="649"/>
      <c r="E84" s="649"/>
      <c r="F84" s="649"/>
      <c r="G84" s="649"/>
      <c r="H84" s="649"/>
      <c r="I84" s="649"/>
      <c r="J84" s="649"/>
      <c r="K84" s="650"/>
    </row>
    <row r="85" spans="1:11" x14ac:dyDescent="0.25">
      <c r="A85" s="651"/>
      <c r="B85" s="652"/>
      <c r="C85" s="652"/>
      <c r="D85" s="652"/>
      <c r="E85" s="652"/>
      <c r="F85" s="652"/>
      <c r="G85" s="652"/>
      <c r="H85" s="652"/>
      <c r="I85" s="652"/>
      <c r="J85" s="652"/>
      <c r="K85" s="653"/>
    </row>
    <row r="86" spans="1:11" x14ac:dyDescent="0.25">
      <c r="A86" s="651"/>
      <c r="B86" s="652"/>
      <c r="C86" s="652"/>
      <c r="D86" s="652"/>
      <c r="E86" s="652"/>
      <c r="F86" s="652"/>
      <c r="G86" s="652"/>
      <c r="H86" s="652"/>
      <c r="I86" s="652"/>
      <c r="J86" s="652"/>
      <c r="K86" s="653"/>
    </row>
    <row r="87" spans="1:11" ht="13.8" thickBot="1" x14ac:dyDescent="0.3">
      <c r="A87" s="654"/>
      <c r="B87" s="655"/>
      <c r="C87" s="655"/>
      <c r="D87" s="655"/>
      <c r="E87" s="655"/>
      <c r="F87" s="655"/>
      <c r="G87" s="655"/>
      <c r="H87" s="655"/>
      <c r="I87" s="655"/>
      <c r="J87" s="655"/>
      <c r="K87" s="656"/>
    </row>
  </sheetData>
  <sheetProtection selectLockedCells="1" selectUnlockedCells="1"/>
  <mergeCells count="78">
    <mergeCell ref="A79:K79"/>
    <mergeCell ref="A80:K80"/>
    <mergeCell ref="A81:K81"/>
    <mergeCell ref="A73:K73"/>
    <mergeCell ref="A74:K74"/>
    <mergeCell ref="A75:K75"/>
    <mergeCell ref="A76:K76"/>
    <mergeCell ref="A77:K77"/>
    <mergeCell ref="A78:K78"/>
    <mergeCell ref="J53:K53"/>
    <mergeCell ref="A55:F55"/>
    <mergeCell ref="A70:G70"/>
    <mergeCell ref="A57:F57"/>
    <mergeCell ref="A58:F58"/>
    <mergeCell ref="A59:G59"/>
    <mergeCell ref="A61:I61"/>
    <mergeCell ref="A63:F63"/>
    <mergeCell ref="A64:F64"/>
    <mergeCell ref="A65:F65"/>
    <mergeCell ref="A66:F66"/>
    <mergeCell ref="A67:F67"/>
    <mergeCell ref="A68:F68"/>
    <mergeCell ref="A69:G69"/>
    <mergeCell ref="A56:F56"/>
    <mergeCell ref="A49:E49"/>
    <mergeCell ref="A50:F50"/>
    <mergeCell ref="A51:F51"/>
    <mergeCell ref="A53:I53"/>
    <mergeCell ref="A43:E43"/>
    <mergeCell ref="A44:F44"/>
    <mergeCell ref="A45:E45"/>
    <mergeCell ref="A46:E46"/>
    <mergeCell ref="A47:E47"/>
    <mergeCell ref="A48:E48"/>
    <mergeCell ref="A32:E32"/>
    <mergeCell ref="A33:F33"/>
    <mergeCell ref="A34:E34"/>
    <mergeCell ref="A35:F35"/>
    <mergeCell ref="A36:E36"/>
    <mergeCell ref="A37:E37"/>
    <mergeCell ref="A38:E38"/>
    <mergeCell ref="A39:E39"/>
    <mergeCell ref="A40:E40"/>
    <mergeCell ref="A41:F41"/>
    <mergeCell ref="A26:E26"/>
    <mergeCell ref="A27:G27"/>
    <mergeCell ref="A28:E28"/>
    <mergeCell ref="A29:E29"/>
    <mergeCell ref="A30:E30"/>
    <mergeCell ref="G21:H21"/>
    <mergeCell ref="I21:J21"/>
    <mergeCell ref="A22:J22"/>
    <mergeCell ref="A24:I24"/>
    <mergeCell ref="J24:K24"/>
    <mergeCell ref="A13:K13"/>
    <mergeCell ref="E15:F15"/>
    <mergeCell ref="G15:H15"/>
    <mergeCell ref="I15:J15"/>
    <mergeCell ref="C16:D16"/>
    <mergeCell ref="E16:F16"/>
    <mergeCell ref="G16:H16"/>
    <mergeCell ref="I16:J16"/>
    <mergeCell ref="A84:K87"/>
    <mergeCell ref="E17:F17"/>
    <mergeCell ref="G17:H17"/>
    <mergeCell ref="I17:J17"/>
    <mergeCell ref="E18:F18"/>
    <mergeCell ref="G18:H18"/>
    <mergeCell ref="I18:J18"/>
    <mergeCell ref="E19:F19"/>
    <mergeCell ref="G19:H19"/>
    <mergeCell ref="I19:J19"/>
    <mergeCell ref="E20:F20"/>
    <mergeCell ref="G20:H20"/>
    <mergeCell ref="I20:J20"/>
    <mergeCell ref="A42:F42"/>
    <mergeCell ref="A31:E31"/>
    <mergeCell ref="E21:F21"/>
  </mergeCells>
  <hyperlinks>
    <hyperlink ref="I1" location="Índice_Anexos_ICT!A1" display="Índice"/>
  </hyperlinks>
  <pageMargins left="0.27569444444444446" right="0.27569444444444446" top="0.39374999999999999" bottom="0.39374999999999999" header="0.51180555555555551" footer="0.51180555555555551"/>
  <pageSetup paperSize="9" scale="57" firstPageNumber="0"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41"/>
  <sheetViews>
    <sheetView workbookViewId="0">
      <selection activeCell="A43" sqref="A43"/>
    </sheetView>
  </sheetViews>
  <sheetFormatPr baseColWidth="10" defaultColWidth="8.88671875" defaultRowHeight="13.2" x14ac:dyDescent="0.25"/>
  <cols>
    <col min="1" max="1" width="10.6640625" style="1" customWidth="1"/>
    <col min="2" max="2" width="14.44140625" style="94" customWidth="1"/>
    <col min="3" max="3" width="27.109375" style="94" customWidth="1"/>
    <col min="4" max="4" width="13.33203125" style="94" customWidth="1"/>
    <col min="5" max="5" width="11.33203125" style="1" customWidth="1"/>
    <col min="6" max="6" width="11.6640625" style="1" customWidth="1"/>
    <col min="7" max="7" width="15.88671875" style="1" customWidth="1"/>
    <col min="8" max="8" width="14.6640625" style="1" customWidth="1"/>
    <col min="9" max="16384" width="8.88671875" style="2"/>
  </cols>
  <sheetData>
    <row r="1" spans="1:8" x14ac:dyDescent="0.25">
      <c r="A1" s="3" t="s">
        <v>93</v>
      </c>
      <c r="B1" s="3"/>
      <c r="C1" s="3"/>
      <c r="G1" s="28" t="s">
        <v>94</v>
      </c>
    </row>
    <row r="2" spans="1:8" x14ac:dyDescent="0.25">
      <c r="A2" s="4"/>
      <c r="B2" s="5"/>
      <c r="C2" s="5"/>
    </row>
    <row r="3" spans="1:8" x14ac:dyDescent="0.25">
      <c r="A3" s="3" t="s">
        <v>1</v>
      </c>
      <c r="B3" s="1"/>
      <c r="C3" s="598" t="s">
        <v>1089</v>
      </c>
    </row>
    <row r="4" spans="1:8" x14ac:dyDescent="0.25">
      <c r="A4" s="3" t="s">
        <v>2</v>
      </c>
      <c r="B4" s="1"/>
      <c r="C4" s="599" t="s">
        <v>1088</v>
      </c>
    </row>
    <row r="5" spans="1:8" x14ac:dyDescent="0.25">
      <c r="A5" s="3" t="s">
        <v>1032</v>
      </c>
      <c r="B5" s="470"/>
      <c r="C5" s="6">
        <v>2020</v>
      </c>
    </row>
    <row r="6" spans="1:8" x14ac:dyDescent="0.25">
      <c r="A6" s="4"/>
      <c r="B6" s="5"/>
      <c r="C6" s="5"/>
    </row>
    <row r="7" spans="1:8" x14ac:dyDescent="0.25">
      <c r="A7" s="3" t="s">
        <v>278</v>
      </c>
      <c r="B7" s="3"/>
      <c r="C7" s="3"/>
      <c r="G7" s="50"/>
    </row>
    <row r="8" spans="1:8" x14ac:dyDescent="0.25">
      <c r="A8" s="5" t="s">
        <v>202</v>
      </c>
      <c r="B8" s="3"/>
      <c r="C8" s="3"/>
    </row>
    <row r="9" spans="1:8" x14ac:dyDescent="0.25">
      <c r="A9" s="5" t="s">
        <v>279</v>
      </c>
      <c r="B9" s="3"/>
      <c r="C9" s="3"/>
    </row>
    <row r="10" spans="1:8" x14ac:dyDescent="0.25">
      <c r="A10" s="4"/>
      <c r="B10" s="3"/>
      <c r="C10" s="3"/>
    </row>
    <row r="11" spans="1:8" ht="13.8" x14ac:dyDescent="0.25">
      <c r="G11" s="627" t="s">
        <v>1465</v>
      </c>
    </row>
    <row r="12" spans="1:8" x14ac:dyDescent="0.25">
      <c r="A12" s="95" t="s">
        <v>34</v>
      </c>
      <c r="B12" s="95"/>
      <c r="C12" s="95"/>
      <c r="D12" s="95"/>
      <c r="E12" s="95"/>
      <c r="F12" s="95"/>
      <c r="G12" s="95"/>
    </row>
    <row r="13" spans="1:8" x14ac:dyDescent="0.25">
      <c r="A13" s="48"/>
      <c r="B13" s="48"/>
      <c r="C13" s="48"/>
      <c r="D13" s="48"/>
      <c r="E13" s="48"/>
      <c r="F13" s="264"/>
      <c r="G13" s="96"/>
    </row>
    <row r="14" spans="1:8" ht="72" x14ac:dyDescent="0.25">
      <c r="A14" s="263" t="s">
        <v>192</v>
      </c>
      <c r="B14" s="263" t="s">
        <v>204</v>
      </c>
      <c r="C14" s="8" t="s">
        <v>280</v>
      </c>
      <c r="D14" s="8" t="s">
        <v>281</v>
      </c>
      <c r="E14" s="8" t="s">
        <v>282</v>
      </c>
      <c r="F14" s="428" t="s">
        <v>283</v>
      </c>
      <c r="G14" s="57" t="s">
        <v>284</v>
      </c>
      <c r="H14" s="57" t="s">
        <v>285</v>
      </c>
    </row>
    <row r="15" spans="1:8" ht="12" customHeight="1" x14ac:dyDescent="0.25">
      <c r="A15" s="767" t="s">
        <v>208</v>
      </c>
      <c r="B15" s="767"/>
      <c r="C15" s="58" t="s">
        <v>196</v>
      </c>
      <c r="D15" s="97" t="s">
        <v>209</v>
      </c>
      <c r="E15" s="767" t="s">
        <v>210</v>
      </c>
      <c r="F15" s="767"/>
      <c r="G15" s="58" t="s">
        <v>211</v>
      </c>
      <c r="H15" s="58" t="s">
        <v>212</v>
      </c>
    </row>
    <row r="16" spans="1:8" ht="24" x14ac:dyDescent="0.25">
      <c r="A16" s="17"/>
      <c r="B16" s="17"/>
      <c r="C16" s="455" t="s">
        <v>1062</v>
      </c>
      <c r="D16" s="59"/>
      <c r="E16" s="98">
        <v>0</v>
      </c>
      <c r="F16" s="60">
        <v>0</v>
      </c>
      <c r="G16" s="99">
        <v>0</v>
      </c>
      <c r="H16" s="60">
        <f t="shared" ref="H16:H22" si="0">+F16*G16</f>
        <v>0</v>
      </c>
    </row>
    <row r="17" spans="1:8" x14ac:dyDescent="0.25">
      <c r="A17" s="61"/>
      <c r="B17" s="61"/>
      <c r="C17" s="61"/>
      <c r="D17" s="59"/>
      <c r="E17" s="98">
        <v>0</v>
      </c>
      <c r="F17" s="60">
        <v>0</v>
      </c>
      <c r="G17" s="99">
        <v>0</v>
      </c>
      <c r="H17" s="60">
        <f t="shared" si="0"/>
        <v>0</v>
      </c>
    </row>
    <row r="18" spans="1:8" x14ac:dyDescent="0.25">
      <c r="A18" s="61"/>
      <c r="B18" s="61"/>
      <c r="C18" s="61"/>
      <c r="D18" s="59"/>
      <c r="E18" s="98">
        <v>0</v>
      </c>
      <c r="F18" s="60">
        <v>0</v>
      </c>
      <c r="G18" s="99">
        <v>0</v>
      </c>
      <c r="H18" s="60">
        <f t="shared" si="0"/>
        <v>0</v>
      </c>
    </row>
    <row r="19" spans="1:8" x14ac:dyDescent="0.25">
      <c r="A19" s="20"/>
      <c r="B19" s="20"/>
      <c r="C19" s="20"/>
      <c r="D19" s="62"/>
      <c r="E19" s="98">
        <v>0</v>
      </c>
      <c r="F19" s="60">
        <v>0</v>
      </c>
      <c r="G19" s="99">
        <v>0</v>
      </c>
      <c r="H19" s="60">
        <f t="shared" si="0"/>
        <v>0</v>
      </c>
    </row>
    <row r="20" spans="1:8" x14ac:dyDescent="0.25">
      <c r="A20" s="17"/>
      <c r="B20" s="17"/>
      <c r="C20" s="17"/>
      <c r="D20" s="62"/>
      <c r="E20" s="98">
        <v>0</v>
      </c>
      <c r="F20" s="60">
        <v>0</v>
      </c>
      <c r="G20" s="99">
        <v>0</v>
      </c>
      <c r="H20" s="60">
        <f t="shared" si="0"/>
        <v>0</v>
      </c>
    </row>
    <row r="21" spans="1:8" x14ac:dyDescent="0.25">
      <c r="A21" s="20"/>
      <c r="B21" s="20"/>
      <c r="C21" s="17"/>
      <c r="D21" s="62"/>
      <c r="E21" s="98">
        <v>0</v>
      </c>
      <c r="F21" s="60">
        <v>0</v>
      </c>
      <c r="G21" s="99">
        <v>0</v>
      </c>
      <c r="H21" s="60">
        <f t="shared" si="0"/>
        <v>0</v>
      </c>
    </row>
    <row r="22" spans="1:8" x14ac:dyDescent="0.25">
      <c r="A22" s="20"/>
      <c r="B22" s="20"/>
      <c r="C22" s="20"/>
      <c r="D22" s="62"/>
      <c r="E22" s="98">
        <v>0</v>
      </c>
      <c r="F22" s="60">
        <v>0</v>
      </c>
      <c r="G22" s="99">
        <v>0</v>
      </c>
      <c r="H22" s="60">
        <f t="shared" si="0"/>
        <v>0</v>
      </c>
    </row>
    <row r="23" spans="1:8" ht="12" customHeight="1" x14ac:dyDescent="0.25">
      <c r="A23" s="743" t="s">
        <v>286</v>
      </c>
      <c r="B23" s="743"/>
      <c r="C23" s="743"/>
      <c r="D23" s="743"/>
      <c r="E23" s="743"/>
      <c r="F23" s="100">
        <f>SUM(F16:F22)</f>
        <v>0</v>
      </c>
      <c r="G23" s="101"/>
      <c r="H23" s="63">
        <f>SUM(H16:H22)</f>
        <v>0</v>
      </c>
    </row>
    <row r="24" spans="1:8" ht="24" customHeight="1" x14ac:dyDescent="0.25">
      <c r="A24" s="769" t="s">
        <v>287</v>
      </c>
      <c r="B24" s="769"/>
      <c r="C24" s="769"/>
      <c r="D24" s="769"/>
      <c r="E24" s="769"/>
      <c r="F24" s="769"/>
      <c r="G24" s="769"/>
      <c r="H24" s="60">
        <v>0</v>
      </c>
    </row>
    <row r="25" spans="1:8" x14ac:dyDescent="0.25">
      <c r="A25" s="791" t="s">
        <v>288</v>
      </c>
      <c r="B25" s="791"/>
      <c r="C25" s="791"/>
      <c r="D25" s="791"/>
      <c r="E25" s="791"/>
      <c r="F25" s="791"/>
      <c r="G25" s="791"/>
      <c r="H25" s="63">
        <f>-H23+H24</f>
        <v>0</v>
      </c>
    </row>
    <row r="26" spans="1:8" x14ac:dyDescent="0.25">
      <c r="B26" s="102"/>
      <c r="C26" s="103"/>
      <c r="D26" s="103"/>
      <c r="E26" s="103"/>
      <c r="F26" s="103"/>
      <c r="G26" s="96"/>
    </row>
    <row r="27" spans="1:8" x14ac:dyDescent="0.25">
      <c r="B27" s="104"/>
      <c r="C27" s="15"/>
      <c r="D27" s="15"/>
      <c r="E27" s="15"/>
      <c r="F27" s="15"/>
      <c r="G27" s="94"/>
    </row>
    <row r="28" spans="1:8" ht="12" customHeight="1" x14ac:dyDescent="0.25">
      <c r="A28" s="743" t="s">
        <v>111</v>
      </c>
      <c r="B28" s="743"/>
      <c r="C28" s="743"/>
      <c r="D28" s="743"/>
      <c r="E28" s="743"/>
      <c r="F28" s="743"/>
      <c r="G28" s="743"/>
    </row>
    <row r="29" spans="1:8" ht="26.1" customHeight="1" x14ac:dyDescent="0.25">
      <c r="A29" s="744" t="s">
        <v>289</v>
      </c>
      <c r="B29" s="744"/>
      <c r="C29" s="744"/>
      <c r="D29" s="744"/>
      <c r="E29" s="744"/>
      <c r="F29" s="744"/>
      <c r="G29" s="744"/>
    </row>
    <row r="30" spans="1:8" ht="39.75" customHeight="1" x14ac:dyDescent="0.25">
      <c r="A30" s="770" t="s">
        <v>290</v>
      </c>
      <c r="B30" s="770"/>
      <c r="C30" s="770"/>
      <c r="D30" s="770"/>
      <c r="E30" s="770"/>
      <c r="F30" s="770"/>
      <c r="G30" s="770"/>
    </row>
    <row r="31" spans="1:8" ht="26.1" customHeight="1" x14ac:dyDescent="0.25">
      <c r="A31" s="770" t="s">
        <v>291</v>
      </c>
      <c r="B31" s="770"/>
      <c r="C31" s="770"/>
      <c r="D31" s="770"/>
      <c r="E31" s="770"/>
      <c r="F31" s="770"/>
      <c r="G31" s="770"/>
    </row>
    <row r="32" spans="1:8" ht="26.1" customHeight="1" x14ac:dyDescent="0.25">
      <c r="A32" s="770" t="s">
        <v>292</v>
      </c>
      <c r="B32" s="770"/>
      <c r="C32" s="770"/>
      <c r="D32" s="770"/>
      <c r="E32" s="770"/>
      <c r="F32" s="770"/>
      <c r="G32" s="770"/>
    </row>
    <row r="33" spans="1:9" ht="26.1" customHeight="1" x14ac:dyDescent="0.25">
      <c r="A33" s="770" t="s">
        <v>293</v>
      </c>
      <c r="B33" s="770"/>
      <c r="C33" s="770"/>
      <c r="D33" s="770"/>
      <c r="E33" s="770"/>
      <c r="F33" s="770"/>
      <c r="G33" s="770"/>
    </row>
    <row r="34" spans="1:9" ht="15" customHeight="1" x14ac:dyDescent="0.25">
      <c r="A34" s="770" t="s">
        <v>294</v>
      </c>
      <c r="B34" s="770"/>
      <c r="C34" s="770"/>
      <c r="D34" s="770"/>
      <c r="E34" s="770"/>
      <c r="F34" s="770"/>
      <c r="G34" s="770"/>
    </row>
    <row r="35" spans="1:9" ht="24.75" customHeight="1" x14ac:dyDescent="0.25">
      <c r="A35" s="745" t="s">
        <v>225</v>
      </c>
      <c r="B35" s="745"/>
      <c r="C35" s="745"/>
      <c r="D35" s="745"/>
      <c r="E35" s="745"/>
      <c r="F35" s="745"/>
      <c r="G35" s="745"/>
    </row>
    <row r="36" spans="1:9" x14ac:dyDescent="0.25">
      <c r="A36" s="640" t="s">
        <v>1501</v>
      </c>
      <c r="B36" s="56"/>
      <c r="C36" s="56"/>
      <c r="D36" s="56"/>
      <c r="E36" s="56"/>
      <c r="F36" s="56"/>
      <c r="G36" s="94"/>
    </row>
    <row r="37" spans="1:9" ht="13.8" thickBot="1" x14ac:dyDescent="0.3"/>
    <row r="38" spans="1:9" ht="12.75" customHeight="1" x14ac:dyDescent="0.25">
      <c r="A38" s="648" t="s">
        <v>1083</v>
      </c>
      <c r="B38" s="649"/>
      <c r="C38" s="649"/>
      <c r="D38" s="649"/>
      <c r="E38" s="649"/>
      <c r="F38" s="649"/>
      <c r="G38" s="650"/>
      <c r="H38" s="587"/>
      <c r="I38" s="587"/>
    </row>
    <row r="39" spans="1:9" x14ac:dyDescent="0.25">
      <c r="A39" s="651"/>
      <c r="B39" s="652"/>
      <c r="C39" s="652"/>
      <c r="D39" s="652"/>
      <c r="E39" s="652"/>
      <c r="F39" s="652"/>
      <c r="G39" s="653"/>
      <c r="H39" s="587"/>
      <c r="I39" s="587"/>
    </row>
    <row r="40" spans="1:9" x14ac:dyDescent="0.25">
      <c r="A40" s="651"/>
      <c r="B40" s="652"/>
      <c r="C40" s="652"/>
      <c r="D40" s="652"/>
      <c r="E40" s="652"/>
      <c r="F40" s="652"/>
      <c r="G40" s="653"/>
      <c r="H40" s="587"/>
      <c r="I40" s="587"/>
    </row>
    <row r="41" spans="1:9" ht="13.8" thickBot="1" x14ac:dyDescent="0.3">
      <c r="A41" s="654"/>
      <c r="B41" s="655"/>
      <c r="C41" s="655"/>
      <c r="D41" s="655"/>
      <c r="E41" s="655"/>
      <c r="F41" s="655"/>
      <c r="G41" s="656"/>
      <c r="H41" s="587"/>
      <c r="I41" s="587"/>
    </row>
  </sheetData>
  <sheetProtection selectLockedCells="1" selectUnlockedCells="1"/>
  <mergeCells count="14">
    <mergeCell ref="A38:G41"/>
    <mergeCell ref="A28:G28"/>
    <mergeCell ref="A15:B15"/>
    <mergeCell ref="E15:F15"/>
    <mergeCell ref="A23:E23"/>
    <mergeCell ref="A24:G24"/>
    <mergeCell ref="A25:G25"/>
    <mergeCell ref="A35:G35"/>
    <mergeCell ref="A29:G29"/>
    <mergeCell ref="A30:G30"/>
    <mergeCell ref="A31:G31"/>
    <mergeCell ref="A32:G32"/>
    <mergeCell ref="A33:G33"/>
    <mergeCell ref="A34:G34"/>
  </mergeCells>
  <hyperlinks>
    <hyperlink ref="G1" location="Índice_Anexos_ICT!A1" display="Índice"/>
  </hyperlinks>
  <pageMargins left="0.43333333333333335" right="0.43333333333333335" top="0.59027777777777779" bottom="0.59027777777777779" header="0.51180555555555551" footer="0.51180555555555551"/>
  <pageSetup paperSize="9" scale="75" firstPageNumber="0"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O128"/>
  <sheetViews>
    <sheetView topLeftCell="A118" workbookViewId="0">
      <selection activeCell="A117" sqref="A117:N117"/>
    </sheetView>
  </sheetViews>
  <sheetFormatPr baseColWidth="10" defaultColWidth="11.44140625" defaultRowHeight="13.2" x14ac:dyDescent="0.25"/>
  <cols>
    <col min="1" max="1" width="11.5546875" style="32" customWidth="1"/>
    <col min="2" max="2" width="13.5546875" style="32" customWidth="1"/>
    <col min="3" max="3" width="14.88671875" style="32" customWidth="1"/>
    <col min="4" max="4" width="13.6640625" style="32" customWidth="1"/>
    <col min="5" max="5" width="14.6640625" style="32" customWidth="1"/>
    <col min="6" max="6" width="14.44140625" style="32" customWidth="1"/>
    <col min="7" max="7" width="13.109375" style="32" customWidth="1"/>
    <col min="8" max="8" width="13.5546875" style="32" customWidth="1"/>
    <col min="9" max="9" width="14.5546875" style="32" customWidth="1"/>
    <col min="10" max="10" width="14.88671875" style="32" customWidth="1"/>
    <col min="11" max="11" width="16.6640625" style="32" customWidth="1"/>
    <col min="12" max="12" width="12.33203125" style="32" customWidth="1"/>
    <col min="13" max="13" width="13" style="32" customWidth="1"/>
    <col min="14" max="14" width="12.33203125" style="32" customWidth="1"/>
    <col min="15" max="15" width="13.88671875" style="2" customWidth="1"/>
    <col min="16" max="16384" width="11.44140625" style="2"/>
  </cols>
  <sheetData>
    <row r="1" spans="1:13" x14ac:dyDescent="0.25">
      <c r="A1" s="3" t="s">
        <v>93</v>
      </c>
      <c r="B1" s="33"/>
      <c r="C1" s="33"/>
      <c r="L1" s="70" t="s">
        <v>94</v>
      </c>
    </row>
    <row r="2" spans="1:13" x14ac:dyDescent="0.25">
      <c r="A2" s="472"/>
      <c r="B2" s="71"/>
      <c r="C2" s="71"/>
    </row>
    <row r="3" spans="1:13" x14ac:dyDescent="0.25">
      <c r="A3" s="3" t="s">
        <v>1</v>
      </c>
      <c r="C3" s="598" t="s">
        <v>1089</v>
      </c>
    </row>
    <row r="4" spans="1:13" x14ac:dyDescent="0.25">
      <c r="A4" s="3" t="s">
        <v>2</v>
      </c>
      <c r="C4" s="599" t="s">
        <v>1088</v>
      </c>
    </row>
    <row r="5" spans="1:13" x14ac:dyDescent="0.25">
      <c r="A5" s="3" t="s">
        <v>1032</v>
      </c>
      <c r="C5" s="6">
        <v>2020</v>
      </c>
    </row>
    <row r="6" spans="1:13" x14ac:dyDescent="0.25">
      <c r="A6" s="472"/>
      <c r="B6" s="71"/>
      <c r="C6" s="71"/>
    </row>
    <row r="7" spans="1:13" x14ac:dyDescent="0.25">
      <c r="A7" s="3" t="s">
        <v>295</v>
      </c>
      <c r="B7" s="71"/>
      <c r="C7" s="71"/>
    </row>
    <row r="8" spans="1:13" x14ac:dyDescent="0.25">
      <c r="A8" s="5" t="s">
        <v>36</v>
      </c>
      <c r="B8" s="33"/>
      <c r="C8" s="33"/>
    </row>
    <row r="9" spans="1:13" x14ac:dyDescent="0.25">
      <c r="A9" s="470"/>
    </row>
    <row r="10" spans="1:13" x14ac:dyDescent="0.25">
      <c r="A10" s="470"/>
    </row>
    <row r="11" spans="1:13" x14ac:dyDescent="0.25">
      <c r="A11" s="569" t="s">
        <v>1029</v>
      </c>
    </row>
    <row r="12" spans="1:13" x14ac:dyDescent="0.25">
      <c r="A12" s="470"/>
    </row>
    <row r="13" spans="1:13" x14ac:dyDescent="0.25">
      <c r="A13" s="570" t="s">
        <v>1030</v>
      </c>
      <c r="B13" s="33"/>
      <c r="C13" s="33"/>
      <c r="D13" s="33"/>
      <c r="E13" s="33"/>
      <c r="F13" s="33"/>
      <c r="G13" s="33"/>
      <c r="H13" s="107"/>
      <c r="I13" s="107"/>
      <c r="J13" s="33"/>
    </row>
    <row r="14" spans="1:13" x14ac:dyDescent="0.25">
      <c r="A14" s="33"/>
      <c r="B14" s="33"/>
      <c r="C14" s="33"/>
      <c r="D14" s="33"/>
      <c r="E14" s="33"/>
      <c r="F14" s="33"/>
      <c r="G14" s="33"/>
      <c r="H14" s="107"/>
      <c r="I14" s="107"/>
      <c r="J14" s="33"/>
    </row>
    <row r="15" spans="1:13" ht="83.25" customHeight="1" x14ac:dyDescent="0.25">
      <c r="A15" s="746" t="s">
        <v>296</v>
      </c>
      <c r="B15" s="746" t="s">
        <v>204</v>
      </c>
      <c r="C15" s="746" t="s">
        <v>297</v>
      </c>
      <c r="D15" s="792" t="s">
        <v>298</v>
      </c>
      <c r="E15" s="34" t="s">
        <v>299</v>
      </c>
      <c r="F15" s="34" t="s">
        <v>300</v>
      </c>
      <c r="G15" s="448" t="s">
        <v>301</v>
      </c>
      <c r="H15" s="448" t="s">
        <v>302</v>
      </c>
      <c r="I15" s="448" t="s">
        <v>303</v>
      </c>
      <c r="J15" s="448" t="s">
        <v>304</v>
      </c>
      <c r="K15" s="810" t="s">
        <v>305</v>
      </c>
      <c r="L15" s="811"/>
      <c r="M15" s="812"/>
    </row>
    <row r="16" spans="1:13" x14ac:dyDescent="0.25">
      <c r="A16" s="746"/>
      <c r="B16" s="746"/>
      <c r="C16" s="746"/>
      <c r="D16" s="793"/>
      <c r="E16" s="108" t="s">
        <v>195</v>
      </c>
      <c r="F16" s="108" t="s">
        <v>306</v>
      </c>
      <c r="G16" s="108" t="s">
        <v>307</v>
      </c>
      <c r="H16" s="108" t="s">
        <v>308</v>
      </c>
      <c r="I16" s="108" t="s">
        <v>309</v>
      </c>
      <c r="J16" s="108" t="s">
        <v>310</v>
      </c>
      <c r="K16" s="813"/>
      <c r="L16" s="814"/>
      <c r="M16" s="815"/>
    </row>
    <row r="17" spans="1:13" x14ac:dyDescent="0.25">
      <c r="A17" s="43"/>
      <c r="B17" s="449"/>
      <c r="C17" s="41"/>
      <c r="D17" s="449"/>
      <c r="E17" s="109"/>
      <c r="F17" s="109"/>
      <c r="G17" s="109">
        <f t="shared" ref="G17:G21" si="0">+E17-F17</f>
        <v>0</v>
      </c>
      <c r="H17" s="109"/>
      <c r="I17" s="109">
        <f t="shared" ref="I17:I21" si="1">+G17-H17</f>
        <v>0</v>
      </c>
      <c r="J17" s="109">
        <f t="shared" ref="J17:J21" si="2">+I17-E17</f>
        <v>0</v>
      </c>
      <c r="K17" s="816"/>
      <c r="L17" s="817"/>
      <c r="M17" s="818"/>
    </row>
    <row r="18" spans="1:13" x14ac:dyDescent="0.25">
      <c r="A18" s="43"/>
      <c r="B18" s="449"/>
      <c r="C18" s="41"/>
      <c r="D18" s="449"/>
      <c r="E18" s="109"/>
      <c r="F18" s="109"/>
      <c r="G18" s="109">
        <f t="shared" si="0"/>
        <v>0</v>
      </c>
      <c r="H18" s="109"/>
      <c r="I18" s="109">
        <f t="shared" si="1"/>
        <v>0</v>
      </c>
      <c r="J18" s="109">
        <f t="shared" si="2"/>
        <v>0</v>
      </c>
      <c r="K18" s="816"/>
      <c r="L18" s="817"/>
      <c r="M18" s="818"/>
    </row>
    <row r="19" spans="1:13" x14ac:dyDescent="0.25">
      <c r="A19" s="43"/>
      <c r="B19" s="449"/>
      <c r="C19" s="41"/>
      <c r="D19" s="449"/>
      <c r="E19" s="109"/>
      <c r="F19" s="109"/>
      <c r="G19" s="109">
        <f t="shared" si="0"/>
        <v>0</v>
      </c>
      <c r="H19" s="109"/>
      <c r="I19" s="109">
        <f t="shared" si="1"/>
        <v>0</v>
      </c>
      <c r="J19" s="109">
        <f t="shared" si="2"/>
        <v>0</v>
      </c>
      <c r="K19" s="816"/>
      <c r="L19" s="817"/>
      <c r="M19" s="818"/>
    </row>
    <row r="20" spans="1:13" x14ac:dyDescent="0.25">
      <c r="A20" s="43"/>
      <c r="B20" s="449"/>
      <c r="C20" s="41"/>
      <c r="D20" s="449"/>
      <c r="E20" s="109"/>
      <c r="F20" s="109"/>
      <c r="G20" s="109">
        <f t="shared" si="0"/>
        <v>0</v>
      </c>
      <c r="H20" s="109"/>
      <c r="I20" s="109">
        <f t="shared" si="1"/>
        <v>0</v>
      </c>
      <c r="J20" s="109">
        <f t="shared" si="2"/>
        <v>0</v>
      </c>
      <c r="K20" s="816"/>
      <c r="L20" s="817"/>
      <c r="M20" s="818"/>
    </row>
    <row r="21" spans="1:13" x14ac:dyDescent="0.25">
      <c r="A21" s="43"/>
      <c r="B21" s="449"/>
      <c r="C21" s="41"/>
      <c r="D21" s="449"/>
      <c r="E21" s="109"/>
      <c r="F21" s="109"/>
      <c r="G21" s="109">
        <f t="shared" si="0"/>
        <v>0</v>
      </c>
      <c r="H21" s="109"/>
      <c r="I21" s="109">
        <f t="shared" si="1"/>
        <v>0</v>
      </c>
      <c r="J21" s="109">
        <f t="shared" si="2"/>
        <v>0</v>
      </c>
      <c r="K21" s="816"/>
      <c r="L21" s="817"/>
      <c r="M21" s="818"/>
    </row>
    <row r="22" spans="1:13" ht="11.25" customHeight="1" x14ac:dyDescent="0.25">
      <c r="A22" s="801" t="s">
        <v>215</v>
      </c>
      <c r="B22" s="802"/>
      <c r="C22" s="802"/>
      <c r="D22" s="803"/>
      <c r="E22" s="82">
        <f t="shared" ref="E22:J22" si="3">SUM(E17:E21)</f>
        <v>0</v>
      </c>
      <c r="F22" s="82">
        <f t="shared" si="3"/>
        <v>0</v>
      </c>
      <c r="G22" s="82">
        <f t="shared" si="3"/>
        <v>0</v>
      </c>
      <c r="H22" s="82">
        <f t="shared" si="3"/>
        <v>0</v>
      </c>
      <c r="I22" s="82">
        <f t="shared" si="3"/>
        <v>0</v>
      </c>
      <c r="J22" s="82">
        <f t="shared" si="3"/>
        <v>0</v>
      </c>
      <c r="K22" s="110"/>
    </row>
    <row r="23" spans="1:13" x14ac:dyDescent="0.25">
      <c r="A23" s="111"/>
      <c r="B23" s="111"/>
      <c r="C23" s="111"/>
      <c r="D23" s="111"/>
      <c r="E23" s="111"/>
      <c r="F23" s="111"/>
      <c r="G23" s="111"/>
      <c r="H23" s="111"/>
      <c r="M23" s="2"/>
    </row>
    <row r="24" spans="1:13" x14ac:dyDescent="0.25">
      <c r="A24" s="33" t="s">
        <v>311</v>
      </c>
      <c r="B24" s="107"/>
      <c r="C24" s="107"/>
      <c r="D24" s="112"/>
      <c r="E24" s="31"/>
      <c r="F24" s="33"/>
      <c r="G24" s="31"/>
      <c r="H24" s="110"/>
      <c r="M24" s="2"/>
    </row>
    <row r="25" spans="1:13" x14ac:dyDescent="0.25">
      <c r="A25" s="113"/>
      <c r="B25" s="113"/>
      <c r="C25" s="113"/>
      <c r="D25" s="113"/>
      <c r="E25" s="113"/>
      <c r="F25" s="113"/>
      <c r="G25" s="113"/>
      <c r="H25" s="114"/>
      <c r="M25" s="2"/>
    </row>
    <row r="26" spans="1:13" ht="101.25" customHeight="1" x14ac:dyDescent="0.25">
      <c r="A26" s="746" t="s">
        <v>296</v>
      </c>
      <c r="B26" s="746" t="s">
        <v>204</v>
      </c>
      <c r="C26" s="810" t="s">
        <v>312</v>
      </c>
      <c r="D26" s="811"/>
      <c r="E26" s="812"/>
      <c r="F26" s="34" t="s">
        <v>313</v>
      </c>
      <c r="G26" s="448" t="s">
        <v>314</v>
      </c>
      <c r="H26" s="448" t="s">
        <v>315</v>
      </c>
      <c r="I26" s="448" t="s">
        <v>301</v>
      </c>
      <c r="J26" s="448" t="s">
        <v>303</v>
      </c>
      <c r="K26" s="792" t="s">
        <v>305</v>
      </c>
    </row>
    <row r="27" spans="1:13" x14ac:dyDescent="0.25">
      <c r="A27" s="746"/>
      <c r="B27" s="746"/>
      <c r="C27" s="813"/>
      <c r="D27" s="814"/>
      <c r="E27" s="815"/>
      <c r="F27" s="108" t="s">
        <v>195</v>
      </c>
      <c r="G27" s="108" t="s">
        <v>197</v>
      </c>
      <c r="H27" s="108" t="s">
        <v>244</v>
      </c>
      <c r="I27" s="108" t="s">
        <v>316</v>
      </c>
      <c r="J27" s="108" t="s">
        <v>317</v>
      </c>
      <c r="K27" s="793"/>
    </row>
    <row r="28" spans="1:13" ht="15" customHeight="1" x14ac:dyDescent="0.25">
      <c r="A28" s="91"/>
      <c r="B28" s="91"/>
      <c r="C28" s="753" t="s">
        <v>318</v>
      </c>
      <c r="D28" s="754"/>
      <c r="E28" s="755"/>
      <c r="F28" s="109">
        <v>0</v>
      </c>
      <c r="G28" s="109">
        <v>0</v>
      </c>
      <c r="H28" s="115">
        <v>0</v>
      </c>
      <c r="I28" s="109">
        <f>+(F28-G28)*H28</f>
        <v>0</v>
      </c>
      <c r="J28" s="109">
        <f>+I28-G28</f>
        <v>0</v>
      </c>
      <c r="K28" s="451"/>
    </row>
    <row r="29" spans="1:13" x14ac:dyDescent="0.25">
      <c r="A29" s="31"/>
      <c r="B29" s="31"/>
      <c r="C29" s="31"/>
      <c r="D29" s="31"/>
      <c r="E29" s="31"/>
      <c r="F29" s="31"/>
      <c r="G29" s="31"/>
      <c r="H29" s="31"/>
      <c r="I29" s="469"/>
      <c r="J29" s="31"/>
      <c r="K29" s="31"/>
      <c r="L29" s="31"/>
      <c r="M29" s="2"/>
    </row>
    <row r="30" spans="1:13" x14ac:dyDescent="0.25">
      <c r="A30" s="33" t="s">
        <v>950</v>
      </c>
      <c r="J30" s="31"/>
      <c r="K30" s="31"/>
      <c r="L30" s="31"/>
      <c r="M30" s="2"/>
    </row>
    <row r="31" spans="1:13" x14ac:dyDescent="0.25">
      <c r="A31" s="93"/>
      <c r="J31" s="31"/>
      <c r="K31" s="31"/>
      <c r="L31" s="31"/>
      <c r="M31" s="2"/>
    </row>
    <row r="32" spans="1:13" ht="11.25" customHeight="1" x14ac:dyDescent="0.25">
      <c r="A32" s="746" t="s">
        <v>96</v>
      </c>
      <c r="B32" s="746"/>
      <c r="C32" s="746"/>
      <c r="D32" s="746"/>
      <c r="E32" s="795"/>
      <c r="F32" s="794" t="s">
        <v>319</v>
      </c>
      <c r="G32" s="794"/>
      <c r="H32" s="794"/>
      <c r="I32" s="794"/>
      <c r="J32" s="794"/>
      <c r="K32" s="794"/>
      <c r="L32" s="31"/>
      <c r="M32" s="2"/>
    </row>
    <row r="33" spans="1:14" x14ac:dyDescent="0.25">
      <c r="A33" s="746"/>
      <c r="B33" s="746"/>
      <c r="C33" s="746"/>
      <c r="D33" s="746"/>
      <c r="E33" s="746"/>
      <c r="F33" s="481" t="s">
        <v>320</v>
      </c>
      <c r="G33" s="481" t="s">
        <v>321</v>
      </c>
      <c r="H33" s="481" t="s">
        <v>322</v>
      </c>
      <c r="I33" s="481" t="s">
        <v>323</v>
      </c>
      <c r="J33" s="481" t="s">
        <v>865</v>
      </c>
      <c r="K33" s="481" t="s">
        <v>900</v>
      </c>
      <c r="L33" s="31"/>
      <c r="M33" s="2"/>
    </row>
    <row r="34" spans="1:14" ht="11.25" customHeight="1" x14ac:dyDescent="0.25">
      <c r="A34" s="747" t="s">
        <v>324</v>
      </c>
      <c r="B34" s="747"/>
      <c r="C34" s="747"/>
      <c r="D34" s="747"/>
      <c r="E34" s="747"/>
      <c r="F34" s="474">
        <v>0</v>
      </c>
      <c r="G34" s="474">
        <v>0</v>
      </c>
      <c r="H34" s="474">
        <v>0</v>
      </c>
      <c r="I34" s="474">
        <v>0</v>
      </c>
      <c r="J34" s="474">
        <v>0</v>
      </c>
      <c r="K34" s="474">
        <v>0</v>
      </c>
      <c r="L34" s="31"/>
      <c r="M34" s="2"/>
    </row>
    <row r="35" spans="1:14" ht="11.25" customHeight="1" x14ac:dyDescent="0.25">
      <c r="A35" s="800" t="s">
        <v>325</v>
      </c>
      <c r="B35" s="800"/>
      <c r="C35" s="800"/>
      <c r="D35" s="800"/>
      <c r="E35" s="800"/>
      <c r="F35" s="474">
        <v>0</v>
      </c>
      <c r="G35" s="474">
        <v>0</v>
      </c>
      <c r="H35" s="474">
        <v>204103.22</v>
      </c>
      <c r="I35" s="474">
        <v>99779.3</v>
      </c>
      <c r="J35" s="474">
        <v>0</v>
      </c>
      <c r="K35" s="474">
        <v>0</v>
      </c>
      <c r="L35" s="35"/>
      <c r="M35" s="31"/>
      <c r="N35" s="31"/>
    </row>
    <row r="36" spans="1:14" ht="12" customHeight="1" x14ac:dyDescent="0.25">
      <c r="A36" s="748" t="s">
        <v>326</v>
      </c>
      <c r="B36" s="748"/>
      <c r="C36" s="748"/>
      <c r="D36" s="748"/>
      <c r="E36" s="748"/>
      <c r="F36" s="476">
        <f t="shared" ref="F36:K36" si="4">+F34*25%</f>
        <v>0</v>
      </c>
      <c r="G36" s="476">
        <f t="shared" si="4"/>
        <v>0</v>
      </c>
      <c r="H36" s="476">
        <f t="shared" si="4"/>
        <v>0</v>
      </c>
      <c r="I36" s="476">
        <f t="shared" si="4"/>
        <v>0</v>
      </c>
      <c r="J36" s="476">
        <f t="shared" si="4"/>
        <v>0</v>
      </c>
      <c r="K36" s="476">
        <f t="shared" si="4"/>
        <v>0</v>
      </c>
      <c r="L36" s="35"/>
      <c r="M36" s="31"/>
      <c r="N36" s="31"/>
    </row>
    <row r="37" spans="1:14" x14ac:dyDescent="0.25">
      <c r="A37" s="31"/>
      <c r="B37" s="116"/>
      <c r="J37" s="31"/>
      <c r="K37" s="31"/>
      <c r="L37" s="31"/>
      <c r="M37" s="31"/>
      <c r="N37" s="31"/>
    </row>
    <row r="38" spans="1:14" x14ac:dyDescent="0.25">
      <c r="A38" s="33" t="s">
        <v>42</v>
      </c>
      <c r="B38" s="117"/>
      <c r="C38" s="31"/>
      <c r="D38" s="31"/>
      <c r="E38" s="31"/>
      <c r="J38" s="31"/>
      <c r="K38" s="31"/>
      <c r="L38" s="31"/>
      <c r="M38" s="31"/>
      <c r="N38" s="31"/>
    </row>
    <row r="39" spans="1:14" x14ac:dyDescent="0.25">
      <c r="A39" s="31"/>
      <c r="B39" s="31"/>
      <c r="C39" s="31"/>
      <c r="D39" s="31"/>
      <c r="E39" s="31"/>
      <c r="J39" s="31"/>
      <c r="K39" s="31"/>
      <c r="L39" s="31"/>
      <c r="M39" s="31"/>
      <c r="N39" s="31"/>
    </row>
    <row r="40" spans="1:14" ht="37.5" customHeight="1" x14ac:dyDescent="0.25">
      <c r="A40" s="746" t="s">
        <v>327</v>
      </c>
      <c r="B40" s="746"/>
      <c r="C40" s="746"/>
      <c r="D40" s="746"/>
      <c r="E40" s="795" t="s">
        <v>191</v>
      </c>
      <c r="F40" s="794" t="s">
        <v>328</v>
      </c>
      <c r="G40" s="794"/>
      <c r="H40" s="794"/>
      <c r="I40" s="794"/>
      <c r="J40" s="794"/>
      <c r="K40" s="794"/>
      <c r="L40" s="799" t="s">
        <v>329</v>
      </c>
      <c r="M40" s="792" t="s">
        <v>330</v>
      </c>
      <c r="N40" s="31"/>
    </row>
    <row r="41" spans="1:14" ht="29.25" customHeight="1" x14ac:dyDescent="0.25">
      <c r="A41" s="746"/>
      <c r="B41" s="746"/>
      <c r="C41" s="746"/>
      <c r="D41" s="746"/>
      <c r="E41" s="746"/>
      <c r="F41" s="481" t="s">
        <v>320</v>
      </c>
      <c r="G41" s="299" t="s">
        <v>321</v>
      </c>
      <c r="H41" s="299" t="s">
        <v>322</v>
      </c>
      <c r="I41" s="299" t="s">
        <v>323</v>
      </c>
      <c r="J41" s="299" t="s">
        <v>865</v>
      </c>
      <c r="K41" s="481" t="s">
        <v>900</v>
      </c>
      <c r="L41" s="746"/>
      <c r="M41" s="793"/>
      <c r="N41" s="31"/>
    </row>
    <row r="42" spans="1:14" ht="20.399999999999999" x14ac:dyDescent="0.25">
      <c r="A42" s="746"/>
      <c r="B42" s="746"/>
      <c r="C42" s="746"/>
      <c r="D42" s="746"/>
      <c r="E42" s="118" t="s">
        <v>195</v>
      </c>
      <c r="F42" s="477" t="s">
        <v>197</v>
      </c>
      <c r="G42" s="118" t="s">
        <v>244</v>
      </c>
      <c r="H42" s="118" t="s">
        <v>308</v>
      </c>
      <c r="I42" s="118" t="s">
        <v>250</v>
      </c>
      <c r="J42" s="118" t="s">
        <v>331</v>
      </c>
      <c r="K42" s="118" t="s">
        <v>253</v>
      </c>
      <c r="L42" s="118" t="s">
        <v>866</v>
      </c>
      <c r="M42" s="118" t="s">
        <v>867</v>
      </c>
      <c r="N42" s="31"/>
    </row>
    <row r="43" spans="1:14" ht="11.25" customHeight="1" x14ac:dyDescent="0.25">
      <c r="A43" s="800" t="s">
        <v>1466</v>
      </c>
      <c r="B43" s="800"/>
      <c r="C43" s="800"/>
      <c r="D43" s="800"/>
      <c r="E43" s="476">
        <f>+H35</f>
        <v>204103.22</v>
      </c>
      <c r="F43" s="483">
        <v>0</v>
      </c>
      <c r="G43" s="54">
        <v>0</v>
      </c>
      <c r="H43" s="54">
        <v>0</v>
      </c>
      <c r="I43" s="54">
        <v>0</v>
      </c>
      <c r="J43" s="54">
        <v>0</v>
      </c>
      <c r="K43" s="474">
        <v>0</v>
      </c>
      <c r="L43" s="54">
        <f>SUM(F43:K43)</f>
        <v>0</v>
      </c>
      <c r="M43" s="54">
        <f>+E43-L43</f>
        <v>204103.22</v>
      </c>
      <c r="N43" s="31"/>
    </row>
    <row r="44" spans="1:14" ht="11.25" customHeight="1" x14ac:dyDescent="0.25">
      <c r="A44" s="800" t="s">
        <v>1467</v>
      </c>
      <c r="B44" s="800"/>
      <c r="C44" s="800"/>
      <c r="D44" s="800"/>
      <c r="E44" s="476">
        <f>+I35</f>
        <v>99779.3</v>
      </c>
      <c r="F44" s="483">
        <v>0</v>
      </c>
      <c r="G44" s="54">
        <v>0</v>
      </c>
      <c r="H44" s="54">
        <v>0</v>
      </c>
      <c r="I44" s="54">
        <v>0</v>
      </c>
      <c r="J44" s="54">
        <v>0</v>
      </c>
      <c r="K44" s="474">
        <v>0</v>
      </c>
      <c r="L44" s="54">
        <f>SUM(F44:K44)</f>
        <v>0</v>
      </c>
      <c r="M44" s="54">
        <f>+E44-L44</f>
        <v>99779.3</v>
      </c>
      <c r="N44" s="31"/>
    </row>
    <row r="45" spans="1:14" ht="12" customHeight="1" x14ac:dyDescent="0.25">
      <c r="A45" s="748" t="s">
        <v>332</v>
      </c>
      <c r="B45" s="748"/>
      <c r="C45" s="748"/>
      <c r="D45" s="748"/>
      <c r="E45" s="748"/>
      <c r="F45" s="484">
        <f t="shared" ref="F45:K45" si="5">SUM(F43:F44)</f>
        <v>0</v>
      </c>
      <c r="G45" s="82">
        <f t="shared" si="5"/>
        <v>0</v>
      </c>
      <c r="H45" s="82">
        <f t="shared" si="5"/>
        <v>0</v>
      </c>
      <c r="I45" s="82">
        <f t="shared" si="5"/>
        <v>0</v>
      </c>
      <c r="J45" s="82">
        <f t="shared" si="5"/>
        <v>0</v>
      </c>
      <c r="K45" s="82">
        <f t="shared" si="5"/>
        <v>0</v>
      </c>
      <c r="L45" s="111"/>
      <c r="M45" s="31"/>
      <c r="N45" s="31"/>
    </row>
    <row r="46" spans="1:14" ht="12" customHeight="1" x14ac:dyDescent="0.25">
      <c r="A46" s="747" t="s">
        <v>333</v>
      </c>
      <c r="B46" s="747"/>
      <c r="C46" s="747"/>
      <c r="D46" s="747"/>
      <c r="E46" s="747"/>
      <c r="F46" s="483">
        <f t="shared" ref="F46:K46" si="6">IF(F45&gt;F36,F36,F45)</f>
        <v>0</v>
      </c>
      <c r="G46" s="54">
        <f t="shared" si="6"/>
        <v>0</v>
      </c>
      <c r="H46" s="54">
        <f t="shared" si="6"/>
        <v>0</v>
      </c>
      <c r="I46" s="54">
        <f t="shared" si="6"/>
        <v>0</v>
      </c>
      <c r="J46" s="54">
        <f t="shared" si="6"/>
        <v>0</v>
      </c>
      <c r="K46" s="54">
        <f t="shared" si="6"/>
        <v>0</v>
      </c>
      <c r="L46" s="119"/>
      <c r="M46" s="31"/>
      <c r="N46" s="31"/>
    </row>
    <row r="47" spans="1:14" ht="12" customHeight="1" x14ac:dyDescent="0.25">
      <c r="A47" s="748" t="s">
        <v>993</v>
      </c>
      <c r="B47" s="748"/>
      <c r="C47" s="748"/>
      <c r="D47" s="748"/>
      <c r="E47" s="748"/>
      <c r="F47" s="484">
        <f t="shared" ref="F47:K47" si="7">+F45-F46</f>
        <v>0</v>
      </c>
      <c r="G47" s="82">
        <f t="shared" si="7"/>
        <v>0</v>
      </c>
      <c r="H47" s="82">
        <f t="shared" si="7"/>
        <v>0</v>
      </c>
      <c r="I47" s="82">
        <f t="shared" si="7"/>
        <v>0</v>
      </c>
      <c r="J47" s="82">
        <f t="shared" si="7"/>
        <v>0</v>
      </c>
      <c r="K47" s="82">
        <f t="shared" si="7"/>
        <v>0</v>
      </c>
      <c r="L47" s="31"/>
      <c r="M47" s="31"/>
      <c r="N47" s="31"/>
    </row>
    <row r="48" spans="1:14" x14ac:dyDescent="0.25">
      <c r="A48" s="31"/>
      <c r="B48" s="31"/>
      <c r="C48" s="31"/>
      <c r="D48" s="31"/>
      <c r="E48" s="31"/>
      <c r="F48" s="31"/>
      <c r="G48" s="31"/>
      <c r="H48" s="31"/>
      <c r="I48" s="31"/>
      <c r="J48" s="31"/>
      <c r="K48" s="31"/>
      <c r="L48" s="31"/>
      <c r="M48" s="31"/>
      <c r="N48" s="31"/>
    </row>
    <row r="49" spans="1:15" x14ac:dyDescent="0.25">
      <c r="A49" s="33" t="s">
        <v>43</v>
      </c>
      <c r="B49" s="31"/>
      <c r="C49" s="31"/>
      <c r="D49" s="33"/>
      <c r="E49" s="31"/>
      <c r="F49" s="31"/>
      <c r="G49" s="31"/>
      <c r="H49" s="110"/>
      <c r="I49" s="110"/>
      <c r="J49" s="31"/>
      <c r="K49" s="31"/>
      <c r="L49" s="31"/>
      <c r="M49" s="31"/>
      <c r="N49" s="31"/>
    </row>
    <row r="50" spans="1:15" x14ac:dyDescent="0.25">
      <c r="A50" s="113"/>
      <c r="B50" s="113"/>
      <c r="C50" s="113"/>
      <c r="D50" s="113"/>
      <c r="E50" s="113"/>
      <c r="F50" s="113"/>
      <c r="G50" s="113"/>
      <c r="H50" s="114"/>
      <c r="I50" s="114"/>
      <c r="J50" s="113"/>
      <c r="K50" s="113"/>
      <c r="L50" s="113"/>
      <c r="M50" s="113"/>
      <c r="N50" s="113"/>
    </row>
    <row r="51" spans="1:15" ht="104.25" customHeight="1" x14ac:dyDescent="0.25">
      <c r="A51" s="746" t="s">
        <v>296</v>
      </c>
      <c r="B51" s="746" t="s">
        <v>334</v>
      </c>
      <c r="C51" s="746" t="s">
        <v>879</v>
      </c>
      <c r="D51" s="746" t="s">
        <v>335</v>
      </c>
      <c r="E51" s="34" t="s">
        <v>336</v>
      </c>
      <c r="F51" s="437" t="s">
        <v>337</v>
      </c>
      <c r="G51" s="437" t="s">
        <v>970</v>
      </c>
      <c r="H51" s="437" t="s">
        <v>338</v>
      </c>
      <c r="I51" s="437" t="s">
        <v>301</v>
      </c>
      <c r="J51" s="437" t="s">
        <v>971</v>
      </c>
      <c r="K51" s="437" t="s">
        <v>303</v>
      </c>
      <c r="L51" s="792" t="s">
        <v>339</v>
      </c>
      <c r="M51" s="437" t="s">
        <v>340</v>
      </c>
      <c r="N51" s="437" t="s">
        <v>304</v>
      </c>
      <c r="O51" s="792" t="s">
        <v>305</v>
      </c>
    </row>
    <row r="52" spans="1:15" x14ac:dyDescent="0.25">
      <c r="A52" s="746"/>
      <c r="B52" s="746"/>
      <c r="C52" s="746"/>
      <c r="D52" s="746"/>
      <c r="E52" s="108" t="s">
        <v>195</v>
      </c>
      <c r="F52" s="108" t="s">
        <v>197</v>
      </c>
      <c r="G52" s="108" t="s">
        <v>341</v>
      </c>
      <c r="H52" s="108" t="s">
        <v>308</v>
      </c>
      <c r="I52" s="108" t="s">
        <v>342</v>
      </c>
      <c r="J52" s="108" t="s">
        <v>331</v>
      </c>
      <c r="K52" s="108" t="s">
        <v>343</v>
      </c>
      <c r="L52" s="793"/>
      <c r="M52" s="108" t="s">
        <v>254</v>
      </c>
      <c r="N52" s="108" t="s">
        <v>344</v>
      </c>
      <c r="O52" s="793"/>
    </row>
    <row r="53" spans="1:15" x14ac:dyDescent="0.25">
      <c r="A53" s="43"/>
      <c r="B53" s="41"/>
      <c r="C53" s="43"/>
      <c r="D53" s="438"/>
      <c r="E53" s="109"/>
      <c r="F53" s="109"/>
      <c r="G53" s="109">
        <f t="shared" ref="G53:G57" si="8">+E53-F53</f>
        <v>0</v>
      </c>
      <c r="H53" s="120"/>
      <c r="I53" s="109">
        <f t="shared" ref="I53:I57" si="9">+G53*H53</f>
        <v>0</v>
      </c>
      <c r="J53" s="109"/>
      <c r="K53" s="109">
        <f t="shared" ref="K53:K57" si="10">+I53-J53</f>
        <v>0</v>
      </c>
      <c r="L53" s="121"/>
      <c r="M53" s="122"/>
      <c r="N53" s="122">
        <f t="shared" ref="N53:N57" si="11">+K53-M53</f>
        <v>0</v>
      </c>
      <c r="O53" s="121"/>
    </row>
    <row r="54" spans="1:15" x14ac:dyDescent="0.25">
      <c r="A54" s="43"/>
      <c r="B54" s="41"/>
      <c r="C54" s="43"/>
      <c r="D54" s="438"/>
      <c r="E54" s="109"/>
      <c r="F54" s="109"/>
      <c r="G54" s="109">
        <f t="shared" si="8"/>
        <v>0</v>
      </c>
      <c r="H54" s="120"/>
      <c r="I54" s="109">
        <f t="shared" si="9"/>
        <v>0</v>
      </c>
      <c r="J54" s="109"/>
      <c r="K54" s="109">
        <f t="shared" si="10"/>
        <v>0</v>
      </c>
      <c r="L54" s="121"/>
      <c r="M54" s="122"/>
      <c r="N54" s="122">
        <f t="shared" si="11"/>
        <v>0</v>
      </c>
      <c r="O54" s="121"/>
    </row>
    <row r="55" spans="1:15" x14ac:dyDescent="0.25">
      <c r="A55" s="43"/>
      <c r="B55" s="41"/>
      <c r="C55" s="43"/>
      <c r="D55" s="438"/>
      <c r="E55" s="109"/>
      <c r="F55" s="109"/>
      <c r="G55" s="109">
        <f t="shared" si="8"/>
        <v>0</v>
      </c>
      <c r="H55" s="120"/>
      <c r="I55" s="109">
        <f t="shared" si="9"/>
        <v>0</v>
      </c>
      <c r="J55" s="109"/>
      <c r="K55" s="109">
        <f t="shared" si="10"/>
        <v>0</v>
      </c>
      <c r="L55" s="121"/>
      <c r="M55" s="122"/>
      <c r="N55" s="122">
        <f t="shared" si="11"/>
        <v>0</v>
      </c>
      <c r="O55" s="121"/>
    </row>
    <row r="56" spans="1:15" x14ac:dyDescent="0.25">
      <c r="A56" s="43"/>
      <c r="B56" s="41"/>
      <c r="C56" s="43"/>
      <c r="D56" s="438"/>
      <c r="E56" s="109"/>
      <c r="F56" s="109"/>
      <c r="G56" s="109">
        <f t="shared" si="8"/>
        <v>0</v>
      </c>
      <c r="H56" s="478"/>
      <c r="I56" s="109">
        <f t="shared" si="9"/>
        <v>0</v>
      </c>
      <c r="J56" s="109"/>
      <c r="K56" s="109">
        <f t="shared" si="10"/>
        <v>0</v>
      </c>
      <c r="L56" s="479"/>
      <c r="M56" s="122"/>
      <c r="N56" s="122">
        <f t="shared" si="11"/>
        <v>0</v>
      </c>
      <c r="O56" s="479"/>
    </row>
    <row r="57" spans="1:15" x14ac:dyDescent="0.25">
      <c r="A57" s="43"/>
      <c r="B57" s="41"/>
      <c r="C57" s="43"/>
      <c r="D57" s="438"/>
      <c r="E57" s="109"/>
      <c r="F57" s="109"/>
      <c r="G57" s="488">
        <f t="shared" si="8"/>
        <v>0</v>
      </c>
      <c r="H57" s="490"/>
      <c r="I57" s="489">
        <f t="shared" si="9"/>
        <v>0</v>
      </c>
      <c r="J57" s="109"/>
      <c r="K57" s="488">
        <f t="shared" si="10"/>
        <v>0</v>
      </c>
      <c r="L57" s="492"/>
      <c r="M57" s="493"/>
      <c r="N57" s="495">
        <f t="shared" si="11"/>
        <v>0</v>
      </c>
      <c r="O57" s="492"/>
    </row>
    <row r="58" spans="1:15" ht="11.25" customHeight="1" x14ac:dyDescent="0.25">
      <c r="A58" s="801" t="s">
        <v>215</v>
      </c>
      <c r="B58" s="802"/>
      <c r="C58" s="802"/>
      <c r="D58" s="803"/>
      <c r="E58" s="123">
        <f>SUM(E53:E57)</f>
        <v>0</v>
      </c>
      <c r="F58" s="485">
        <f>SUM(F53:F57)</f>
        <v>0</v>
      </c>
      <c r="G58" s="487">
        <f>SUM(G53:G57)</f>
        <v>0</v>
      </c>
      <c r="H58" s="486"/>
      <c r="I58" s="487">
        <f>SUM(I53:I57)</f>
        <v>0</v>
      </c>
      <c r="J58" s="491">
        <f>SUM(J53:J57)</f>
        <v>0</v>
      </c>
      <c r="K58" s="487">
        <f>SUM(K53:K57)</f>
        <v>0</v>
      </c>
      <c r="L58" s="486"/>
      <c r="M58" s="494">
        <f>SUM(M53:M57)</f>
        <v>0</v>
      </c>
      <c r="N58" s="494">
        <f>SUM(N53:N57)</f>
        <v>0</v>
      </c>
      <c r="O58" s="473"/>
    </row>
    <row r="59" spans="1:15" x14ac:dyDescent="0.25">
      <c r="A59" s="111"/>
      <c r="B59" s="111"/>
      <c r="C59" s="111"/>
      <c r="D59" s="111"/>
      <c r="E59" s="111"/>
      <c r="F59" s="111"/>
      <c r="G59" s="31"/>
      <c r="H59" s="473"/>
      <c r="I59" s="473"/>
      <c r="J59" s="111"/>
      <c r="K59" s="31"/>
      <c r="L59" s="473"/>
    </row>
    <row r="60" spans="1:15" x14ac:dyDescent="0.25">
      <c r="A60" s="31"/>
      <c r="B60" s="31"/>
      <c r="C60" s="31"/>
      <c r="D60" s="31"/>
      <c r="E60" s="31"/>
      <c r="F60" s="31"/>
      <c r="G60" s="31"/>
      <c r="H60" s="31"/>
      <c r="I60" s="31"/>
      <c r="J60" s="31"/>
      <c r="K60" s="31"/>
      <c r="L60" s="31"/>
    </row>
    <row r="61" spans="1:15" x14ac:dyDescent="0.25">
      <c r="A61" s="105" t="s">
        <v>972</v>
      </c>
      <c r="B61" s="31"/>
      <c r="C61" s="31"/>
      <c r="D61" s="31"/>
      <c r="E61" s="31"/>
      <c r="F61" s="31"/>
      <c r="G61" s="31"/>
      <c r="H61" s="31"/>
      <c r="I61" s="31"/>
      <c r="J61" s="31"/>
      <c r="K61" s="31"/>
      <c r="L61" s="31"/>
    </row>
    <row r="62" spans="1:15" x14ac:dyDescent="0.25">
      <c r="A62" s="31"/>
      <c r="B62" s="31"/>
      <c r="C62" s="31"/>
      <c r="D62" s="31"/>
      <c r="E62" s="31"/>
      <c r="F62" s="31"/>
      <c r="G62" s="31"/>
      <c r="H62" s="31"/>
      <c r="I62" s="31"/>
      <c r="J62" s="31"/>
      <c r="K62" s="31"/>
      <c r="L62" s="31"/>
    </row>
    <row r="63" spans="1:15" x14ac:dyDescent="0.25">
      <c r="A63" s="33" t="s">
        <v>45</v>
      </c>
      <c r="B63" s="31"/>
      <c r="C63" s="31"/>
      <c r="D63" s="31"/>
      <c r="E63" s="31"/>
      <c r="F63" s="31"/>
      <c r="G63" s="31"/>
      <c r="H63" s="110"/>
      <c r="I63" s="110"/>
      <c r="J63" s="31"/>
      <c r="K63" s="31"/>
      <c r="L63" s="31"/>
    </row>
    <row r="64" spans="1:15" x14ac:dyDescent="0.25">
      <c r="A64" s="126"/>
      <c r="B64" s="113"/>
      <c r="C64" s="113"/>
      <c r="D64" s="113"/>
      <c r="E64" s="113"/>
      <c r="F64" s="113"/>
      <c r="G64" s="113"/>
      <c r="H64" s="114"/>
      <c r="I64" s="114"/>
      <c r="J64" s="113"/>
      <c r="K64" s="113"/>
      <c r="L64" s="31"/>
    </row>
    <row r="65" spans="1:15" ht="78.75" customHeight="1" x14ac:dyDescent="0.25">
      <c r="A65" s="746" t="s">
        <v>296</v>
      </c>
      <c r="B65" s="746" t="s">
        <v>334</v>
      </c>
      <c r="C65" s="746" t="s">
        <v>880</v>
      </c>
      <c r="D65" s="746" t="s">
        <v>335</v>
      </c>
      <c r="E65" s="34" t="s">
        <v>336</v>
      </c>
      <c r="F65" s="437" t="s">
        <v>337</v>
      </c>
      <c r="G65" s="437" t="s">
        <v>970</v>
      </c>
      <c r="H65" s="437" t="s">
        <v>338</v>
      </c>
      <c r="I65" s="437" t="s">
        <v>345</v>
      </c>
      <c r="J65" s="792" t="s">
        <v>339</v>
      </c>
      <c r="K65" s="437" t="s">
        <v>346</v>
      </c>
      <c r="L65" s="437" t="s">
        <v>347</v>
      </c>
      <c r="M65" s="810" t="s">
        <v>305</v>
      </c>
      <c r="N65" s="811"/>
      <c r="O65" s="812"/>
    </row>
    <row r="66" spans="1:15" x14ac:dyDescent="0.25">
      <c r="A66" s="746"/>
      <c r="B66" s="746"/>
      <c r="C66" s="746"/>
      <c r="D66" s="746"/>
      <c r="E66" s="108" t="s">
        <v>195</v>
      </c>
      <c r="F66" s="108" t="s">
        <v>197</v>
      </c>
      <c r="G66" s="108" t="s">
        <v>307</v>
      </c>
      <c r="H66" s="108" t="s">
        <v>308</v>
      </c>
      <c r="I66" s="108" t="s">
        <v>342</v>
      </c>
      <c r="J66" s="793"/>
      <c r="K66" s="108" t="s">
        <v>331</v>
      </c>
      <c r="L66" s="108" t="s">
        <v>343</v>
      </c>
      <c r="M66" s="813"/>
      <c r="N66" s="814"/>
      <c r="O66" s="815"/>
    </row>
    <row r="67" spans="1:15" x14ac:dyDescent="0.25">
      <c r="A67" s="43"/>
      <c r="B67" s="43"/>
      <c r="C67" s="43"/>
      <c r="D67" s="438"/>
      <c r="E67" s="109"/>
      <c r="F67" s="109"/>
      <c r="G67" s="109">
        <f t="shared" ref="G67:G71" si="12">+E67-F67</f>
        <v>0</v>
      </c>
      <c r="H67" s="120"/>
      <c r="I67" s="109">
        <f t="shared" ref="I67:I71" si="13">+G67*H67</f>
        <v>0</v>
      </c>
      <c r="J67" s="121"/>
      <c r="K67" s="122"/>
      <c r="L67" s="122">
        <f t="shared" ref="L67:L71" si="14">+I67-K67</f>
        <v>0</v>
      </c>
      <c r="M67" s="796"/>
      <c r="N67" s="797"/>
      <c r="O67" s="798"/>
    </row>
    <row r="68" spans="1:15" x14ac:dyDescent="0.25">
      <c r="A68" s="43"/>
      <c r="B68" s="43"/>
      <c r="C68" s="43"/>
      <c r="D68" s="438"/>
      <c r="E68" s="109"/>
      <c r="F68" s="109"/>
      <c r="G68" s="109">
        <f t="shared" si="12"/>
        <v>0</v>
      </c>
      <c r="H68" s="120"/>
      <c r="I68" s="109">
        <f t="shared" si="13"/>
        <v>0</v>
      </c>
      <c r="J68" s="121"/>
      <c r="K68" s="122"/>
      <c r="L68" s="122">
        <f t="shared" si="14"/>
        <v>0</v>
      </c>
      <c r="M68" s="796"/>
      <c r="N68" s="797"/>
      <c r="O68" s="798"/>
    </row>
    <row r="69" spans="1:15" x14ac:dyDescent="0.25">
      <c r="A69" s="43"/>
      <c r="B69" s="43"/>
      <c r="C69" s="43"/>
      <c r="D69" s="438"/>
      <c r="E69" s="109"/>
      <c r="F69" s="109"/>
      <c r="G69" s="109">
        <f t="shared" si="12"/>
        <v>0</v>
      </c>
      <c r="H69" s="120"/>
      <c r="I69" s="109">
        <f t="shared" si="13"/>
        <v>0</v>
      </c>
      <c r="J69" s="121"/>
      <c r="K69" s="122"/>
      <c r="L69" s="122">
        <f t="shared" si="14"/>
        <v>0</v>
      </c>
      <c r="M69" s="796"/>
      <c r="N69" s="797"/>
      <c r="O69" s="798"/>
    </row>
    <row r="70" spans="1:15" x14ac:dyDescent="0.25">
      <c r="A70" s="43"/>
      <c r="B70" s="43"/>
      <c r="C70" s="43"/>
      <c r="D70" s="438"/>
      <c r="E70" s="109"/>
      <c r="F70" s="109"/>
      <c r="G70" s="109">
        <f t="shared" si="12"/>
        <v>0</v>
      </c>
      <c r="H70" s="120"/>
      <c r="I70" s="109">
        <f t="shared" si="13"/>
        <v>0</v>
      </c>
      <c r="J70" s="121"/>
      <c r="K70" s="122"/>
      <c r="L70" s="122">
        <f t="shared" si="14"/>
        <v>0</v>
      </c>
      <c r="M70" s="804"/>
      <c r="N70" s="805"/>
      <c r="O70" s="806"/>
    </row>
    <row r="71" spans="1:15" x14ac:dyDescent="0.25">
      <c r="A71" s="91"/>
      <c r="B71" s="41"/>
      <c r="C71" s="41"/>
      <c r="D71" s="439"/>
      <c r="E71" s="109"/>
      <c r="F71" s="109"/>
      <c r="G71" s="109">
        <f t="shared" si="12"/>
        <v>0</v>
      </c>
      <c r="H71" s="120"/>
      <c r="I71" s="109">
        <f t="shared" si="13"/>
        <v>0</v>
      </c>
      <c r="J71" s="121"/>
      <c r="K71" s="122"/>
      <c r="L71" s="495">
        <f t="shared" si="14"/>
        <v>0</v>
      </c>
      <c r="M71" s="807"/>
      <c r="N71" s="807"/>
      <c r="O71" s="807"/>
    </row>
    <row r="72" spans="1:15" ht="11.25" customHeight="1" x14ac:dyDescent="0.25">
      <c r="A72" s="819" t="s">
        <v>215</v>
      </c>
      <c r="B72" s="820"/>
      <c r="C72" s="820"/>
      <c r="D72" s="821"/>
      <c r="E72" s="123">
        <f>SUM(E67:E71)</f>
        <v>0</v>
      </c>
      <c r="F72" s="123">
        <f>SUM(F67:F71)</f>
        <v>0</v>
      </c>
      <c r="G72" s="123">
        <f>SUM(G67:G71)</f>
        <v>0</v>
      </c>
      <c r="H72" s="124"/>
      <c r="I72" s="123">
        <f>SUM(I67:I71)</f>
        <v>0</v>
      </c>
      <c r="J72" s="125"/>
      <c r="K72" s="496">
        <f>SUM(K67:K71)</f>
        <v>0</v>
      </c>
      <c r="L72" s="494">
        <f>SUM(L67:L71)</f>
        <v>0</v>
      </c>
      <c r="M72" s="497"/>
      <c r="N72" s="497"/>
      <c r="O72" s="497"/>
    </row>
    <row r="74" spans="1:15" x14ac:dyDescent="0.25">
      <c r="A74" s="105" t="s">
        <v>46</v>
      </c>
    </row>
    <row r="75" spans="1:15" x14ac:dyDescent="0.25">
      <c r="A75" s="31"/>
      <c r="B75" s="31"/>
      <c r="C75" s="31"/>
      <c r="D75" s="31"/>
      <c r="E75" s="31"/>
      <c r="F75" s="31"/>
      <c r="G75" s="31"/>
      <c r="H75" s="31"/>
    </row>
    <row r="76" spans="1:15" ht="12" customHeight="1" x14ac:dyDescent="0.25">
      <c r="A76" s="128" t="s">
        <v>47</v>
      </c>
      <c r="B76" s="129"/>
      <c r="C76" s="129"/>
      <c r="E76" s="129"/>
      <c r="F76" s="129"/>
      <c r="G76" s="129"/>
      <c r="H76" s="129"/>
    </row>
    <row r="77" spans="1:15" x14ac:dyDescent="0.25">
      <c r="A77" s="113"/>
      <c r="B77" s="113"/>
      <c r="C77" s="113"/>
      <c r="D77" s="129"/>
      <c r="E77" s="113"/>
      <c r="F77" s="113"/>
      <c r="G77" s="113"/>
      <c r="H77" s="113"/>
    </row>
    <row r="78" spans="1:15" ht="148.5" customHeight="1" x14ac:dyDescent="0.25">
      <c r="A78" s="746" t="s">
        <v>296</v>
      </c>
      <c r="B78" s="746" t="s">
        <v>334</v>
      </c>
      <c r="C78" s="34" t="s">
        <v>973</v>
      </c>
      <c r="D78" s="34" t="s">
        <v>974</v>
      </c>
      <c r="E78" s="34" t="s">
        <v>975</v>
      </c>
      <c r="F78" s="34" t="s">
        <v>976</v>
      </c>
      <c r="G78" s="34" t="s">
        <v>977</v>
      </c>
      <c r="H78" s="34" t="s">
        <v>978</v>
      </c>
      <c r="I78" s="34" t="s">
        <v>979</v>
      </c>
    </row>
    <row r="79" spans="1:15" ht="15" customHeight="1" x14ac:dyDescent="0.25">
      <c r="A79" s="746"/>
      <c r="B79" s="746"/>
      <c r="C79" s="108" t="s">
        <v>195</v>
      </c>
      <c r="D79" s="108" t="s">
        <v>197</v>
      </c>
      <c r="E79" s="108" t="s">
        <v>244</v>
      </c>
      <c r="F79" s="108" t="s">
        <v>348</v>
      </c>
      <c r="G79" s="108" t="s">
        <v>250</v>
      </c>
      <c r="H79" s="108" t="s">
        <v>349</v>
      </c>
      <c r="I79" s="108" t="s">
        <v>350</v>
      </c>
    </row>
    <row r="80" spans="1:15" x14ac:dyDescent="0.25">
      <c r="A80" s="91"/>
      <c r="B80" s="91"/>
      <c r="C80" s="54"/>
      <c r="D80" s="54"/>
      <c r="E80" s="54"/>
      <c r="F80" s="54"/>
      <c r="G80" s="54"/>
      <c r="H80" s="54">
        <f t="shared" ref="H80:H84" si="15">+C80-D80+E80-F80</f>
        <v>0</v>
      </c>
      <c r="I80" s="122">
        <f t="shared" ref="I80:I84" si="16">+C80+E80+G80-H80</f>
        <v>0</v>
      </c>
    </row>
    <row r="81" spans="1:14" x14ac:dyDescent="0.25">
      <c r="A81" s="91"/>
      <c r="B81" s="91"/>
      <c r="C81" s="54"/>
      <c r="D81" s="54"/>
      <c r="E81" s="54"/>
      <c r="F81" s="54"/>
      <c r="G81" s="54"/>
      <c r="H81" s="54">
        <f t="shared" si="15"/>
        <v>0</v>
      </c>
      <c r="I81" s="122">
        <f t="shared" si="16"/>
        <v>0</v>
      </c>
    </row>
    <row r="82" spans="1:14" x14ac:dyDescent="0.25">
      <c r="A82" s="91"/>
      <c r="B82" s="91"/>
      <c r="C82" s="54"/>
      <c r="D82" s="54"/>
      <c r="E82" s="54"/>
      <c r="F82" s="54"/>
      <c r="G82" s="54"/>
      <c r="H82" s="54">
        <f t="shared" si="15"/>
        <v>0</v>
      </c>
      <c r="I82" s="122">
        <f t="shared" si="16"/>
        <v>0</v>
      </c>
    </row>
    <row r="83" spans="1:14" x14ac:dyDescent="0.25">
      <c r="A83" s="91"/>
      <c r="B83" s="91"/>
      <c r="C83" s="54"/>
      <c r="D83" s="54"/>
      <c r="E83" s="54"/>
      <c r="F83" s="54"/>
      <c r="G83" s="54"/>
      <c r="H83" s="54">
        <f t="shared" si="15"/>
        <v>0</v>
      </c>
      <c r="I83" s="122">
        <f t="shared" si="16"/>
        <v>0</v>
      </c>
    </row>
    <row r="84" spans="1:14" x14ac:dyDescent="0.25">
      <c r="A84" s="91"/>
      <c r="B84" s="91"/>
      <c r="C84" s="54"/>
      <c r="D84" s="54"/>
      <c r="E84" s="54"/>
      <c r="F84" s="54"/>
      <c r="G84" s="54"/>
      <c r="H84" s="54">
        <f t="shared" si="15"/>
        <v>0</v>
      </c>
      <c r="I84" s="122">
        <f t="shared" si="16"/>
        <v>0</v>
      </c>
    </row>
    <row r="85" spans="1:14" x14ac:dyDescent="0.25">
      <c r="A85" s="808" t="s">
        <v>351</v>
      </c>
      <c r="B85" s="809"/>
      <c r="C85" s="77">
        <f t="shared" ref="C85:I85" si="17">SUM(C80:C84)</f>
        <v>0</v>
      </c>
      <c r="D85" s="77">
        <f t="shared" si="17"/>
        <v>0</v>
      </c>
      <c r="E85" s="77">
        <f t="shared" si="17"/>
        <v>0</v>
      </c>
      <c r="F85" s="77">
        <f t="shared" si="17"/>
        <v>0</v>
      </c>
      <c r="G85" s="77">
        <f t="shared" si="17"/>
        <v>0</v>
      </c>
      <c r="H85" s="77">
        <f t="shared" si="17"/>
        <v>0</v>
      </c>
      <c r="I85" s="77">
        <f t="shared" si="17"/>
        <v>0</v>
      </c>
    </row>
    <row r="88" spans="1:14" x14ac:dyDescent="0.25">
      <c r="A88" s="131" t="s">
        <v>980</v>
      </c>
      <c r="B88" s="31"/>
      <c r="C88" s="31"/>
      <c r="D88" s="31"/>
      <c r="E88" s="31"/>
      <c r="F88" s="31"/>
      <c r="G88" s="31"/>
      <c r="H88" s="31"/>
      <c r="I88" s="31"/>
    </row>
    <row r="89" spans="1:14" x14ac:dyDescent="0.25">
      <c r="A89" s="31"/>
      <c r="B89" s="31"/>
      <c r="C89" s="31"/>
      <c r="D89" s="31"/>
      <c r="E89" s="31"/>
      <c r="F89" s="31"/>
      <c r="G89" s="31"/>
      <c r="H89" s="31"/>
      <c r="I89" s="31"/>
    </row>
    <row r="90" spans="1:14" x14ac:dyDescent="0.25">
      <c r="A90" s="33" t="s">
        <v>49</v>
      </c>
      <c r="B90" s="33"/>
      <c r="C90" s="31"/>
      <c r="D90" s="31"/>
      <c r="E90" s="31"/>
      <c r="F90" s="31"/>
      <c r="G90" s="31"/>
      <c r="H90" s="31"/>
      <c r="I90" s="31"/>
    </row>
    <row r="91" spans="1:14" x14ac:dyDescent="0.25">
      <c r="A91" s="132"/>
      <c r="B91" s="132"/>
      <c r="C91" s="132"/>
      <c r="D91" s="132"/>
      <c r="E91" s="132"/>
      <c r="F91" s="132"/>
      <c r="G91" s="132"/>
      <c r="H91" s="132"/>
      <c r="I91" s="132"/>
    </row>
    <row r="92" spans="1:14" ht="56.25" customHeight="1" x14ac:dyDescent="0.25">
      <c r="A92" s="746" t="s">
        <v>352</v>
      </c>
      <c r="B92" s="746"/>
      <c r="C92" s="746"/>
      <c r="D92" s="746"/>
      <c r="E92" s="746" t="s">
        <v>353</v>
      </c>
      <c r="F92" s="746" t="s">
        <v>354</v>
      </c>
      <c r="G92" s="746" t="s">
        <v>355</v>
      </c>
      <c r="H92" s="746" t="s">
        <v>356</v>
      </c>
      <c r="I92" s="746" t="s">
        <v>357</v>
      </c>
      <c r="J92" s="34" t="s">
        <v>358</v>
      </c>
      <c r="K92" s="34" t="s">
        <v>359</v>
      </c>
      <c r="L92" s="34" t="s">
        <v>360</v>
      </c>
      <c r="M92" s="746" t="s">
        <v>305</v>
      </c>
      <c r="N92" s="746"/>
    </row>
    <row r="93" spans="1:14" ht="15" customHeight="1" x14ac:dyDescent="0.25">
      <c r="A93" s="746"/>
      <c r="B93" s="746"/>
      <c r="C93" s="746"/>
      <c r="D93" s="746"/>
      <c r="E93" s="746"/>
      <c r="F93" s="746"/>
      <c r="G93" s="746"/>
      <c r="H93" s="746"/>
      <c r="I93" s="746"/>
      <c r="J93" s="108" t="s">
        <v>195</v>
      </c>
      <c r="K93" s="108" t="s">
        <v>197</v>
      </c>
      <c r="L93" s="108" t="s">
        <v>361</v>
      </c>
      <c r="M93" s="746"/>
      <c r="N93" s="746"/>
    </row>
    <row r="94" spans="1:14" ht="12" customHeight="1" x14ac:dyDescent="0.25">
      <c r="A94" s="772" t="s">
        <v>362</v>
      </c>
      <c r="B94" s="772"/>
      <c r="C94" s="772"/>
      <c r="D94" s="772"/>
      <c r="E94" s="133"/>
      <c r="F94" s="54"/>
      <c r="G94" s="134"/>
      <c r="H94" s="54"/>
      <c r="I94" s="54"/>
      <c r="J94" s="54"/>
      <c r="K94" s="54"/>
      <c r="L94" s="54">
        <f t="shared" ref="L94:L98" si="18">+J94-K94</f>
        <v>0</v>
      </c>
      <c r="M94" s="822"/>
      <c r="N94" s="822"/>
    </row>
    <row r="95" spans="1:14" ht="12" customHeight="1" x14ac:dyDescent="0.25">
      <c r="A95" s="772" t="s">
        <v>363</v>
      </c>
      <c r="B95" s="772"/>
      <c r="C95" s="772"/>
      <c r="D95" s="772"/>
      <c r="E95" s="133"/>
      <c r="F95" s="54"/>
      <c r="G95" s="135"/>
      <c r="H95" s="54"/>
      <c r="I95" s="54"/>
      <c r="J95" s="54"/>
      <c r="K95" s="54"/>
      <c r="L95" s="54">
        <f t="shared" si="18"/>
        <v>0</v>
      </c>
      <c r="M95" s="822"/>
      <c r="N95" s="822"/>
    </row>
    <row r="96" spans="1:14" ht="12" customHeight="1" x14ac:dyDescent="0.25">
      <c r="A96" s="772" t="s">
        <v>364</v>
      </c>
      <c r="B96" s="772"/>
      <c r="C96" s="772"/>
      <c r="D96" s="772"/>
      <c r="E96" s="133"/>
      <c r="F96" s="54"/>
      <c r="G96" s="135"/>
      <c r="H96" s="54"/>
      <c r="I96" s="54"/>
      <c r="J96" s="54"/>
      <c r="K96" s="136"/>
      <c r="L96" s="54">
        <f t="shared" si="18"/>
        <v>0</v>
      </c>
      <c r="M96" s="822"/>
      <c r="N96" s="822"/>
    </row>
    <row r="97" spans="1:14" ht="12" customHeight="1" x14ac:dyDescent="0.25">
      <c r="A97" s="772" t="s">
        <v>365</v>
      </c>
      <c r="B97" s="772"/>
      <c r="C97" s="772"/>
      <c r="D97" s="772"/>
      <c r="E97" s="133"/>
      <c r="F97" s="54"/>
      <c r="G97" s="135"/>
      <c r="H97" s="54"/>
      <c r="I97" s="54"/>
      <c r="J97" s="54"/>
      <c r="K97" s="136"/>
      <c r="L97" s="54">
        <f t="shared" si="18"/>
        <v>0</v>
      </c>
      <c r="M97" s="822"/>
      <c r="N97" s="822"/>
    </row>
    <row r="98" spans="1:14" ht="11.25" customHeight="1" x14ac:dyDescent="0.25">
      <c r="A98" s="772" t="s">
        <v>366</v>
      </c>
      <c r="B98" s="772"/>
      <c r="C98" s="772"/>
      <c r="D98" s="772"/>
      <c r="E98" s="133"/>
      <c r="F98" s="54"/>
      <c r="G98" s="135"/>
      <c r="H98" s="54"/>
      <c r="I98" s="54"/>
      <c r="J98" s="54"/>
      <c r="K98" s="54"/>
      <c r="L98" s="54">
        <f t="shared" si="18"/>
        <v>0</v>
      </c>
      <c r="M98" s="822"/>
      <c r="N98" s="822"/>
    </row>
    <row r="99" spans="1:14" ht="11.25" customHeight="1" x14ac:dyDescent="0.25">
      <c r="A99" s="823" t="s">
        <v>215</v>
      </c>
      <c r="B99" s="823"/>
      <c r="C99" s="823"/>
      <c r="D99" s="823"/>
      <c r="E99" s="823"/>
      <c r="F99" s="82">
        <f>SUM(F94:F98)</f>
        <v>0</v>
      </c>
      <c r="G99" s="138"/>
      <c r="H99" s="82">
        <f>SUM(H94:H98)</f>
        <v>0</v>
      </c>
      <c r="I99" s="82">
        <f>SUM(I94:I98)</f>
        <v>0</v>
      </c>
      <c r="J99" s="82">
        <f>SUM(J94:J98)</f>
        <v>0</v>
      </c>
      <c r="K99" s="82">
        <f>SUM(K94:K98)</f>
        <v>0</v>
      </c>
      <c r="L99" s="82">
        <f>SUM(L94:L98)</f>
        <v>0</v>
      </c>
    </row>
    <row r="102" spans="1:14" ht="12" customHeight="1" x14ac:dyDescent="0.25">
      <c r="A102" s="824" t="s">
        <v>111</v>
      </c>
      <c r="B102" s="824"/>
      <c r="C102" s="824"/>
      <c r="D102" s="824"/>
      <c r="E102" s="824"/>
      <c r="F102" s="824"/>
      <c r="G102" s="824"/>
      <c r="H102" s="824"/>
      <c r="I102" s="824"/>
      <c r="J102" s="824"/>
      <c r="K102" s="824"/>
      <c r="L102" s="824"/>
      <c r="M102" s="824"/>
      <c r="N102" s="824"/>
    </row>
    <row r="103" spans="1:14" ht="44.1" customHeight="1" x14ac:dyDescent="0.25">
      <c r="A103" s="825" t="s">
        <v>367</v>
      </c>
      <c r="B103" s="825"/>
      <c r="C103" s="825"/>
      <c r="D103" s="825"/>
      <c r="E103" s="825"/>
      <c r="F103" s="825"/>
      <c r="G103" s="825"/>
      <c r="H103" s="825"/>
      <c r="I103" s="825"/>
      <c r="J103" s="825"/>
      <c r="K103" s="825"/>
      <c r="L103" s="825"/>
      <c r="M103" s="825"/>
      <c r="N103" s="825"/>
    </row>
    <row r="104" spans="1:14" ht="33.9" customHeight="1" x14ac:dyDescent="0.25">
      <c r="A104" s="782" t="s">
        <v>368</v>
      </c>
      <c r="B104" s="782"/>
      <c r="C104" s="782"/>
      <c r="D104" s="782"/>
      <c r="E104" s="782"/>
      <c r="F104" s="782"/>
      <c r="G104" s="782"/>
      <c r="H104" s="782"/>
      <c r="I104" s="782"/>
      <c r="J104" s="782"/>
      <c r="K104" s="782"/>
      <c r="L104" s="782"/>
      <c r="M104" s="782"/>
      <c r="N104" s="782"/>
    </row>
    <row r="105" spans="1:14" ht="12" customHeight="1" x14ac:dyDescent="0.25">
      <c r="A105" s="782" t="s">
        <v>369</v>
      </c>
      <c r="B105" s="782"/>
      <c r="C105" s="782"/>
      <c r="D105" s="782"/>
      <c r="E105" s="782"/>
      <c r="F105" s="782"/>
      <c r="G105" s="782"/>
      <c r="H105" s="782"/>
      <c r="I105" s="782"/>
      <c r="J105" s="782"/>
      <c r="K105" s="782"/>
      <c r="L105" s="782"/>
      <c r="M105" s="782"/>
      <c r="N105" s="782"/>
    </row>
    <row r="106" spans="1:14" ht="12" customHeight="1" x14ac:dyDescent="0.25">
      <c r="A106" s="782" t="s">
        <v>370</v>
      </c>
      <c r="B106" s="782"/>
      <c r="C106" s="782"/>
      <c r="D106" s="782"/>
      <c r="E106" s="782"/>
      <c r="F106" s="782"/>
      <c r="G106" s="782"/>
      <c r="H106" s="782"/>
      <c r="I106" s="782"/>
      <c r="J106" s="782"/>
      <c r="K106" s="782"/>
      <c r="L106" s="782"/>
      <c r="M106" s="782"/>
      <c r="N106" s="782"/>
    </row>
    <row r="107" spans="1:14" ht="46.5" customHeight="1" x14ac:dyDescent="0.25">
      <c r="A107" s="782" t="s">
        <v>371</v>
      </c>
      <c r="B107" s="782"/>
      <c r="C107" s="782"/>
      <c r="D107" s="782"/>
      <c r="E107" s="782"/>
      <c r="F107" s="782"/>
      <c r="G107" s="782"/>
      <c r="H107" s="782"/>
      <c r="I107" s="782"/>
      <c r="J107" s="782"/>
      <c r="K107" s="782"/>
      <c r="L107" s="782"/>
      <c r="M107" s="782"/>
      <c r="N107" s="782"/>
    </row>
    <row r="108" spans="1:14" ht="12" customHeight="1" x14ac:dyDescent="0.25">
      <c r="A108" s="782" t="s">
        <v>372</v>
      </c>
      <c r="B108" s="782"/>
      <c r="C108" s="782"/>
      <c r="D108" s="782"/>
      <c r="E108" s="782"/>
      <c r="F108" s="782"/>
      <c r="G108" s="782"/>
      <c r="H108" s="782"/>
      <c r="I108" s="782"/>
      <c r="J108" s="782"/>
      <c r="K108" s="782"/>
      <c r="L108" s="782"/>
      <c r="M108" s="782"/>
      <c r="N108" s="782"/>
    </row>
    <row r="109" spans="1:14" ht="47.1" customHeight="1" x14ac:dyDescent="0.25">
      <c r="A109" s="782" t="s">
        <v>373</v>
      </c>
      <c r="B109" s="782"/>
      <c r="C109" s="782"/>
      <c r="D109" s="782"/>
      <c r="E109" s="782"/>
      <c r="F109" s="782"/>
      <c r="G109" s="782"/>
      <c r="H109" s="782"/>
      <c r="I109" s="782"/>
      <c r="J109" s="782"/>
      <c r="K109" s="782"/>
      <c r="L109" s="782"/>
      <c r="M109" s="782"/>
      <c r="N109" s="782"/>
    </row>
    <row r="110" spans="1:14" ht="11.25" customHeight="1" x14ac:dyDescent="0.25">
      <c r="A110" s="782" t="s">
        <v>374</v>
      </c>
      <c r="B110" s="782"/>
      <c r="C110" s="782"/>
      <c r="D110" s="782"/>
      <c r="E110" s="782"/>
      <c r="F110" s="782"/>
      <c r="G110" s="782"/>
      <c r="H110" s="782"/>
      <c r="I110" s="782"/>
      <c r="J110" s="782"/>
      <c r="K110" s="782"/>
      <c r="L110" s="782"/>
      <c r="M110" s="782"/>
      <c r="N110" s="782"/>
    </row>
    <row r="111" spans="1:14" ht="57.75" customHeight="1" x14ac:dyDescent="0.25">
      <c r="A111" s="782" t="s">
        <v>981</v>
      </c>
      <c r="B111" s="782"/>
      <c r="C111" s="782"/>
      <c r="D111" s="782"/>
      <c r="E111" s="782"/>
      <c r="F111" s="782"/>
      <c r="G111" s="782"/>
      <c r="H111" s="782"/>
      <c r="I111" s="782"/>
      <c r="J111" s="782"/>
      <c r="K111" s="782"/>
      <c r="L111" s="782"/>
      <c r="M111" s="782"/>
      <c r="N111" s="782"/>
    </row>
    <row r="112" spans="1:14" ht="36.75" customHeight="1" x14ac:dyDescent="0.25">
      <c r="A112" s="782" t="s">
        <v>982</v>
      </c>
      <c r="B112" s="782"/>
      <c r="C112" s="782"/>
      <c r="D112" s="782"/>
      <c r="E112" s="782"/>
      <c r="F112" s="782"/>
      <c r="G112" s="782"/>
      <c r="H112" s="782"/>
      <c r="I112" s="782"/>
      <c r="J112" s="782"/>
      <c r="K112" s="782"/>
      <c r="L112" s="782"/>
      <c r="M112" s="782"/>
      <c r="N112" s="782"/>
    </row>
    <row r="113" spans="1:14" ht="12" customHeight="1" x14ac:dyDescent="0.25">
      <c r="A113" s="782" t="s">
        <v>983</v>
      </c>
      <c r="B113" s="782"/>
      <c r="C113" s="782"/>
      <c r="D113" s="782"/>
      <c r="E113" s="782"/>
      <c r="F113" s="782"/>
      <c r="G113" s="782"/>
      <c r="H113" s="782"/>
      <c r="I113" s="782"/>
      <c r="J113" s="782"/>
      <c r="K113" s="782"/>
      <c r="L113" s="782"/>
      <c r="M113" s="782"/>
      <c r="N113" s="782"/>
    </row>
    <row r="114" spans="1:14" ht="11.25" customHeight="1" x14ac:dyDescent="0.25">
      <c r="A114" s="782" t="s">
        <v>984</v>
      </c>
      <c r="B114" s="782"/>
      <c r="C114" s="782"/>
      <c r="D114" s="782"/>
      <c r="E114" s="782"/>
      <c r="F114" s="782"/>
      <c r="G114" s="782"/>
      <c r="H114" s="782"/>
      <c r="I114" s="782"/>
      <c r="J114" s="782"/>
      <c r="K114" s="782"/>
      <c r="L114" s="782"/>
      <c r="M114" s="782"/>
      <c r="N114" s="782"/>
    </row>
    <row r="115" spans="1:14" ht="21.75" customHeight="1" x14ac:dyDescent="0.25">
      <c r="A115" s="782" t="s">
        <v>985</v>
      </c>
      <c r="B115" s="782"/>
      <c r="C115" s="782"/>
      <c r="D115" s="782"/>
      <c r="E115" s="782"/>
      <c r="F115" s="782"/>
      <c r="G115" s="782"/>
      <c r="H115" s="782"/>
      <c r="I115" s="782"/>
      <c r="J115" s="782"/>
      <c r="K115" s="782"/>
      <c r="L115" s="782"/>
      <c r="M115" s="782"/>
      <c r="N115" s="782"/>
    </row>
    <row r="116" spans="1:14" ht="12" customHeight="1" x14ac:dyDescent="0.25">
      <c r="A116" s="782" t="s">
        <v>986</v>
      </c>
      <c r="B116" s="782"/>
      <c r="C116" s="782"/>
      <c r="D116" s="782"/>
      <c r="E116" s="782"/>
      <c r="F116" s="782"/>
      <c r="G116" s="782"/>
      <c r="H116" s="782"/>
      <c r="I116" s="782"/>
      <c r="J116" s="782"/>
      <c r="K116" s="782"/>
      <c r="L116" s="782"/>
      <c r="M116" s="782"/>
      <c r="N116" s="782"/>
    </row>
    <row r="117" spans="1:14" ht="12.75" customHeight="1" x14ac:dyDescent="0.25">
      <c r="A117" s="782" t="s">
        <v>987</v>
      </c>
      <c r="B117" s="782"/>
      <c r="C117" s="782"/>
      <c r="D117" s="782"/>
      <c r="E117" s="782"/>
      <c r="F117" s="782"/>
      <c r="G117" s="782"/>
      <c r="H117" s="782"/>
      <c r="I117" s="782"/>
      <c r="J117" s="782"/>
      <c r="K117" s="782"/>
      <c r="L117" s="782"/>
      <c r="M117" s="782"/>
      <c r="N117" s="782"/>
    </row>
    <row r="118" spans="1:14" ht="27" customHeight="1" x14ac:dyDescent="0.25">
      <c r="A118" s="782" t="s">
        <v>988</v>
      </c>
      <c r="B118" s="782"/>
      <c r="C118" s="782"/>
      <c r="D118" s="782"/>
      <c r="E118" s="782"/>
      <c r="F118" s="782"/>
      <c r="G118" s="782"/>
      <c r="H118" s="782"/>
      <c r="I118" s="782"/>
      <c r="J118" s="782"/>
      <c r="K118" s="782"/>
      <c r="L118" s="782"/>
      <c r="M118" s="782"/>
      <c r="N118" s="782"/>
    </row>
    <row r="119" spans="1:14" ht="15" customHeight="1" x14ac:dyDescent="0.25">
      <c r="A119" s="782" t="s">
        <v>989</v>
      </c>
      <c r="B119" s="782"/>
      <c r="C119" s="782"/>
      <c r="D119" s="782"/>
      <c r="E119" s="782"/>
      <c r="F119" s="782"/>
      <c r="G119" s="782"/>
      <c r="H119" s="782"/>
      <c r="I119" s="782"/>
      <c r="J119" s="782"/>
      <c r="K119" s="782"/>
      <c r="L119" s="782"/>
      <c r="M119" s="782"/>
      <c r="N119" s="782"/>
    </row>
    <row r="120" spans="1:14" ht="12.75" customHeight="1" x14ac:dyDescent="0.25">
      <c r="A120" s="782" t="s">
        <v>990</v>
      </c>
      <c r="B120" s="782"/>
      <c r="C120" s="782"/>
      <c r="D120" s="782"/>
      <c r="E120" s="782"/>
      <c r="F120" s="782"/>
      <c r="G120" s="782"/>
      <c r="H120" s="782"/>
      <c r="I120" s="782"/>
      <c r="J120" s="782"/>
      <c r="K120" s="782"/>
      <c r="L120" s="782"/>
      <c r="M120" s="782"/>
      <c r="N120" s="782"/>
    </row>
    <row r="121" spans="1:14" ht="148.5" customHeight="1" x14ac:dyDescent="0.25">
      <c r="A121" s="782" t="s">
        <v>991</v>
      </c>
      <c r="B121" s="782"/>
      <c r="C121" s="782"/>
      <c r="D121" s="782"/>
      <c r="E121" s="782"/>
      <c r="F121" s="782"/>
      <c r="G121" s="782"/>
      <c r="H121" s="782"/>
      <c r="I121" s="782"/>
      <c r="J121" s="782"/>
      <c r="K121" s="782"/>
      <c r="L121" s="782"/>
      <c r="M121" s="782"/>
      <c r="N121" s="782"/>
    </row>
    <row r="122" spans="1:14" ht="14.25" customHeight="1" x14ac:dyDescent="0.25">
      <c r="A122" s="826" t="s">
        <v>992</v>
      </c>
      <c r="B122" s="826"/>
      <c r="C122" s="826"/>
      <c r="D122" s="826"/>
      <c r="E122" s="826"/>
      <c r="F122" s="826"/>
      <c r="G122" s="826"/>
      <c r="H122" s="826"/>
      <c r="I122" s="826"/>
      <c r="J122" s="826"/>
      <c r="K122" s="826"/>
      <c r="L122" s="826"/>
      <c r="M122" s="826"/>
      <c r="N122" s="826"/>
    </row>
    <row r="123" spans="1:14" x14ac:dyDescent="0.25">
      <c r="B123" s="139"/>
      <c r="C123" s="139"/>
      <c r="D123" s="139"/>
      <c r="E123" s="139"/>
      <c r="F123" s="139"/>
      <c r="G123" s="139"/>
    </row>
    <row r="124" spans="1:14" ht="13.8" thickBot="1" x14ac:dyDescent="0.3"/>
    <row r="125" spans="1:14" ht="12.75" customHeight="1" x14ac:dyDescent="0.25">
      <c r="A125" s="648" t="s">
        <v>1083</v>
      </c>
      <c r="B125" s="649"/>
      <c r="C125" s="649"/>
      <c r="D125" s="649"/>
      <c r="E125" s="649"/>
      <c r="F125" s="649"/>
      <c r="G125" s="649"/>
      <c r="H125" s="649"/>
      <c r="I125" s="649"/>
      <c r="J125" s="649"/>
      <c r="K125" s="649"/>
      <c r="L125" s="649"/>
      <c r="M125" s="649"/>
      <c r="N125" s="650"/>
    </row>
    <row r="126" spans="1:14" x14ac:dyDescent="0.25">
      <c r="A126" s="651"/>
      <c r="B126" s="652"/>
      <c r="C126" s="652"/>
      <c r="D126" s="652"/>
      <c r="E126" s="652"/>
      <c r="F126" s="652"/>
      <c r="G126" s="652"/>
      <c r="H126" s="652"/>
      <c r="I126" s="652"/>
      <c r="J126" s="652"/>
      <c r="K126" s="652"/>
      <c r="L126" s="652"/>
      <c r="M126" s="652"/>
      <c r="N126" s="653"/>
    </row>
    <row r="127" spans="1:14" x14ac:dyDescent="0.25">
      <c r="A127" s="651"/>
      <c r="B127" s="652"/>
      <c r="C127" s="652"/>
      <c r="D127" s="652"/>
      <c r="E127" s="652"/>
      <c r="F127" s="652"/>
      <c r="G127" s="652"/>
      <c r="H127" s="652"/>
      <c r="I127" s="652"/>
      <c r="J127" s="652"/>
      <c r="K127" s="652"/>
      <c r="L127" s="652"/>
      <c r="M127" s="652"/>
      <c r="N127" s="653"/>
    </row>
    <row r="128" spans="1:14" ht="13.8" thickBot="1" x14ac:dyDescent="0.3">
      <c r="A128" s="654"/>
      <c r="B128" s="655"/>
      <c r="C128" s="655"/>
      <c r="D128" s="655"/>
      <c r="E128" s="655"/>
      <c r="F128" s="655"/>
      <c r="G128" s="655"/>
      <c r="H128" s="655"/>
      <c r="I128" s="655"/>
      <c r="J128" s="655"/>
      <c r="K128" s="655"/>
      <c r="L128" s="655"/>
      <c r="M128" s="655"/>
      <c r="N128" s="656"/>
    </row>
  </sheetData>
  <sheetProtection selectLockedCells="1" selectUnlockedCells="1"/>
  <mergeCells count="93">
    <mergeCell ref="A119:N119"/>
    <mergeCell ref="A120:N120"/>
    <mergeCell ref="A121:N121"/>
    <mergeCell ref="A122:N122"/>
    <mergeCell ref="A113:N113"/>
    <mergeCell ref="A114:N114"/>
    <mergeCell ref="A115:N115"/>
    <mergeCell ref="A116:N116"/>
    <mergeCell ref="A117:N117"/>
    <mergeCell ref="A118:N118"/>
    <mergeCell ref="A97:D97"/>
    <mergeCell ref="M97:N97"/>
    <mergeCell ref="A98:D98"/>
    <mergeCell ref="M98:N98"/>
    <mergeCell ref="A112:N112"/>
    <mergeCell ref="A99:E99"/>
    <mergeCell ref="A102:N102"/>
    <mergeCell ref="A103:N103"/>
    <mergeCell ref="A104:N104"/>
    <mergeCell ref="A105:N105"/>
    <mergeCell ref="A106:N106"/>
    <mergeCell ref="A107:N107"/>
    <mergeCell ref="A108:N108"/>
    <mergeCell ref="A109:N109"/>
    <mergeCell ref="A110:N110"/>
    <mergeCell ref="A111:N111"/>
    <mergeCell ref="A72:D72"/>
    <mergeCell ref="A95:D95"/>
    <mergeCell ref="M95:N95"/>
    <mergeCell ref="H92:H93"/>
    <mergeCell ref="A96:D96"/>
    <mergeCell ref="M96:N96"/>
    <mergeCell ref="I92:I93"/>
    <mergeCell ref="M92:N93"/>
    <mergeCell ref="A94:D94"/>
    <mergeCell ref="M94:N94"/>
    <mergeCell ref="A78:A79"/>
    <mergeCell ref="A92:D93"/>
    <mergeCell ref="E92:E93"/>
    <mergeCell ref="F92:F93"/>
    <mergeCell ref="G92:G93"/>
    <mergeCell ref="B78:B79"/>
    <mergeCell ref="A36:E36"/>
    <mergeCell ref="A44:D44"/>
    <mergeCell ref="A45:E45"/>
    <mergeCell ref="A46:E46"/>
    <mergeCell ref="A47:E47"/>
    <mergeCell ref="K15:M16"/>
    <mergeCell ref="D15:D16"/>
    <mergeCell ref="B15:B16"/>
    <mergeCell ref="A22:D22"/>
    <mergeCell ref="C26:E27"/>
    <mergeCell ref="B26:B27"/>
    <mergeCell ref="A15:A16"/>
    <mergeCell ref="C15:C16"/>
    <mergeCell ref="A26:A27"/>
    <mergeCell ref="K17:M17"/>
    <mergeCell ref="K18:M18"/>
    <mergeCell ref="K19:M19"/>
    <mergeCell ref="K20:M20"/>
    <mergeCell ref="K21:M21"/>
    <mergeCell ref="K26:K27"/>
    <mergeCell ref="A32:E33"/>
    <mergeCell ref="A34:E34"/>
    <mergeCell ref="A35:E35"/>
    <mergeCell ref="C28:E28"/>
    <mergeCell ref="F32:K32"/>
    <mergeCell ref="J65:J66"/>
    <mergeCell ref="M65:O66"/>
    <mergeCell ref="M67:O67"/>
    <mergeCell ref="A51:A52"/>
    <mergeCell ref="B51:B52"/>
    <mergeCell ref="C51:C52"/>
    <mergeCell ref="D51:D52"/>
    <mergeCell ref="A65:A66"/>
    <mergeCell ref="B65:B66"/>
    <mergeCell ref="C65:C66"/>
    <mergeCell ref="A125:N128"/>
    <mergeCell ref="M40:M41"/>
    <mergeCell ref="F40:K40"/>
    <mergeCell ref="A40:D42"/>
    <mergeCell ref="E40:E41"/>
    <mergeCell ref="M68:O68"/>
    <mergeCell ref="L40:L41"/>
    <mergeCell ref="A43:D43"/>
    <mergeCell ref="A58:D58"/>
    <mergeCell ref="D65:D66"/>
    <mergeCell ref="M69:O69"/>
    <mergeCell ref="M70:O70"/>
    <mergeCell ref="M71:O71"/>
    <mergeCell ref="A85:B85"/>
    <mergeCell ref="L51:L52"/>
    <mergeCell ref="O51:O52"/>
  </mergeCells>
  <hyperlinks>
    <hyperlink ref="L1" location="Índice_Anexos_ICT!A1" display="Índice"/>
  </hyperlinks>
  <pageMargins left="0.19652777777777777" right="0.19652777777777777" top="0.39374999999999999" bottom="0.39374999999999999" header="0.51180555555555551" footer="0.51180555555555551"/>
  <pageSetup paperSize="9" scale="72" firstPageNumber="0" orientation="landscape"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92"/>
  <sheetViews>
    <sheetView workbookViewId="0">
      <selection activeCell="A96" sqref="A96"/>
    </sheetView>
  </sheetViews>
  <sheetFormatPr baseColWidth="10" defaultColWidth="8.88671875" defaultRowHeight="13.2" x14ac:dyDescent="0.25"/>
  <cols>
    <col min="1" max="1" width="10.6640625" style="1" customWidth="1"/>
    <col min="2" max="2" width="14.5546875" style="94" customWidth="1"/>
    <col min="3" max="3" width="27.109375" style="94" customWidth="1"/>
    <col min="4" max="4" width="14.33203125" style="94" customWidth="1"/>
    <col min="5" max="5" width="14.109375" style="1" customWidth="1"/>
    <col min="6" max="6" width="14" style="1" customWidth="1"/>
    <col min="7" max="7" width="15.88671875" style="1" customWidth="1"/>
    <col min="8" max="8" width="14.6640625" style="1" customWidth="1"/>
    <col min="9" max="9" width="16.6640625" style="2" customWidth="1"/>
    <col min="10" max="16384" width="8.88671875" style="2"/>
  </cols>
  <sheetData>
    <row r="1" spans="1:9" x14ac:dyDescent="0.25">
      <c r="A1" s="3" t="s">
        <v>93</v>
      </c>
      <c r="B1" s="3"/>
      <c r="C1" s="3"/>
      <c r="G1" s="28" t="s">
        <v>94</v>
      </c>
    </row>
    <row r="2" spans="1:9" x14ac:dyDescent="0.25">
      <c r="A2" s="4"/>
      <c r="B2" s="5"/>
      <c r="C2" s="5"/>
    </row>
    <row r="3" spans="1:9" x14ac:dyDescent="0.25">
      <c r="A3" s="3" t="s">
        <v>1</v>
      </c>
      <c r="B3" s="1"/>
      <c r="C3" s="598" t="s">
        <v>1089</v>
      </c>
    </row>
    <row r="4" spans="1:9" x14ac:dyDescent="0.25">
      <c r="A4" s="3" t="s">
        <v>2</v>
      </c>
      <c r="B4" s="1"/>
      <c r="C4" s="599" t="s">
        <v>1088</v>
      </c>
    </row>
    <row r="5" spans="1:9" x14ac:dyDescent="0.25">
      <c r="A5" s="3" t="s">
        <v>1032</v>
      </c>
      <c r="B5" s="470"/>
      <c r="C5" s="6">
        <v>2020</v>
      </c>
    </row>
    <row r="6" spans="1:9" x14ac:dyDescent="0.25">
      <c r="A6" s="4"/>
      <c r="B6" s="5"/>
      <c r="C6" s="5"/>
    </row>
    <row r="7" spans="1:9" x14ac:dyDescent="0.25">
      <c r="A7" s="3" t="s">
        <v>871</v>
      </c>
      <c r="B7" s="3"/>
      <c r="C7" s="3"/>
      <c r="G7" s="50"/>
    </row>
    <row r="8" spans="1:9" ht="13.8" x14ac:dyDescent="0.25">
      <c r="A8" s="5" t="s">
        <v>202</v>
      </c>
      <c r="B8" s="3"/>
      <c r="C8" s="3"/>
      <c r="G8" s="627" t="s">
        <v>1465</v>
      </c>
    </row>
    <row r="9" spans="1:9" x14ac:dyDescent="0.25">
      <c r="A9" s="5" t="s">
        <v>869</v>
      </c>
      <c r="B9" s="3"/>
      <c r="C9" s="3"/>
    </row>
    <row r="10" spans="1:9" x14ac:dyDescent="0.25">
      <c r="A10" s="4"/>
      <c r="B10" s="3"/>
      <c r="C10" s="3"/>
    </row>
    <row r="11" spans="1:9" x14ac:dyDescent="0.25">
      <c r="B11" s="104"/>
      <c r="C11" s="15"/>
      <c r="D11" s="15"/>
      <c r="E11" s="15"/>
      <c r="F11" s="15"/>
      <c r="G11" s="94"/>
    </row>
    <row r="12" spans="1:9" x14ac:dyDescent="0.25">
      <c r="A12" s="265" t="s">
        <v>761</v>
      </c>
      <c r="B12" s="266"/>
      <c r="C12" s="266"/>
      <c r="D12" s="266"/>
      <c r="E12" s="267"/>
      <c r="F12" s="267"/>
      <c r="G12" s="267"/>
      <c r="H12" s="267"/>
      <c r="I12" s="267"/>
    </row>
    <row r="13" spans="1:9" x14ac:dyDescent="0.25">
      <c r="A13" s="268" t="s">
        <v>762</v>
      </c>
      <c r="B13" s="269"/>
      <c r="C13" s="269"/>
      <c r="D13" s="269"/>
      <c r="E13" s="270"/>
      <c r="F13" s="270"/>
      <c r="G13" s="270"/>
      <c r="H13" s="267"/>
      <c r="I13" s="267"/>
    </row>
    <row r="14" spans="1:9" x14ac:dyDescent="0.25">
      <c r="A14" s="268"/>
      <c r="B14" s="269"/>
      <c r="C14" s="269"/>
      <c r="D14" s="269"/>
      <c r="E14" s="270"/>
      <c r="F14" s="270"/>
      <c r="G14" s="270"/>
      <c r="H14" s="267"/>
      <c r="I14" s="267"/>
    </row>
    <row r="15" spans="1:9" x14ac:dyDescent="0.25">
      <c r="A15" s="851" t="s">
        <v>96</v>
      </c>
      <c r="B15" s="852"/>
      <c r="C15" s="852"/>
      <c r="D15" s="852"/>
      <c r="E15" s="852"/>
      <c r="F15" s="852"/>
      <c r="G15" s="853"/>
      <c r="H15" s="271" t="s">
        <v>376</v>
      </c>
      <c r="I15" s="271" t="s">
        <v>237</v>
      </c>
    </row>
    <row r="16" spans="1:9" x14ac:dyDescent="0.25">
      <c r="A16" s="839" t="s">
        <v>763</v>
      </c>
      <c r="B16" s="849"/>
      <c r="C16" s="849"/>
      <c r="D16" s="849"/>
      <c r="E16" s="849"/>
      <c r="F16" s="849"/>
      <c r="G16" s="850"/>
      <c r="H16" s="272"/>
      <c r="I16" s="273" t="s">
        <v>195</v>
      </c>
    </row>
    <row r="17" spans="1:9" x14ac:dyDescent="0.25">
      <c r="A17" s="839" t="s">
        <v>764</v>
      </c>
      <c r="B17" s="849"/>
      <c r="C17" s="849"/>
      <c r="D17" s="849"/>
      <c r="E17" s="849"/>
      <c r="F17" s="849"/>
      <c r="G17" s="850"/>
      <c r="H17" s="272"/>
      <c r="I17" s="273" t="s">
        <v>197</v>
      </c>
    </row>
    <row r="18" spans="1:9" x14ac:dyDescent="0.25">
      <c r="A18" s="846" t="s">
        <v>765</v>
      </c>
      <c r="B18" s="847"/>
      <c r="C18" s="847"/>
      <c r="D18" s="847"/>
      <c r="E18" s="847"/>
      <c r="F18" s="847"/>
      <c r="G18" s="848"/>
      <c r="H18" s="274">
        <f>+H16-H17</f>
        <v>0</v>
      </c>
      <c r="I18" s="275" t="s">
        <v>766</v>
      </c>
    </row>
    <row r="19" spans="1:9" ht="32.25" customHeight="1" x14ac:dyDescent="0.25">
      <c r="A19" s="839" t="s">
        <v>767</v>
      </c>
      <c r="B19" s="849"/>
      <c r="C19" s="849"/>
      <c r="D19" s="849"/>
      <c r="E19" s="849"/>
      <c r="F19" s="849"/>
      <c r="G19" s="850"/>
      <c r="H19" s="276"/>
      <c r="I19" s="273" t="s">
        <v>308</v>
      </c>
    </row>
    <row r="20" spans="1:9" x14ac:dyDescent="0.25">
      <c r="A20" s="846" t="s">
        <v>768</v>
      </c>
      <c r="B20" s="847"/>
      <c r="C20" s="847"/>
      <c r="D20" s="847"/>
      <c r="E20" s="847"/>
      <c r="F20" s="847"/>
      <c r="G20" s="848"/>
      <c r="H20" s="277">
        <v>0</v>
      </c>
      <c r="I20" s="275" t="s">
        <v>769</v>
      </c>
    </row>
    <row r="21" spans="1:9" x14ac:dyDescent="0.25">
      <c r="A21" s="839"/>
      <c r="B21" s="849"/>
      <c r="C21" s="849"/>
      <c r="D21" s="849"/>
      <c r="E21" s="849"/>
      <c r="F21" s="849"/>
      <c r="G21" s="850"/>
      <c r="H21" s="278"/>
      <c r="I21" s="279"/>
    </row>
    <row r="22" spans="1:9" x14ac:dyDescent="0.25">
      <c r="A22" s="839" t="s">
        <v>770</v>
      </c>
      <c r="B22" s="849"/>
      <c r="C22" s="849"/>
      <c r="D22" s="849"/>
      <c r="E22" s="849"/>
      <c r="F22" s="849"/>
      <c r="G22" s="850"/>
      <c r="H22" s="276"/>
      <c r="I22" s="273" t="s">
        <v>331</v>
      </c>
    </row>
    <row r="23" spans="1:9" x14ac:dyDescent="0.25">
      <c r="A23" s="839" t="s">
        <v>771</v>
      </c>
      <c r="B23" s="849"/>
      <c r="C23" s="849"/>
      <c r="D23" s="849"/>
      <c r="E23" s="849"/>
      <c r="F23" s="849"/>
      <c r="G23" s="850"/>
      <c r="H23" s="276"/>
      <c r="I23" s="273" t="s">
        <v>253</v>
      </c>
    </row>
    <row r="24" spans="1:9" x14ac:dyDescent="0.25">
      <c r="A24" s="846" t="s">
        <v>772</v>
      </c>
      <c r="B24" s="847"/>
      <c r="C24" s="847"/>
      <c r="D24" s="847"/>
      <c r="E24" s="847"/>
      <c r="F24" s="847"/>
      <c r="G24" s="848"/>
      <c r="H24" s="277">
        <f>IF(H22&lt;H23,"NO TIENE DERECHO A LA DEDUCCIÓN",H22-H23)</f>
        <v>0</v>
      </c>
      <c r="I24" s="275" t="s">
        <v>773</v>
      </c>
    </row>
    <row r="25" spans="1:9" x14ac:dyDescent="0.25">
      <c r="A25" s="839"/>
      <c r="B25" s="849"/>
      <c r="C25" s="849"/>
      <c r="D25" s="849"/>
      <c r="E25" s="849"/>
      <c r="F25" s="849"/>
      <c r="G25" s="850"/>
      <c r="H25" s="280"/>
      <c r="I25" s="281"/>
    </row>
    <row r="26" spans="1:9" x14ac:dyDescent="0.25">
      <c r="A26" s="846" t="s">
        <v>774</v>
      </c>
      <c r="B26" s="847"/>
      <c r="C26" s="847"/>
      <c r="D26" s="847"/>
      <c r="E26" s="847"/>
      <c r="F26" s="847"/>
      <c r="G26" s="848"/>
      <c r="H26" s="277">
        <f>IF(H22&gt;H23,H20*H18,0)</f>
        <v>0</v>
      </c>
      <c r="I26" s="275" t="s">
        <v>775</v>
      </c>
    </row>
    <row r="27" spans="1:9" x14ac:dyDescent="0.25">
      <c r="A27" s="839" t="s">
        <v>951</v>
      </c>
      <c r="B27" s="849"/>
      <c r="C27" s="849"/>
      <c r="D27" s="849"/>
      <c r="E27" s="849"/>
      <c r="F27" s="849"/>
      <c r="G27" s="850"/>
      <c r="H27" s="282"/>
      <c r="I27" s="273" t="s">
        <v>498</v>
      </c>
    </row>
    <row r="28" spans="1:9" x14ac:dyDescent="0.25">
      <c r="A28" s="846" t="s">
        <v>776</v>
      </c>
      <c r="B28" s="847"/>
      <c r="C28" s="847"/>
      <c r="D28" s="847"/>
      <c r="E28" s="847"/>
      <c r="F28" s="847"/>
      <c r="G28" s="848"/>
      <c r="H28" s="277">
        <f>+H26-H27</f>
        <v>0</v>
      </c>
      <c r="I28" s="275" t="s">
        <v>777</v>
      </c>
    </row>
    <row r="29" spans="1:9" x14ac:dyDescent="0.25">
      <c r="A29" s="270"/>
      <c r="B29" s="269"/>
      <c r="C29" s="269"/>
      <c r="D29" s="269"/>
      <c r="E29" s="270"/>
      <c r="F29" s="270"/>
      <c r="G29" s="270"/>
      <c r="H29" s="267"/>
      <c r="I29" s="267"/>
    </row>
    <row r="30" spans="1:9" x14ac:dyDescent="0.25">
      <c r="A30" s="265" t="s">
        <v>778</v>
      </c>
      <c r="B30" s="269"/>
      <c r="C30" s="269"/>
      <c r="D30" s="269"/>
      <c r="E30" s="270"/>
      <c r="F30" s="270"/>
      <c r="G30" s="270"/>
      <c r="H30" s="267"/>
      <c r="I30" s="267"/>
    </row>
    <row r="31" spans="1:9" x14ac:dyDescent="0.25">
      <c r="A31" s="268" t="s">
        <v>779</v>
      </c>
      <c r="B31" s="269"/>
      <c r="C31" s="269"/>
      <c r="D31" s="269"/>
      <c r="E31" s="270"/>
      <c r="F31" s="270"/>
      <c r="G31" s="270"/>
      <c r="H31" s="267"/>
      <c r="I31" s="267"/>
    </row>
    <row r="32" spans="1:9" x14ac:dyDescent="0.25">
      <c r="A32" s="270"/>
      <c r="B32" s="269"/>
      <c r="C32" s="269"/>
      <c r="D32" s="269"/>
      <c r="E32" s="270"/>
      <c r="F32" s="270"/>
      <c r="G32" s="270"/>
      <c r="H32" s="267"/>
      <c r="I32" s="267"/>
    </row>
    <row r="33" spans="1:9" ht="91.8" x14ac:dyDescent="0.25">
      <c r="A33" s="836" t="s">
        <v>637</v>
      </c>
      <c r="B33" s="283" t="s">
        <v>780</v>
      </c>
      <c r="C33" s="284" t="s">
        <v>781</v>
      </c>
      <c r="D33" s="284" t="s">
        <v>782</v>
      </c>
      <c r="E33" s="284" t="s">
        <v>783</v>
      </c>
      <c r="F33" s="284" t="s">
        <v>784</v>
      </c>
      <c r="G33" s="283" t="s">
        <v>785</v>
      </c>
      <c r="H33" s="283" t="s">
        <v>786</v>
      </c>
      <c r="I33" s="267"/>
    </row>
    <row r="34" spans="1:9" x14ac:dyDescent="0.25">
      <c r="A34" s="836"/>
      <c r="B34" s="285" t="s">
        <v>195</v>
      </c>
      <c r="C34" s="286" t="s">
        <v>197</v>
      </c>
      <c r="D34" s="287" t="s">
        <v>787</v>
      </c>
      <c r="E34" s="286" t="s">
        <v>308</v>
      </c>
      <c r="F34" s="287" t="s">
        <v>788</v>
      </c>
      <c r="G34" s="286" t="s">
        <v>331</v>
      </c>
      <c r="H34" s="286" t="s">
        <v>789</v>
      </c>
      <c r="I34" s="267"/>
    </row>
    <row r="35" spans="1:9" x14ac:dyDescent="0.25">
      <c r="A35" s="288" t="s">
        <v>675</v>
      </c>
      <c r="B35" s="289"/>
      <c r="C35" s="290">
        <v>0.04</v>
      </c>
      <c r="D35" s="291">
        <f t="shared" ref="D35:D46" si="0">ROUNDDOWN(B35*C35,0)</f>
        <v>0</v>
      </c>
      <c r="E35" s="292"/>
      <c r="F35" s="292">
        <f>+E35-D35</f>
        <v>0</v>
      </c>
      <c r="G35" s="293"/>
      <c r="H35" s="294">
        <f>IF((F35&gt;0),(((G35/E35)*F35)*150%),0)</f>
        <v>0</v>
      </c>
      <c r="I35" s="295"/>
    </row>
    <row r="36" spans="1:9" x14ac:dyDescent="0.25">
      <c r="A36" s="288" t="s">
        <v>676</v>
      </c>
      <c r="B36" s="289"/>
      <c r="C36" s="290">
        <v>0.04</v>
      </c>
      <c r="D36" s="291">
        <f t="shared" si="0"/>
        <v>0</v>
      </c>
      <c r="E36" s="292"/>
      <c r="F36" s="292">
        <f t="shared" ref="F36:F46" si="1">+E36-D36</f>
        <v>0</v>
      </c>
      <c r="G36" s="293"/>
      <c r="H36" s="294">
        <f t="shared" ref="H36:H46" si="2">IF((F36&gt;0),(((G36/E36)*F36)*150%),0)</f>
        <v>0</v>
      </c>
      <c r="I36" s="295"/>
    </row>
    <row r="37" spans="1:9" x14ac:dyDescent="0.25">
      <c r="A37" s="288" t="s">
        <v>677</v>
      </c>
      <c r="B37" s="289"/>
      <c r="C37" s="290">
        <v>0.04</v>
      </c>
      <c r="D37" s="291">
        <f t="shared" si="0"/>
        <v>0</v>
      </c>
      <c r="E37" s="292"/>
      <c r="F37" s="292">
        <f t="shared" si="1"/>
        <v>0</v>
      </c>
      <c r="G37" s="293"/>
      <c r="H37" s="294">
        <f t="shared" si="2"/>
        <v>0</v>
      </c>
      <c r="I37" s="295"/>
    </row>
    <row r="38" spans="1:9" x14ac:dyDescent="0.25">
      <c r="A38" s="288" t="s">
        <v>678</v>
      </c>
      <c r="B38" s="289"/>
      <c r="C38" s="290">
        <v>0.04</v>
      </c>
      <c r="D38" s="291">
        <f t="shared" si="0"/>
        <v>0</v>
      </c>
      <c r="E38" s="292"/>
      <c r="F38" s="292">
        <f t="shared" si="1"/>
        <v>0</v>
      </c>
      <c r="G38" s="293"/>
      <c r="H38" s="294">
        <f t="shared" si="2"/>
        <v>0</v>
      </c>
      <c r="I38" s="295"/>
    </row>
    <row r="39" spans="1:9" x14ac:dyDescent="0.25">
      <c r="A39" s="288" t="s">
        <v>679</v>
      </c>
      <c r="B39" s="289"/>
      <c r="C39" s="290">
        <v>0.04</v>
      </c>
      <c r="D39" s="291">
        <f t="shared" si="0"/>
        <v>0</v>
      </c>
      <c r="E39" s="292"/>
      <c r="F39" s="292">
        <f t="shared" si="1"/>
        <v>0</v>
      </c>
      <c r="G39" s="293"/>
      <c r="H39" s="294">
        <f t="shared" si="2"/>
        <v>0</v>
      </c>
      <c r="I39" s="295"/>
    </row>
    <row r="40" spans="1:9" x14ac:dyDescent="0.25">
      <c r="A40" s="288" t="s">
        <v>680</v>
      </c>
      <c r="B40" s="289"/>
      <c r="C40" s="290">
        <v>0.04</v>
      </c>
      <c r="D40" s="291">
        <f t="shared" si="0"/>
        <v>0</v>
      </c>
      <c r="E40" s="292"/>
      <c r="F40" s="292">
        <f t="shared" si="1"/>
        <v>0</v>
      </c>
      <c r="G40" s="293"/>
      <c r="H40" s="294">
        <f t="shared" si="2"/>
        <v>0</v>
      </c>
      <c r="I40" s="295"/>
    </row>
    <row r="41" spans="1:9" x14ac:dyDescent="0.25">
      <c r="A41" s="288" t="s">
        <v>681</v>
      </c>
      <c r="B41" s="289"/>
      <c r="C41" s="290">
        <v>0.04</v>
      </c>
      <c r="D41" s="291">
        <f t="shared" si="0"/>
        <v>0</v>
      </c>
      <c r="E41" s="292"/>
      <c r="F41" s="292">
        <f t="shared" si="1"/>
        <v>0</v>
      </c>
      <c r="G41" s="293"/>
      <c r="H41" s="294">
        <f t="shared" si="2"/>
        <v>0</v>
      </c>
      <c r="I41" s="295"/>
    </row>
    <row r="42" spans="1:9" x14ac:dyDescent="0.25">
      <c r="A42" s="288" t="s">
        <v>682</v>
      </c>
      <c r="B42" s="289"/>
      <c r="C42" s="290">
        <v>0.04</v>
      </c>
      <c r="D42" s="291">
        <f t="shared" si="0"/>
        <v>0</v>
      </c>
      <c r="E42" s="292"/>
      <c r="F42" s="292">
        <f t="shared" si="1"/>
        <v>0</v>
      </c>
      <c r="G42" s="293"/>
      <c r="H42" s="294">
        <f t="shared" si="2"/>
        <v>0</v>
      </c>
      <c r="I42" s="295"/>
    </row>
    <row r="43" spans="1:9" x14ac:dyDescent="0.25">
      <c r="A43" s="288" t="s">
        <v>683</v>
      </c>
      <c r="B43" s="289"/>
      <c r="C43" s="290">
        <v>0.04</v>
      </c>
      <c r="D43" s="291">
        <f t="shared" si="0"/>
        <v>0</v>
      </c>
      <c r="E43" s="292"/>
      <c r="F43" s="292">
        <f t="shared" si="1"/>
        <v>0</v>
      </c>
      <c r="G43" s="293"/>
      <c r="H43" s="294">
        <f t="shared" si="2"/>
        <v>0</v>
      </c>
      <c r="I43" s="295"/>
    </row>
    <row r="44" spans="1:9" x14ac:dyDescent="0.25">
      <c r="A44" s="288" t="s">
        <v>684</v>
      </c>
      <c r="B44" s="289"/>
      <c r="C44" s="290">
        <v>0.04</v>
      </c>
      <c r="D44" s="291">
        <f t="shared" si="0"/>
        <v>0</v>
      </c>
      <c r="E44" s="292"/>
      <c r="F44" s="292">
        <f t="shared" si="1"/>
        <v>0</v>
      </c>
      <c r="G44" s="293"/>
      <c r="H44" s="294">
        <f t="shared" si="2"/>
        <v>0</v>
      </c>
      <c r="I44" s="295"/>
    </row>
    <row r="45" spans="1:9" x14ac:dyDescent="0.25">
      <c r="A45" s="288" t="s">
        <v>685</v>
      </c>
      <c r="B45" s="289"/>
      <c r="C45" s="290">
        <v>0.04</v>
      </c>
      <c r="D45" s="291">
        <f t="shared" si="0"/>
        <v>0</v>
      </c>
      <c r="E45" s="292"/>
      <c r="F45" s="292">
        <f t="shared" si="1"/>
        <v>0</v>
      </c>
      <c r="G45" s="293"/>
      <c r="H45" s="294">
        <f t="shared" si="2"/>
        <v>0</v>
      </c>
      <c r="I45" s="295"/>
    </row>
    <row r="46" spans="1:9" x14ac:dyDescent="0.25">
      <c r="A46" s="288" t="s">
        <v>686</v>
      </c>
      <c r="B46" s="289"/>
      <c r="C46" s="290">
        <v>0.04</v>
      </c>
      <c r="D46" s="291">
        <f t="shared" si="0"/>
        <v>0</v>
      </c>
      <c r="E46" s="292"/>
      <c r="F46" s="292">
        <f t="shared" si="1"/>
        <v>0</v>
      </c>
      <c r="G46" s="293"/>
      <c r="H46" s="294">
        <f t="shared" si="2"/>
        <v>0</v>
      </c>
      <c r="I46" s="295"/>
    </row>
    <row r="47" spans="1:9" x14ac:dyDescent="0.25">
      <c r="A47" s="833" t="s">
        <v>790</v>
      </c>
      <c r="B47" s="834"/>
      <c r="C47" s="834"/>
      <c r="D47" s="834"/>
      <c r="E47" s="834"/>
      <c r="F47" s="834"/>
      <c r="G47" s="835"/>
      <c r="H47" s="296">
        <f>SUM(H35:H46)</f>
        <v>0</v>
      </c>
      <c r="I47" s="267"/>
    </row>
    <row r="48" spans="1:9" x14ac:dyDescent="0.25">
      <c r="A48" s="843" t="s">
        <v>952</v>
      </c>
      <c r="B48" s="844"/>
      <c r="C48" s="844"/>
      <c r="D48" s="844"/>
      <c r="E48" s="844"/>
      <c r="F48" s="844"/>
      <c r="G48" s="845"/>
      <c r="H48" s="296">
        <v>0</v>
      </c>
      <c r="I48" s="267"/>
    </row>
    <row r="49" spans="1:9" x14ac:dyDescent="0.25">
      <c r="A49" s="833" t="s">
        <v>791</v>
      </c>
      <c r="B49" s="834"/>
      <c r="C49" s="834"/>
      <c r="D49" s="834"/>
      <c r="E49" s="834"/>
      <c r="F49" s="834"/>
      <c r="G49" s="835"/>
      <c r="H49" s="296">
        <f>+H47-H48</f>
        <v>0</v>
      </c>
      <c r="I49" s="267"/>
    </row>
    <row r="50" spans="1:9" x14ac:dyDescent="0.25">
      <c r="A50" s="270"/>
      <c r="B50" s="269"/>
      <c r="C50" s="269"/>
      <c r="D50" s="269"/>
      <c r="E50" s="270"/>
      <c r="F50" s="270"/>
      <c r="G50" s="270"/>
      <c r="H50" s="267"/>
      <c r="I50" s="267"/>
    </row>
    <row r="51" spans="1:9" x14ac:dyDescent="0.25">
      <c r="A51" s="265" t="s">
        <v>792</v>
      </c>
      <c r="B51" s="269"/>
      <c r="C51" s="269"/>
      <c r="D51" s="269"/>
      <c r="E51" s="270"/>
      <c r="F51" s="270"/>
      <c r="G51" s="270"/>
      <c r="H51" s="267"/>
      <c r="I51" s="267"/>
    </row>
    <row r="52" spans="1:9" x14ac:dyDescent="0.25">
      <c r="A52" s="268" t="s">
        <v>793</v>
      </c>
      <c r="B52" s="269"/>
      <c r="C52" s="269"/>
      <c r="D52" s="269"/>
      <c r="E52" s="270"/>
      <c r="F52" s="270"/>
      <c r="G52" s="270"/>
      <c r="H52" s="267"/>
      <c r="I52" s="267"/>
    </row>
    <row r="53" spans="1:9" x14ac:dyDescent="0.25">
      <c r="A53" s="270"/>
      <c r="B53" s="269"/>
      <c r="C53" s="269"/>
      <c r="D53" s="269"/>
      <c r="E53" s="270"/>
      <c r="F53" s="270"/>
      <c r="G53" s="270"/>
      <c r="H53" s="267"/>
      <c r="I53" s="267"/>
    </row>
    <row r="54" spans="1:9" ht="102" x14ac:dyDescent="0.25">
      <c r="A54" s="836" t="s">
        <v>637</v>
      </c>
      <c r="B54" s="283" t="s">
        <v>794</v>
      </c>
      <c r="C54" s="284" t="s">
        <v>795</v>
      </c>
      <c r="D54" s="283" t="s">
        <v>796</v>
      </c>
      <c r="E54" s="283" t="s">
        <v>797</v>
      </c>
      <c r="F54" s="283" t="s">
        <v>798</v>
      </c>
      <c r="G54" s="283" t="s">
        <v>799</v>
      </c>
      <c r="H54" s="267"/>
      <c r="I54" s="267"/>
    </row>
    <row r="55" spans="1:9" x14ac:dyDescent="0.25">
      <c r="A55" s="836"/>
      <c r="B55" s="285" t="s">
        <v>195</v>
      </c>
      <c r="C55" s="286" t="s">
        <v>197</v>
      </c>
      <c r="D55" s="286" t="s">
        <v>244</v>
      </c>
      <c r="E55" s="287" t="s">
        <v>800</v>
      </c>
      <c r="F55" s="287" t="s">
        <v>801</v>
      </c>
      <c r="G55" s="286" t="s">
        <v>802</v>
      </c>
      <c r="H55" s="267"/>
      <c r="I55" s="267"/>
    </row>
    <row r="56" spans="1:9" x14ac:dyDescent="0.25">
      <c r="A56" s="288" t="s">
        <v>675</v>
      </c>
      <c r="B56" s="289"/>
      <c r="C56" s="289"/>
      <c r="D56" s="297"/>
      <c r="E56" s="297"/>
      <c r="F56" s="298">
        <f>+D56+E56</f>
        <v>0</v>
      </c>
      <c r="G56" s="294">
        <f>+F56*150%</f>
        <v>0</v>
      </c>
      <c r="H56" s="267"/>
      <c r="I56" s="267"/>
    </row>
    <row r="57" spans="1:9" x14ac:dyDescent="0.25">
      <c r="A57" s="288" t="s">
        <v>676</v>
      </c>
      <c r="B57" s="289"/>
      <c r="C57" s="289"/>
      <c r="D57" s="297"/>
      <c r="E57" s="297"/>
      <c r="F57" s="298">
        <f t="shared" ref="F57:F67" si="3">+D57+E57</f>
        <v>0</v>
      </c>
      <c r="G57" s="294">
        <f t="shared" ref="G57:G67" si="4">+F57*150%</f>
        <v>0</v>
      </c>
      <c r="H57" s="267"/>
      <c r="I57" s="267"/>
    </row>
    <row r="58" spans="1:9" x14ac:dyDescent="0.25">
      <c r="A58" s="288" t="s">
        <v>677</v>
      </c>
      <c r="B58" s="289"/>
      <c r="C58" s="289"/>
      <c r="D58" s="297"/>
      <c r="E58" s="297"/>
      <c r="F58" s="298">
        <f t="shared" si="3"/>
        <v>0</v>
      </c>
      <c r="G58" s="294">
        <f t="shared" si="4"/>
        <v>0</v>
      </c>
      <c r="H58" s="267"/>
      <c r="I58" s="267"/>
    </row>
    <row r="59" spans="1:9" x14ac:dyDescent="0.25">
      <c r="A59" s="288" t="s">
        <v>678</v>
      </c>
      <c r="B59" s="289"/>
      <c r="C59" s="289"/>
      <c r="D59" s="297"/>
      <c r="E59" s="297"/>
      <c r="F59" s="298">
        <f t="shared" si="3"/>
        <v>0</v>
      </c>
      <c r="G59" s="294">
        <f t="shared" si="4"/>
        <v>0</v>
      </c>
      <c r="H59" s="267"/>
      <c r="I59" s="267"/>
    </row>
    <row r="60" spans="1:9" x14ac:dyDescent="0.25">
      <c r="A60" s="288" t="s">
        <v>679</v>
      </c>
      <c r="B60" s="289"/>
      <c r="C60" s="289"/>
      <c r="D60" s="297"/>
      <c r="E60" s="297"/>
      <c r="F60" s="298">
        <f t="shared" si="3"/>
        <v>0</v>
      </c>
      <c r="G60" s="294">
        <f t="shared" si="4"/>
        <v>0</v>
      </c>
      <c r="H60" s="267"/>
      <c r="I60" s="267"/>
    </row>
    <row r="61" spans="1:9" x14ac:dyDescent="0.25">
      <c r="A61" s="288" t="s">
        <v>680</v>
      </c>
      <c r="B61" s="289"/>
      <c r="C61" s="289"/>
      <c r="D61" s="297"/>
      <c r="E61" s="297"/>
      <c r="F61" s="298">
        <f t="shared" si="3"/>
        <v>0</v>
      </c>
      <c r="G61" s="294">
        <f t="shared" si="4"/>
        <v>0</v>
      </c>
      <c r="H61" s="267"/>
      <c r="I61" s="267"/>
    </row>
    <row r="62" spans="1:9" x14ac:dyDescent="0.25">
      <c r="A62" s="288" t="s">
        <v>681</v>
      </c>
      <c r="B62" s="289"/>
      <c r="C62" s="289"/>
      <c r="D62" s="297"/>
      <c r="E62" s="297"/>
      <c r="F62" s="298">
        <f t="shared" si="3"/>
        <v>0</v>
      </c>
      <c r="G62" s="294">
        <f t="shared" si="4"/>
        <v>0</v>
      </c>
      <c r="H62" s="267"/>
      <c r="I62" s="267"/>
    </row>
    <row r="63" spans="1:9" x14ac:dyDescent="0.25">
      <c r="A63" s="288" t="s">
        <v>682</v>
      </c>
      <c r="B63" s="289"/>
      <c r="C63" s="289"/>
      <c r="D63" s="297"/>
      <c r="E63" s="297"/>
      <c r="F63" s="298">
        <f t="shared" si="3"/>
        <v>0</v>
      </c>
      <c r="G63" s="294">
        <f t="shared" si="4"/>
        <v>0</v>
      </c>
      <c r="H63" s="267"/>
      <c r="I63" s="267"/>
    </row>
    <row r="64" spans="1:9" x14ac:dyDescent="0.25">
      <c r="A64" s="288" t="s">
        <v>683</v>
      </c>
      <c r="B64" s="289"/>
      <c r="C64" s="289"/>
      <c r="D64" s="297"/>
      <c r="E64" s="297"/>
      <c r="F64" s="298">
        <f t="shared" si="3"/>
        <v>0</v>
      </c>
      <c r="G64" s="294">
        <f t="shared" si="4"/>
        <v>0</v>
      </c>
      <c r="H64" s="267"/>
      <c r="I64" s="267"/>
    </row>
    <row r="65" spans="1:9" x14ac:dyDescent="0.25">
      <c r="A65" s="288" t="s">
        <v>684</v>
      </c>
      <c r="B65" s="289"/>
      <c r="C65" s="289"/>
      <c r="D65" s="297"/>
      <c r="E65" s="297"/>
      <c r="F65" s="298">
        <f t="shared" si="3"/>
        <v>0</v>
      </c>
      <c r="G65" s="294">
        <f t="shared" si="4"/>
        <v>0</v>
      </c>
      <c r="H65" s="267"/>
      <c r="I65" s="267"/>
    </row>
    <row r="66" spans="1:9" x14ac:dyDescent="0.25">
      <c r="A66" s="288" t="s">
        <v>685</v>
      </c>
      <c r="B66" s="289"/>
      <c r="C66" s="289"/>
      <c r="D66" s="297"/>
      <c r="E66" s="297"/>
      <c r="F66" s="298">
        <f t="shared" si="3"/>
        <v>0</v>
      </c>
      <c r="G66" s="294">
        <f t="shared" si="4"/>
        <v>0</v>
      </c>
      <c r="H66" s="267"/>
      <c r="I66" s="267"/>
    </row>
    <row r="67" spans="1:9" x14ac:dyDescent="0.25">
      <c r="A67" s="288" t="s">
        <v>686</v>
      </c>
      <c r="B67" s="289"/>
      <c r="C67" s="289"/>
      <c r="D67" s="297"/>
      <c r="E67" s="297"/>
      <c r="F67" s="298">
        <f t="shared" si="3"/>
        <v>0</v>
      </c>
      <c r="G67" s="294">
        <f t="shared" si="4"/>
        <v>0</v>
      </c>
      <c r="H67" s="267"/>
      <c r="I67" s="267"/>
    </row>
    <row r="68" spans="1:9" x14ac:dyDescent="0.25">
      <c r="A68" s="833" t="s">
        <v>803</v>
      </c>
      <c r="B68" s="837"/>
      <c r="C68" s="837"/>
      <c r="D68" s="837"/>
      <c r="E68" s="837"/>
      <c r="F68" s="838"/>
      <c r="G68" s="296">
        <f>SUM(G56:G67)</f>
        <v>0</v>
      </c>
      <c r="H68" s="267"/>
      <c r="I68" s="267"/>
    </row>
    <row r="69" spans="1:9" ht="25.5" customHeight="1" x14ac:dyDescent="0.25">
      <c r="A69" s="839" t="s">
        <v>804</v>
      </c>
      <c r="B69" s="837"/>
      <c r="C69" s="837"/>
      <c r="D69" s="837"/>
      <c r="E69" s="837"/>
      <c r="F69" s="838"/>
      <c r="G69" s="296">
        <v>0</v>
      </c>
      <c r="H69" s="267"/>
      <c r="I69" s="267"/>
    </row>
    <row r="70" spans="1:9" x14ac:dyDescent="0.25">
      <c r="A70" s="833" t="s">
        <v>805</v>
      </c>
      <c r="B70" s="837"/>
      <c r="C70" s="837"/>
      <c r="D70" s="837"/>
      <c r="E70" s="837"/>
      <c r="F70" s="838"/>
      <c r="G70" s="296">
        <f>+G68-G69</f>
        <v>0</v>
      </c>
      <c r="H70" s="267"/>
      <c r="I70" s="267"/>
    </row>
    <row r="71" spans="1:9" x14ac:dyDescent="0.25">
      <c r="A71" s="270"/>
      <c r="B71" s="269"/>
      <c r="C71" s="269"/>
      <c r="D71" s="269"/>
      <c r="E71" s="270"/>
      <c r="F71" s="270"/>
      <c r="G71" s="270"/>
      <c r="H71" s="267"/>
      <c r="I71" s="267"/>
    </row>
    <row r="72" spans="1:9" x14ac:dyDescent="0.25">
      <c r="A72" s="840" t="s">
        <v>753</v>
      </c>
      <c r="B72" s="841"/>
      <c r="C72" s="841"/>
      <c r="D72" s="841"/>
      <c r="E72" s="841"/>
      <c r="F72" s="841"/>
      <c r="G72" s="841"/>
      <c r="H72" s="841"/>
      <c r="I72" s="842"/>
    </row>
    <row r="73" spans="1:9" ht="27.75" customHeight="1" x14ac:dyDescent="0.25">
      <c r="A73" s="827" t="s">
        <v>806</v>
      </c>
      <c r="B73" s="828"/>
      <c r="C73" s="828"/>
      <c r="D73" s="828"/>
      <c r="E73" s="828"/>
      <c r="F73" s="828"/>
      <c r="G73" s="828"/>
      <c r="H73" s="828"/>
      <c r="I73" s="829"/>
    </row>
    <row r="74" spans="1:9" x14ac:dyDescent="0.25">
      <c r="A74" s="827" t="s">
        <v>807</v>
      </c>
      <c r="B74" s="828"/>
      <c r="C74" s="828"/>
      <c r="D74" s="828"/>
      <c r="E74" s="828"/>
      <c r="F74" s="828"/>
      <c r="G74" s="828"/>
      <c r="H74" s="828"/>
      <c r="I74" s="829"/>
    </row>
    <row r="75" spans="1:9" x14ac:dyDescent="0.25">
      <c r="A75" s="827" t="s">
        <v>808</v>
      </c>
      <c r="B75" s="828"/>
      <c r="C75" s="828"/>
      <c r="D75" s="828"/>
      <c r="E75" s="828"/>
      <c r="F75" s="828"/>
      <c r="G75" s="828"/>
      <c r="H75" s="828"/>
      <c r="I75" s="829"/>
    </row>
    <row r="76" spans="1:9" ht="32.25" customHeight="1" x14ac:dyDescent="0.25">
      <c r="A76" s="827" t="s">
        <v>809</v>
      </c>
      <c r="B76" s="828"/>
      <c r="C76" s="828"/>
      <c r="D76" s="828"/>
      <c r="E76" s="828"/>
      <c r="F76" s="828"/>
      <c r="G76" s="828"/>
      <c r="H76" s="828"/>
      <c r="I76" s="829"/>
    </row>
    <row r="77" spans="1:9" ht="36" customHeight="1" x14ac:dyDescent="0.25">
      <c r="A77" s="827" t="s">
        <v>810</v>
      </c>
      <c r="B77" s="828"/>
      <c r="C77" s="828"/>
      <c r="D77" s="828"/>
      <c r="E77" s="828"/>
      <c r="F77" s="828"/>
      <c r="G77" s="828"/>
      <c r="H77" s="828"/>
      <c r="I77" s="829"/>
    </row>
    <row r="78" spans="1:9" ht="42" customHeight="1" x14ac:dyDescent="0.25">
      <c r="A78" s="827" t="s">
        <v>811</v>
      </c>
      <c r="B78" s="828"/>
      <c r="C78" s="828"/>
      <c r="D78" s="828"/>
      <c r="E78" s="828"/>
      <c r="F78" s="828"/>
      <c r="G78" s="828"/>
      <c r="H78" s="828"/>
      <c r="I78" s="829"/>
    </row>
    <row r="79" spans="1:9" ht="42.75" customHeight="1" x14ac:dyDescent="0.25">
      <c r="A79" s="827" t="s">
        <v>812</v>
      </c>
      <c r="B79" s="828"/>
      <c r="C79" s="828"/>
      <c r="D79" s="828"/>
      <c r="E79" s="828"/>
      <c r="F79" s="828"/>
      <c r="G79" s="828"/>
      <c r="H79" s="828"/>
      <c r="I79" s="829"/>
    </row>
    <row r="80" spans="1:9" ht="22.5" customHeight="1" x14ac:dyDescent="0.25">
      <c r="A80" s="827" t="s">
        <v>813</v>
      </c>
      <c r="B80" s="828"/>
      <c r="C80" s="828"/>
      <c r="D80" s="828"/>
      <c r="E80" s="828"/>
      <c r="F80" s="828"/>
      <c r="G80" s="828"/>
      <c r="H80" s="828"/>
      <c r="I80" s="829"/>
    </row>
    <row r="81" spans="1:9" ht="29.25" customHeight="1" x14ac:dyDescent="0.25">
      <c r="A81" s="827" t="s">
        <v>814</v>
      </c>
      <c r="B81" s="828"/>
      <c r="C81" s="828"/>
      <c r="D81" s="828"/>
      <c r="E81" s="828"/>
      <c r="F81" s="828"/>
      <c r="G81" s="828"/>
      <c r="H81" s="828"/>
      <c r="I81" s="829"/>
    </row>
    <row r="82" spans="1:9" ht="24.75" customHeight="1" x14ac:dyDescent="0.25">
      <c r="A82" s="827" t="s">
        <v>815</v>
      </c>
      <c r="B82" s="828"/>
      <c r="C82" s="828"/>
      <c r="D82" s="828"/>
      <c r="E82" s="828"/>
      <c r="F82" s="828"/>
      <c r="G82" s="828"/>
      <c r="H82" s="828"/>
      <c r="I82" s="829"/>
    </row>
    <row r="83" spans="1:9" ht="42" customHeight="1" x14ac:dyDescent="0.25">
      <c r="A83" s="827" t="s">
        <v>816</v>
      </c>
      <c r="B83" s="828"/>
      <c r="C83" s="828"/>
      <c r="D83" s="828"/>
      <c r="E83" s="828"/>
      <c r="F83" s="828"/>
      <c r="G83" s="828"/>
      <c r="H83" s="828"/>
      <c r="I83" s="829"/>
    </row>
    <row r="84" spans="1:9" ht="30" customHeight="1" x14ac:dyDescent="0.25">
      <c r="A84" s="827" t="s">
        <v>817</v>
      </c>
      <c r="B84" s="828"/>
      <c r="C84" s="828"/>
      <c r="D84" s="828"/>
      <c r="E84" s="828"/>
      <c r="F84" s="828"/>
      <c r="G84" s="828"/>
      <c r="H84" s="828"/>
      <c r="I84" s="829"/>
    </row>
    <row r="85" spans="1:9" ht="36" customHeight="1" x14ac:dyDescent="0.25">
      <c r="A85" s="827" t="s">
        <v>818</v>
      </c>
      <c r="B85" s="828"/>
      <c r="C85" s="828"/>
      <c r="D85" s="828"/>
      <c r="E85" s="828"/>
      <c r="F85" s="828"/>
      <c r="G85" s="828"/>
      <c r="H85" s="828"/>
      <c r="I85" s="829"/>
    </row>
    <row r="86" spans="1:9" ht="37.5" customHeight="1" x14ac:dyDescent="0.25">
      <c r="A86" s="830" t="s">
        <v>819</v>
      </c>
      <c r="B86" s="831"/>
      <c r="C86" s="831"/>
      <c r="D86" s="831"/>
      <c r="E86" s="831"/>
      <c r="F86" s="831"/>
      <c r="G86" s="831"/>
      <c r="H86" s="831"/>
      <c r="I86" s="832"/>
    </row>
    <row r="87" spans="1:9" x14ac:dyDescent="0.25">
      <c r="A87" s="641" t="s">
        <v>1502</v>
      </c>
    </row>
    <row r="88" spans="1:9" ht="13.8" thickBot="1" x14ac:dyDescent="0.3"/>
    <row r="89" spans="1:9" x14ac:dyDescent="0.25">
      <c r="A89" s="648" t="s">
        <v>1083</v>
      </c>
      <c r="B89" s="649"/>
      <c r="C89" s="649"/>
      <c r="D89" s="649"/>
      <c r="E89" s="649"/>
      <c r="F89" s="649"/>
      <c r="G89" s="649"/>
      <c r="H89" s="649"/>
      <c r="I89" s="650"/>
    </row>
    <row r="90" spans="1:9" x14ac:dyDescent="0.25">
      <c r="A90" s="651"/>
      <c r="B90" s="652"/>
      <c r="C90" s="652"/>
      <c r="D90" s="652"/>
      <c r="E90" s="652"/>
      <c r="F90" s="652"/>
      <c r="G90" s="652"/>
      <c r="H90" s="652"/>
      <c r="I90" s="653"/>
    </row>
    <row r="91" spans="1:9" x14ac:dyDescent="0.25">
      <c r="A91" s="651"/>
      <c r="B91" s="652"/>
      <c r="C91" s="652"/>
      <c r="D91" s="652"/>
      <c r="E91" s="652"/>
      <c r="F91" s="652"/>
      <c r="G91" s="652"/>
      <c r="H91" s="652"/>
      <c r="I91" s="653"/>
    </row>
    <row r="92" spans="1:9" ht="13.8" thickBot="1" x14ac:dyDescent="0.3">
      <c r="A92" s="654"/>
      <c r="B92" s="655"/>
      <c r="C92" s="655"/>
      <c r="D92" s="655"/>
      <c r="E92" s="655"/>
      <c r="F92" s="655"/>
      <c r="G92" s="655"/>
      <c r="H92" s="655"/>
      <c r="I92" s="656"/>
    </row>
  </sheetData>
  <sheetProtection selectLockedCells="1" selectUnlockedCells="1"/>
  <mergeCells count="38">
    <mergeCell ref="A15:G15"/>
    <mergeCell ref="A16:G16"/>
    <mergeCell ref="A17:G17"/>
    <mergeCell ref="A18:G18"/>
    <mergeCell ref="A19:G19"/>
    <mergeCell ref="A48:G48"/>
    <mergeCell ref="A20:G20"/>
    <mergeCell ref="A21:G21"/>
    <mergeCell ref="A22:G22"/>
    <mergeCell ref="A23:G23"/>
    <mergeCell ref="A24:G24"/>
    <mergeCell ref="A25:G25"/>
    <mergeCell ref="A26:G26"/>
    <mergeCell ref="A27:G27"/>
    <mergeCell ref="A28:G28"/>
    <mergeCell ref="A33:A34"/>
    <mergeCell ref="A47:G47"/>
    <mergeCell ref="A78:I78"/>
    <mergeCell ref="A49:G49"/>
    <mergeCell ref="A54:A55"/>
    <mergeCell ref="A68:F68"/>
    <mergeCell ref="A69:F69"/>
    <mergeCell ref="A70:F70"/>
    <mergeCell ref="A72:I72"/>
    <mergeCell ref="A73:I73"/>
    <mergeCell ref="A74:I74"/>
    <mergeCell ref="A75:I75"/>
    <mergeCell ref="A76:I76"/>
    <mergeCell ref="A77:I77"/>
    <mergeCell ref="A89:I92"/>
    <mergeCell ref="A85:I85"/>
    <mergeCell ref="A86:I86"/>
    <mergeCell ref="A79:I79"/>
    <mergeCell ref="A80:I80"/>
    <mergeCell ref="A81:I81"/>
    <mergeCell ref="A82:I82"/>
    <mergeCell ref="A83:I83"/>
    <mergeCell ref="A84:I84"/>
  </mergeCells>
  <hyperlinks>
    <hyperlink ref="G1" location="Índice_Anexos_ICT!A1" display="Índice"/>
  </hyperlinks>
  <pageMargins left="0.43333333333333335" right="0.43333333333333335" top="0.59027777777777779" bottom="0.59027777777777779" header="0.51180555555555551" footer="0.51180555555555551"/>
  <pageSetup paperSize="9" scale="75" firstPageNumber="0" orientation="portrait" horizontalDpi="300" vertic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XEA57"/>
  <sheetViews>
    <sheetView workbookViewId="0"/>
  </sheetViews>
  <sheetFormatPr baseColWidth="10" defaultColWidth="8.88671875" defaultRowHeight="13.2" x14ac:dyDescent="0.25"/>
  <cols>
    <col min="1" max="1" width="43.6640625" style="48" customWidth="1"/>
    <col min="2" max="2" width="12.33203125" style="48" customWidth="1"/>
    <col min="3" max="3" width="11" style="48" customWidth="1"/>
    <col min="4" max="4" width="10.6640625" style="48" customWidth="1"/>
    <col min="5" max="5" width="11.6640625" style="48" customWidth="1"/>
    <col min="6" max="6" width="9.6640625" style="48" customWidth="1"/>
    <col min="7" max="7" width="13.109375" style="48" customWidth="1"/>
    <col min="8" max="8" width="18.5546875" style="1" customWidth="1"/>
    <col min="9" max="16354" width="8.88671875" style="2"/>
    <col min="16355" max="16355" width="0" style="2" hidden="1" customWidth="1"/>
    <col min="16356" max="16384" width="8.88671875" style="2"/>
  </cols>
  <sheetData>
    <row r="1" spans="1:8" x14ac:dyDescent="0.25">
      <c r="A1" s="3" t="s">
        <v>93</v>
      </c>
      <c r="B1" s="3"/>
      <c r="C1" s="3"/>
      <c r="G1" s="28" t="s">
        <v>94</v>
      </c>
    </row>
    <row r="2" spans="1:8" x14ac:dyDescent="0.25">
      <c r="A2" s="4"/>
      <c r="B2" s="5"/>
      <c r="C2" s="5"/>
    </row>
    <row r="3" spans="1:8" x14ac:dyDescent="0.25">
      <c r="A3" s="3" t="s">
        <v>1</v>
      </c>
      <c r="C3" s="598" t="s">
        <v>1089</v>
      </c>
      <c r="G3" s="50"/>
    </row>
    <row r="4" spans="1:8" x14ac:dyDescent="0.25">
      <c r="A4" s="3" t="s">
        <v>2</v>
      </c>
      <c r="C4" s="599" t="s">
        <v>1088</v>
      </c>
      <c r="G4" s="50"/>
    </row>
    <row r="5" spans="1:8" x14ac:dyDescent="0.25">
      <c r="A5" s="3" t="s">
        <v>1032</v>
      </c>
      <c r="C5" s="6">
        <v>2020</v>
      </c>
      <c r="G5" s="50"/>
    </row>
    <row r="6" spans="1:8" ht="13.8" x14ac:dyDescent="0.25">
      <c r="A6" s="4"/>
      <c r="B6" s="5"/>
      <c r="C6" s="5"/>
      <c r="F6" s="627" t="s">
        <v>1465</v>
      </c>
    </row>
    <row r="7" spans="1:8" x14ac:dyDescent="0.25">
      <c r="A7" s="3" t="s">
        <v>375</v>
      </c>
      <c r="B7" s="3"/>
      <c r="C7" s="3"/>
    </row>
    <row r="8" spans="1:8" x14ac:dyDescent="0.25">
      <c r="A8" s="498" t="s">
        <v>1038</v>
      </c>
      <c r="C8" s="3"/>
    </row>
    <row r="9" spans="1:8" x14ac:dyDescent="0.25">
      <c r="A9" s="4"/>
      <c r="B9" s="3"/>
      <c r="C9" s="3"/>
    </row>
    <row r="10" spans="1:8" x14ac:dyDescent="0.25">
      <c r="A10" s="140" t="s">
        <v>953</v>
      </c>
      <c r="B10" s="3"/>
      <c r="C10" s="3"/>
    </row>
    <row r="11" spans="1:8" x14ac:dyDescent="0.25">
      <c r="A11" s="3" t="s">
        <v>954</v>
      </c>
      <c r="G11" s="141"/>
    </row>
    <row r="12" spans="1:8" x14ac:dyDescent="0.25">
      <c r="G12" s="141"/>
    </row>
    <row r="13" spans="1:8" s="1" customFormat="1" ht="12" x14ac:dyDescent="0.25">
      <c r="A13" s="498" t="s">
        <v>940</v>
      </c>
      <c r="B13" s="264"/>
      <c r="C13" s="264"/>
      <c r="D13" s="264"/>
      <c r="E13" s="264"/>
      <c r="F13" s="264"/>
      <c r="G13" s="264"/>
      <c r="H13" s="443"/>
    </row>
    <row r="14" spans="1:8" x14ac:dyDescent="0.25">
      <c r="A14" s="264"/>
      <c r="B14" s="264"/>
      <c r="C14" s="264"/>
      <c r="D14" s="264"/>
      <c r="E14" s="264"/>
      <c r="F14" s="264"/>
      <c r="G14" s="264"/>
      <c r="H14" s="443"/>
    </row>
    <row r="15" spans="1:8" s="1" customFormat="1" ht="12" customHeight="1" x14ac:dyDescent="0.2">
      <c r="A15" s="659" t="s">
        <v>96</v>
      </c>
      <c r="B15" s="659"/>
      <c r="C15" s="659"/>
      <c r="D15" s="659"/>
      <c r="E15" s="659"/>
      <c r="F15" s="659"/>
      <c r="G15" s="581" t="s">
        <v>376</v>
      </c>
      <c r="H15" s="557" t="s">
        <v>237</v>
      </c>
    </row>
    <row r="16" spans="1:8" s="1" customFormat="1" ht="12.75" customHeight="1" x14ac:dyDescent="0.2">
      <c r="A16" s="861" t="s">
        <v>881</v>
      </c>
      <c r="B16" s="861"/>
      <c r="C16" s="861"/>
      <c r="D16" s="861"/>
      <c r="E16" s="861"/>
      <c r="F16" s="861"/>
      <c r="G16" s="60">
        <v>0</v>
      </c>
      <c r="H16" s="444"/>
    </row>
    <row r="17" spans="1:8 16355:16355" s="1" customFormat="1" ht="12" customHeight="1" x14ac:dyDescent="0.2">
      <c r="A17" s="861" t="s">
        <v>884</v>
      </c>
      <c r="B17" s="861"/>
      <c r="C17" s="861"/>
      <c r="D17" s="861"/>
      <c r="E17" s="861"/>
      <c r="F17" s="861"/>
      <c r="G17" s="60">
        <v>0</v>
      </c>
      <c r="H17" s="444"/>
    </row>
    <row r="18" spans="1:8 16355:16355" s="1" customFormat="1" ht="12" customHeight="1" x14ac:dyDescent="0.2">
      <c r="A18" s="861" t="s">
        <v>955</v>
      </c>
      <c r="B18" s="861"/>
      <c r="C18" s="861"/>
      <c r="D18" s="861"/>
      <c r="E18" s="861"/>
      <c r="F18" s="861"/>
      <c r="G18" s="60">
        <v>0</v>
      </c>
      <c r="H18" s="444" t="s">
        <v>195</v>
      </c>
    </row>
    <row r="19" spans="1:8 16355:16355" s="1" customFormat="1" ht="12" customHeight="1" x14ac:dyDescent="0.2">
      <c r="A19" s="861" t="s">
        <v>885</v>
      </c>
      <c r="B19" s="861"/>
      <c r="C19" s="861"/>
      <c r="D19" s="861"/>
      <c r="E19" s="861"/>
      <c r="F19" s="861"/>
      <c r="G19" s="60">
        <v>0</v>
      </c>
      <c r="H19" s="444" t="s">
        <v>197</v>
      </c>
    </row>
    <row r="20" spans="1:8 16355:16355" s="1" customFormat="1" ht="12" customHeight="1" x14ac:dyDescent="0.2">
      <c r="A20" s="854" t="s">
        <v>960</v>
      </c>
      <c r="B20" s="854"/>
      <c r="C20" s="854"/>
      <c r="D20" s="854"/>
      <c r="E20" s="854"/>
      <c r="F20" s="854"/>
      <c r="G20" s="60">
        <f>IF(((((G18*0.25)*0.85)-G19)&gt;0),(((G18*0.25)*0.85)-G19),0)</f>
        <v>0</v>
      </c>
      <c r="H20" s="445" t="s">
        <v>956</v>
      </c>
    </row>
    <row r="21" spans="1:8 16355:16355" s="470" customFormat="1" ht="12" customHeight="1" x14ac:dyDescent="0.2">
      <c r="A21" s="854" t="s">
        <v>957</v>
      </c>
      <c r="B21" s="854"/>
      <c r="C21" s="854"/>
      <c r="D21" s="854"/>
      <c r="E21" s="854"/>
      <c r="F21" s="854"/>
      <c r="G21" s="60">
        <v>0</v>
      </c>
      <c r="H21" s="482" t="s">
        <v>308</v>
      </c>
    </row>
    <row r="22" spans="1:8 16355:16355" s="470" customFormat="1" ht="12" customHeight="1" x14ac:dyDescent="0.2">
      <c r="A22" s="854" t="s">
        <v>1063</v>
      </c>
      <c r="B22" s="854"/>
      <c r="C22" s="854"/>
      <c r="D22" s="854"/>
      <c r="E22" s="854"/>
      <c r="F22" s="854"/>
      <c r="G22" s="60">
        <f>+G21-G20</f>
        <v>0</v>
      </c>
      <c r="H22" s="482" t="s">
        <v>958</v>
      </c>
    </row>
    <row r="23" spans="1:8 16355:16355" s="4" customFormat="1" ht="14.25" customHeight="1" x14ac:dyDescent="0.2">
      <c r="A23" s="854" t="s">
        <v>994</v>
      </c>
      <c r="B23" s="854"/>
      <c r="C23" s="854"/>
      <c r="D23" s="854"/>
      <c r="E23" s="854"/>
      <c r="F23" s="854"/>
      <c r="G23" s="60">
        <v>0</v>
      </c>
      <c r="H23" s="482"/>
    </row>
    <row r="24" spans="1:8 16355:16355" s="472" customFormat="1" ht="14.25" customHeight="1" x14ac:dyDescent="0.2">
      <c r="A24" s="502"/>
      <c r="B24" s="502"/>
      <c r="C24" s="502"/>
      <c r="D24" s="502"/>
      <c r="E24" s="502"/>
      <c r="F24" s="502"/>
      <c r="G24" s="503"/>
      <c r="H24" s="499"/>
    </row>
    <row r="25" spans="1:8 16355:16355" s="472" customFormat="1" ht="14.25" customHeight="1" x14ac:dyDescent="0.2">
      <c r="A25" s="502"/>
      <c r="B25" s="502"/>
      <c r="C25" s="502"/>
      <c r="D25" s="502"/>
      <c r="E25" s="502"/>
      <c r="F25" s="502"/>
      <c r="G25" s="503"/>
      <c r="H25" s="499"/>
    </row>
    <row r="26" spans="1:8 16355:16355" s="4" customFormat="1" ht="12" x14ac:dyDescent="0.25">
      <c r="A26" s="22"/>
      <c r="B26" s="22"/>
      <c r="C26" s="22"/>
      <c r="D26" s="22"/>
      <c r="E26" s="22"/>
      <c r="F26" s="22"/>
      <c r="G26" s="143"/>
    </row>
    <row r="27" spans="1:8 16355:16355" s="4" customFormat="1" ht="12" x14ac:dyDescent="0.25">
      <c r="A27" s="5" t="s">
        <v>1064</v>
      </c>
      <c r="B27" s="264"/>
      <c r="C27" s="264"/>
      <c r="D27" s="264"/>
      <c r="E27" s="48"/>
      <c r="F27" s="48"/>
      <c r="G27" s="141"/>
    </row>
    <row r="28" spans="1:8 16355:16355" s="4" customFormat="1" ht="11.4" x14ac:dyDescent="0.2">
      <c r="A28" s="264"/>
      <c r="B28" s="264"/>
      <c r="C28" s="264"/>
      <c r="D28" s="264"/>
      <c r="E28" s="48"/>
      <c r="F28" s="48"/>
      <c r="G28" s="141"/>
    </row>
    <row r="29" spans="1:8 16355:16355" s="4" customFormat="1" ht="36" customHeight="1" x14ac:dyDescent="0.2">
      <c r="A29" s="582" t="s">
        <v>883</v>
      </c>
      <c r="B29" s="855" t="s">
        <v>305</v>
      </c>
      <c r="C29" s="856"/>
      <c r="D29" s="857"/>
    </row>
    <row r="30" spans="1:8 16355:16355" s="4" customFormat="1" ht="12" customHeight="1" x14ac:dyDescent="0.2">
      <c r="A30" s="500"/>
      <c r="B30" s="858"/>
      <c r="C30" s="859"/>
      <c r="D30" s="860"/>
      <c r="XEA30" s="472" t="s">
        <v>961</v>
      </c>
    </row>
    <row r="31" spans="1:8 16355:16355" s="4" customFormat="1" ht="11.4" x14ac:dyDescent="0.2">
      <c r="A31" s="501"/>
      <c r="B31" s="858"/>
      <c r="C31" s="859"/>
      <c r="D31" s="860"/>
      <c r="F31" s="472"/>
      <c r="XEA31" s="472" t="s">
        <v>962</v>
      </c>
    </row>
    <row r="32" spans="1:8 16355:16355" s="4" customFormat="1" ht="11.4" x14ac:dyDescent="0.2">
      <c r="A32" s="501"/>
      <c r="B32" s="858"/>
      <c r="C32" s="859"/>
      <c r="D32" s="860"/>
      <c r="F32" s="472"/>
      <c r="XEA32" s="472" t="s">
        <v>964</v>
      </c>
    </row>
    <row r="33" spans="1:8 16355:16355" s="4" customFormat="1" ht="11.4" x14ac:dyDescent="0.2">
      <c r="A33" s="501"/>
      <c r="B33" s="858"/>
      <c r="C33" s="859"/>
      <c r="D33" s="860"/>
      <c r="F33" s="472"/>
      <c r="XEA33" s="472" t="s">
        <v>963</v>
      </c>
    </row>
    <row r="34" spans="1:8 16355:16355" s="4" customFormat="1" ht="11.4" x14ac:dyDescent="0.2">
      <c r="A34" s="501"/>
      <c r="B34" s="858"/>
      <c r="C34" s="859"/>
      <c r="D34" s="860"/>
    </row>
    <row r="35" spans="1:8 16355:16355" s="4" customFormat="1" ht="11.4" x14ac:dyDescent="0.2">
      <c r="A35" s="56"/>
      <c r="B35" s="56"/>
      <c r="C35" s="56"/>
      <c r="D35" s="56"/>
      <c r="E35" s="56"/>
      <c r="F35" s="56"/>
      <c r="G35" s="56"/>
    </row>
    <row r="36" spans="1:8 16355:16355" s="4" customFormat="1" ht="12" x14ac:dyDescent="0.25">
      <c r="A36" s="140" t="s">
        <v>1065</v>
      </c>
      <c r="C36" s="3"/>
      <c r="D36" s="48"/>
      <c r="E36" s="48"/>
      <c r="F36" s="48"/>
      <c r="G36" s="48"/>
      <c r="H36" s="1"/>
    </row>
    <row r="37" spans="1:8 16355:16355" s="4" customFormat="1" ht="12" x14ac:dyDescent="0.25">
      <c r="A37" s="442"/>
      <c r="B37" s="48"/>
      <c r="C37" s="48"/>
      <c r="D37" s="48"/>
      <c r="E37" s="48"/>
      <c r="F37" s="48"/>
      <c r="G37" s="141"/>
      <c r="H37" s="1"/>
    </row>
    <row r="38" spans="1:8 16355:16355" s="4" customFormat="1" ht="12" x14ac:dyDescent="0.25">
      <c r="A38" s="3" t="s">
        <v>52</v>
      </c>
      <c r="B38" s="48"/>
      <c r="C38" s="48"/>
      <c r="D38" s="48"/>
      <c r="E38" s="48"/>
      <c r="F38" s="48"/>
      <c r="G38" s="48"/>
      <c r="H38" s="443"/>
    </row>
    <row r="39" spans="1:8 16355:16355" s="4" customFormat="1" ht="11.4" x14ac:dyDescent="0.2">
      <c r="A39" s="48"/>
      <c r="B39" s="48"/>
      <c r="C39" s="48"/>
      <c r="D39" s="48"/>
      <c r="E39" s="48"/>
      <c r="F39" s="48"/>
      <c r="G39" s="48"/>
      <c r="H39" s="443"/>
    </row>
    <row r="40" spans="1:8 16355:16355" s="4" customFormat="1" ht="12" x14ac:dyDescent="0.2">
      <c r="A40" s="659" t="s">
        <v>96</v>
      </c>
      <c r="B40" s="659"/>
      <c r="C40" s="659"/>
      <c r="D40" s="659"/>
      <c r="E40" s="659"/>
      <c r="F40" s="659"/>
      <c r="G40" s="581" t="s">
        <v>376</v>
      </c>
      <c r="H40" s="557" t="s">
        <v>237</v>
      </c>
    </row>
    <row r="41" spans="1:8 16355:16355" s="4" customFormat="1" ht="11.4" x14ac:dyDescent="0.2">
      <c r="A41" s="861" t="s">
        <v>965</v>
      </c>
      <c r="B41" s="861"/>
      <c r="C41" s="861"/>
      <c r="D41" s="861"/>
      <c r="E41" s="861"/>
      <c r="F41" s="861"/>
      <c r="G41" s="60"/>
      <c r="H41" s="444" t="s">
        <v>331</v>
      </c>
    </row>
    <row r="42" spans="1:8 16355:16355" s="4" customFormat="1" ht="11.4" x14ac:dyDescent="0.2">
      <c r="A42" s="861" t="s">
        <v>886</v>
      </c>
      <c r="B42" s="861"/>
      <c r="C42" s="861"/>
      <c r="D42" s="861"/>
      <c r="E42" s="861"/>
      <c r="F42" s="861"/>
      <c r="G42" s="60"/>
      <c r="H42" s="444" t="s">
        <v>253</v>
      </c>
    </row>
    <row r="43" spans="1:8 16355:16355" s="4" customFormat="1" ht="12" x14ac:dyDescent="0.2">
      <c r="A43" s="854" t="s">
        <v>959</v>
      </c>
      <c r="B43" s="854"/>
      <c r="C43" s="854"/>
      <c r="D43" s="854"/>
      <c r="E43" s="854"/>
      <c r="F43" s="854"/>
      <c r="G43" s="60">
        <f>IF((((G41*0.5)-G42)&gt;0),((G41*0.5)-G42),0)</f>
        <v>0</v>
      </c>
      <c r="H43" s="445" t="s">
        <v>966</v>
      </c>
    </row>
    <row r="44" spans="1:8 16355:16355" s="472" customFormat="1" ht="12" x14ac:dyDescent="0.2">
      <c r="A44" s="854" t="s">
        <v>968</v>
      </c>
      <c r="B44" s="854"/>
      <c r="C44" s="854"/>
      <c r="D44" s="854"/>
      <c r="E44" s="854"/>
      <c r="F44" s="854"/>
      <c r="G44" s="60">
        <v>0</v>
      </c>
      <c r="H44" s="482"/>
    </row>
    <row r="45" spans="1:8 16355:16355" s="472" customFormat="1" ht="12" x14ac:dyDescent="0.2">
      <c r="A45" s="502"/>
      <c r="B45" s="502"/>
      <c r="C45" s="502"/>
      <c r="D45" s="502"/>
      <c r="E45" s="502"/>
      <c r="F45" s="502"/>
      <c r="G45" s="503"/>
      <c r="H45" s="499"/>
    </row>
    <row r="46" spans="1:8 16355:16355" s="472" customFormat="1" ht="12" x14ac:dyDescent="0.2">
      <c r="A46" s="502"/>
      <c r="B46" s="502"/>
      <c r="C46" s="502"/>
      <c r="D46" s="502"/>
      <c r="E46" s="502"/>
      <c r="F46" s="502"/>
      <c r="G46" s="503"/>
      <c r="H46" s="499"/>
    </row>
    <row r="47" spans="1:8 16355:16355" s="4" customFormat="1" ht="12" x14ac:dyDescent="0.25">
      <c r="A47" s="22"/>
      <c r="B47" s="22"/>
      <c r="C47" s="22"/>
      <c r="D47" s="22"/>
      <c r="E47" s="22"/>
      <c r="F47" s="22"/>
      <c r="G47" s="143"/>
    </row>
    <row r="48" spans="1:8 16355:16355" s="1" customFormat="1" ht="12" customHeight="1" x14ac:dyDescent="0.2">
      <c r="A48" s="862" t="s">
        <v>111</v>
      </c>
      <c r="B48" s="863"/>
      <c r="C48" s="863"/>
      <c r="D48" s="863"/>
      <c r="E48" s="863"/>
      <c r="F48" s="863"/>
      <c r="G48" s="864"/>
    </row>
    <row r="49" spans="1:9" s="1" customFormat="1" ht="26.25" customHeight="1" x14ac:dyDescent="0.2">
      <c r="A49" s="708" t="s">
        <v>377</v>
      </c>
      <c r="B49" s="709"/>
      <c r="C49" s="709"/>
      <c r="D49" s="709"/>
      <c r="E49" s="709"/>
      <c r="F49" s="709"/>
      <c r="G49" s="710"/>
    </row>
    <row r="50" spans="1:9" s="1" customFormat="1" ht="25.5" customHeight="1" x14ac:dyDescent="0.2">
      <c r="A50" s="708" t="s">
        <v>967</v>
      </c>
      <c r="B50" s="709"/>
      <c r="C50" s="709"/>
      <c r="D50" s="709"/>
      <c r="E50" s="709"/>
      <c r="F50" s="709"/>
      <c r="G50" s="710"/>
    </row>
    <row r="51" spans="1:9" s="1" customFormat="1" ht="25.5" customHeight="1" x14ac:dyDescent="0.2">
      <c r="A51" s="711" t="s">
        <v>969</v>
      </c>
      <c r="B51" s="712"/>
      <c r="C51" s="712"/>
      <c r="D51" s="712"/>
      <c r="E51" s="712"/>
      <c r="F51" s="712"/>
      <c r="G51" s="713"/>
    </row>
    <row r="52" spans="1:9" s="1" customFormat="1" ht="11.4" x14ac:dyDescent="0.2">
      <c r="A52" s="638" t="s">
        <v>1503</v>
      </c>
      <c r="B52" s="56"/>
      <c r="C52" s="56"/>
      <c r="D52" s="56"/>
      <c r="E52" s="56"/>
      <c r="F52" s="56"/>
      <c r="G52" s="56"/>
    </row>
    <row r="53" spans="1:9" ht="13.8" thickBot="1" x14ac:dyDescent="0.3"/>
    <row r="54" spans="1:9" ht="12.75" customHeight="1" x14ac:dyDescent="0.25">
      <c r="A54" s="648" t="s">
        <v>1083</v>
      </c>
      <c r="B54" s="649"/>
      <c r="C54" s="649"/>
      <c r="D54" s="649"/>
      <c r="E54" s="649"/>
      <c r="F54" s="649"/>
      <c r="G54" s="650"/>
      <c r="H54" s="587"/>
      <c r="I54" s="587"/>
    </row>
    <row r="55" spans="1:9" x14ac:dyDescent="0.25">
      <c r="A55" s="651"/>
      <c r="B55" s="652"/>
      <c r="C55" s="652"/>
      <c r="D55" s="652"/>
      <c r="E55" s="652"/>
      <c r="F55" s="652"/>
      <c r="G55" s="653"/>
      <c r="H55" s="587"/>
      <c r="I55" s="587"/>
    </row>
    <row r="56" spans="1:9" x14ac:dyDescent="0.25">
      <c r="A56" s="651"/>
      <c r="B56" s="652"/>
      <c r="C56" s="652"/>
      <c r="D56" s="652"/>
      <c r="E56" s="652"/>
      <c r="F56" s="652"/>
      <c r="G56" s="653"/>
      <c r="H56" s="587"/>
      <c r="I56" s="587"/>
    </row>
    <row r="57" spans="1:9" ht="13.8" thickBot="1" x14ac:dyDescent="0.3">
      <c r="A57" s="654"/>
      <c r="B57" s="655"/>
      <c r="C57" s="655"/>
      <c r="D57" s="655"/>
      <c r="E57" s="655"/>
      <c r="F57" s="655"/>
      <c r="G57" s="656"/>
      <c r="H57" s="587"/>
      <c r="I57" s="587"/>
    </row>
  </sheetData>
  <sheetProtection selectLockedCells="1" selectUnlockedCells="1"/>
  <mergeCells count="25">
    <mergeCell ref="A15:F15"/>
    <mergeCell ref="A16:F16"/>
    <mergeCell ref="A17:F17"/>
    <mergeCell ref="A19:F19"/>
    <mergeCell ref="A43:F43"/>
    <mergeCell ref="A21:F21"/>
    <mergeCell ref="A22:F22"/>
    <mergeCell ref="A20:F20"/>
    <mergeCell ref="A18:F18"/>
    <mergeCell ref="A54:G57"/>
    <mergeCell ref="A50:G50"/>
    <mergeCell ref="A23:F23"/>
    <mergeCell ref="A51:G51"/>
    <mergeCell ref="A44:F44"/>
    <mergeCell ref="A49:G49"/>
    <mergeCell ref="B29:D29"/>
    <mergeCell ref="B30:D30"/>
    <mergeCell ref="B31:D31"/>
    <mergeCell ref="B32:D32"/>
    <mergeCell ref="B33:D33"/>
    <mergeCell ref="B34:D34"/>
    <mergeCell ref="A40:F40"/>
    <mergeCell ref="A41:F41"/>
    <mergeCell ref="A42:F42"/>
    <mergeCell ref="A48:G48"/>
  </mergeCells>
  <dataValidations count="1">
    <dataValidation type="list" allowBlank="1" showInputMessage="1" showErrorMessage="1" sqref="A30:A34">
      <formula1>$XEA$30:$XEA$33</formula1>
    </dataValidation>
  </dataValidations>
  <hyperlinks>
    <hyperlink ref="G1" location="Índice_Anexos_ICT!A1" display="Índice"/>
  </hyperlinks>
  <pageMargins left="0.39374999999999999" right="0.39374999999999999" top="0.39374999999999999" bottom="0.39374999999999999" header="0.51180555555555551" footer="0.51180555555555551"/>
  <pageSetup paperSize="9" scale="70" firstPageNumber="0" orientation="portrait" horizontalDpi="300" verticalDpi="3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V53"/>
  <sheetViews>
    <sheetView workbookViewId="0">
      <selection activeCell="A48" sqref="A48"/>
    </sheetView>
  </sheetViews>
  <sheetFormatPr baseColWidth="10" defaultColWidth="11.5546875" defaultRowHeight="11.4" x14ac:dyDescent="0.2"/>
  <cols>
    <col min="1" max="1" width="11.5546875" style="1"/>
    <col min="2" max="2" width="13.5546875" style="1" customWidth="1"/>
    <col min="3" max="3" width="25.5546875" style="1" customWidth="1"/>
    <col min="4" max="5" width="10" style="1" customWidth="1"/>
    <col min="6" max="6" width="28.109375" style="1" customWidth="1"/>
    <col min="7" max="7" width="12.5546875" style="1" customWidth="1"/>
    <col min="8" max="8" width="16" style="1" customWidth="1"/>
    <col min="9" max="9" width="12.5546875" style="1" customWidth="1"/>
    <col min="10" max="16384" width="11.5546875" style="1"/>
  </cols>
  <sheetData>
    <row r="1" spans="1:10" ht="11.25" customHeight="1" x14ac:dyDescent="0.25">
      <c r="A1" s="3" t="s">
        <v>93</v>
      </c>
      <c r="B1" s="3"/>
      <c r="C1" s="3"/>
      <c r="D1" s="3"/>
      <c r="E1" s="3"/>
      <c r="I1" s="18" t="s">
        <v>94</v>
      </c>
    </row>
    <row r="2" spans="1:10" ht="11.25" customHeight="1" x14ac:dyDescent="0.25">
      <c r="A2" s="4"/>
      <c r="B2" s="5"/>
      <c r="C2" s="5"/>
      <c r="D2" s="5"/>
      <c r="E2" s="5"/>
    </row>
    <row r="3" spans="1:10" ht="11.25" customHeight="1" x14ac:dyDescent="0.25">
      <c r="A3" s="3" t="s">
        <v>1</v>
      </c>
      <c r="C3" s="598" t="s">
        <v>1089</v>
      </c>
      <c r="D3" s="6"/>
      <c r="E3" s="6"/>
    </row>
    <row r="4" spans="1:10" ht="11.25" customHeight="1" x14ac:dyDescent="0.25">
      <c r="A4" s="3" t="s">
        <v>2</v>
      </c>
      <c r="C4" s="599" t="s">
        <v>1088</v>
      </c>
      <c r="D4" s="6"/>
      <c r="E4" s="6"/>
    </row>
    <row r="5" spans="1:10" ht="11.25" customHeight="1" x14ac:dyDescent="0.25">
      <c r="A5" s="3" t="s">
        <v>1032</v>
      </c>
      <c r="B5" s="470"/>
      <c r="C5" s="6">
        <v>2020</v>
      </c>
      <c r="D5" s="6"/>
      <c r="E5" s="6"/>
    </row>
    <row r="6" spans="1:10" ht="11.25" customHeight="1" x14ac:dyDescent="0.25">
      <c r="A6" s="4"/>
      <c r="B6" s="5"/>
      <c r="C6" s="5"/>
      <c r="D6" s="5"/>
      <c r="E6" s="5"/>
      <c r="F6" s="627" t="s">
        <v>1465</v>
      </c>
    </row>
    <row r="7" spans="1:10" ht="11.25" customHeight="1" x14ac:dyDescent="0.25">
      <c r="A7" s="3" t="s">
        <v>378</v>
      </c>
      <c r="B7" s="5"/>
      <c r="C7" s="5"/>
      <c r="D7" s="5"/>
      <c r="E7" s="5"/>
    </row>
    <row r="8" spans="1:10" ht="33" customHeight="1" x14ac:dyDescent="0.25">
      <c r="A8" s="886" t="s">
        <v>1042</v>
      </c>
      <c r="B8" s="886"/>
      <c r="C8" s="886"/>
      <c r="D8" s="886"/>
      <c r="E8" s="886"/>
      <c r="F8" s="886"/>
      <c r="G8" s="886"/>
      <c r="H8" s="886"/>
      <c r="I8" s="886"/>
    </row>
    <row r="9" spans="1:10" ht="11.25" customHeight="1" x14ac:dyDescent="0.25">
      <c r="A9" s="3"/>
      <c r="B9" s="3"/>
      <c r="C9" s="3"/>
      <c r="D9" s="3"/>
      <c r="E9" s="3"/>
    </row>
    <row r="10" spans="1:10" ht="11.25" customHeight="1" x14ac:dyDescent="0.25">
      <c r="A10" s="3"/>
      <c r="B10" s="3"/>
      <c r="C10" s="3"/>
      <c r="D10" s="3"/>
      <c r="E10" s="3"/>
    </row>
    <row r="11" spans="1:10" ht="24.9" customHeight="1" x14ac:dyDescent="0.2">
      <c r="A11" s="887" t="s">
        <v>379</v>
      </c>
      <c r="B11" s="887"/>
      <c r="C11" s="887"/>
      <c r="D11" s="887"/>
      <c r="E11" s="887"/>
      <c r="F11" s="887"/>
      <c r="G11" s="887"/>
      <c r="H11" s="887"/>
      <c r="I11" s="887"/>
    </row>
    <row r="12" spans="1:10" ht="11.25" customHeight="1" x14ac:dyDescent="0.25">
      <c r="A12" s="3"/>
      <c r="B12" s="3"/>
      <c r="C12" s="3"/>
      <c r="D12" s="3"/>
      <c r="E12" s="3"/>
    </row>
    <row r="13" spans="1:10" ht="11.25" customHeight="1" x14ac:dyDescent="0.25">
      <c r="A13" s="889" t="s">
        <v>96</v>
      </c>
      <c r="B13" s="889"/>
      <c r="C13" s="889" t="s">
        <v>380</v>
      </c>
      <c r="D13" s="889"/>
      <c r="E13" s="889"/>
      <c r="F13" s="889"/>
      <c r="G13" s="889"/>
      <c r="H13" s="889"/>
      <c r="I13" s="889"/>
    </row>
    <row r="14" spans="1:10" s="15" customFormat="1" ht="14.1" customHeight="1" x14ac:dyDescent="0.25">
      <c r="A14" s="678" t="s">
        <v>381</v>
      </c>
      <c r="B14" s="678"/>
      <c r="C14" s="890" t="s">
        <v>382</v>
      </c>
      <c r="D14" s="890"/>
      <c r="E14" s="890"/>
      <c r="F14" s="890"/>
      <c r="G14" s="890"/>
      <c r="H14" s="890"/>
      <c r="I14" s="890"/>
      <c r="J14" s="504"/>
    </row>
    <row r="15" spans="1:10" s="15" customFormat="1" ht="14.1" customHeight="1" x14ac:dyDescent="0.25">
      <c r="A15" s="683" t="s">
        <v>383</v>
      </c>
      <c r="B15" s="683"/>
      <c r="C15" s="888">
        <v>44348</v>
      </c>
      <c r="D15" s="888"/>
      <c r="E15" s="888"/>
      <c r="F15" s="888"/>
      <c r="G15" s="888"/>
      <c r="H15" s="888"/>
      <c r="I15" s="888"/>
    </row>
    <row r="16" spans="1:10" ht="11.25" customHeight="1" x14ac:dyDescent="0.25">
      <c r="A16" s="865" t="s">
        <v>902</v>
      </c>
      <c r="B16" s="865"/>
      <c r="C16" s="874" t="s">
        <v>903</v>
      </c>
      <c r="D16" s="874"/>
      <c r="E16" s="874"/>
      <c r="F16" s="703" t="s">
        <v>904</v>
      </c>
      <c r="G16" s="703"/>
      <c r="H16" s="703" t="s">
        <v>905</v>
      </c>
      <c r="I16" s="703"/>
    </row>
    <row r="17" spans="1:9" ht="11.25" customHeight="1" x14ac:dyDescent="0.25">
      <c r="A17" s="865"/>
      <c r="B17" s="865"/>
      <c r="C17" s="874"/>
      <c r="D17" s="874"/>
      <c r="E17" s="874"/>
      <c r="F17" s="875"/>
      <c r="G17" s="876"/>
      <c r="H17" s="866"/>
      <c r="I17" s="866"/>
    </row>
    <row r="18" spans="1:9" ht="11.25" customHeight="1" x14ac:dyDescent="0.25">
      <c r="A18" s="865"/>
      <c r="B18" s="865"/>
      <c r="C18" s="874"/>
      <c r="D18" s="874"/>
      <c r="E18" s="874"/>
      <c r="F18" s="875"/>
      <c r="G18" s="876"/>
      <c r="H18" s="866"/>
      <c r="I18" s="866"/>
    </row>
    <row r="19" spans="1:9" ht="11.25" customHeight="1" x14ac:dyDescent="0.25">
      <c r="A19" s="865"/>
      <c r="B19" s="865"/>
      <c r="C19" s="874"/>
      <c r="D19" s="874"/>
      <c r="E19" s="874"/>
      <c r="F19" s="875"/>
      <c r="G19" s="876"/>
      <c r="H19" s="866"/>
      <c r="I19" s="866"/>
    </row>
    <row r="20" spans="1:9" ht="11.25" customHeight="1" x14ac:dyDescent="0.25">
      <c r="A20" s="865"/>
      <c r="B20" s="865"/>
      <c r="C20" s="874"/>
      <c r="D20" s="874"/>
      <c r="E20" s="874"/>
      <c r="F20" s="875"/>
      <c r="G20" s="876"/>
      <c r="H20" s="866"/>
      <c r="I20" s="866"/>
    </row>
    <row r="21" spans="1:9" ht="11.25" customHeight="1" x14ac:dyDescent="0.25">
      <c r="A21" s="197"/>
      <c r="B21" s="197"/>
      <c r="C21" s="453"/>
      <c r="D21" s="453"/>
      <c r="E21" s="453"/>
      <c r="F21" s="453"/>
      <c r="G21" s="453"/>
      <c r="H21" s="454"/>
      <c r="I21" s="454"/>
    </row>
    <row r="22" spans="1:9" ht="11.25" customHeight="1" x14ac:dyDescent="0.25">
      <c r="A22" s="3"/>
      <c r="B22" s="3"/>
      <c r="C22" s="3"/>
      <c r="D22" s="3"/>
      <c r="E22" s="3"/>
      <c r="F22" s="4"/>
      <c r="G22" s="4"/>
      <c r="H22" s="4"/>
      <c r="I22" s="4"/>
    </row>
    <row r="23" spans="1:9" ht="27" customHeight="1" x14ac:dyDescent="0.2">
      <c r="A23" s="887" t="s">
        <v>56</v>
      </c>
      <c r="B23" s="887"/>
      <c r="C23" s="887"/>
      <c r="D23" s="887"/>
      <c r="E23" s="887"/>
      <c r="F23" s="887"/>
      <c r="G23" s="887"/>
      <c r="H23" s="887"/>
      <c r="I23" s="887"/>
    </row>
    <row r="25" spans="1:9" ht="15.9" customHeight="1" x14ac:dyDescent="0.2">
      <c r="A25" s="867" t="s">
        <v>384</v>
      </c>
      <c r="B25" s="867"/>
      <c r="C25" s="867"/>
      <c r="D25" s="867"/>
      <c r="E25" s="867"/>
      <c r="F25" s="867"/>
      <c r="G25" s="867"/>
      <c r="H25" s="470"/>
      <c r="I25" s="470"/>
    </row>
    <row r="26" spans="1:9" ht="51.9" customHeight="1" x14ac:dyDescent="0.2">
      <c r="A26" s="676" t="s">
        <v>385</v>
      </c>
      <c r="B26" s="676" t="s">
        <v>386</v>
      </c>
      <c r="C26" s="676" t="s">
        <v>387</v>
      </c>
      <c r="D26" s="676" t="s">
        <v>388</v>
      </c>
      <c r="E26" s="676" t="s">
        <v>901</v>
      </c>
      <c r="F26" s="676" t="s">
        <v>389</v>
      </c>
      <c r="G26" s="676" t="s">
        <v>390</v>
      </c>
      <c r="H26" s="470"/>
      <c r="I26" s="470"/>
    </row>
    <row r="27" spans="1:9" ht="21" customHeight="1" x14ac:dyDescent="0.2">
      <c r="A27" s="676"/>
      <c r="B27" s="676"/>
      <c r="C27" s="676"/>
      <c r="D27" s="676"/>
      <c r="E27" s="676"/>
      <c r="F27" s="676"/>
      <c r="G27" s="676"/>
      <c r="H27" s="470"/>
      <c r="I27" s="470"/>
    </row>
    <row r="28" spans="1:9" ht="11.25" customHeight="1" x14ac:dyDescent="0.2">
      <c r="A28" s="505"/>
      <c r="B28" s="475"/>
      <c r="C28" s="475"/>
      <c r="D28" s="480"/>
      <c r="E28" s="475"/>
      <c r="F28" s="475"/>
      <c r="G28" s="508"/>
      <c r="H28" s="470"/>
      <c r="I28" s="470"/>
    </row>
    <row r="29" spans="1:9" ht="11.25" customHeight="1" x14ac:dyDescent="0.2">
      <c r="A29" s="505"/>
      <c r="B29" s="475"/>
      <c r="C29" s="475"/>
      <c r="D29" s="480"/>
      <c r="E29" s="475"/>
      <c r="F29" s="475"/>
      <c r="G29" s="508"/>
      <c r="H29" s="470"/>
      <c r="I29" s="470"/>
    </row>
    <row r="30" spans="1:9" ht="11.25" customHeight="1" x14ac:dyDescent="0.2">
      <c r="A30" s="505"/>
      <c r="B30" s="475"/>
      <c r="C30" s="475"/>
      <c r="D30" s="480"/>
      <c r="E30" s="475"/>
      <c r="F30" s="475"/>
      <c r="G30" s="508"/>
      <c r="H30" s="470"/>
      <c r="I30" s="470"/>
    </row>
    <row r="31" spans="1:9" ht="11.25" customHeight="1" x14ac:dyDescent="0.2">
      <c r="A31" s="505"/>
      <c r="B31" s="507"/>
      <c r="C31" s="505"/>
      <c r="D31" s="506"/>
      <c r="E31" s="506"/>
      <c r="F31" s="507"/>
      <c r="G31" s="508"/>
      <c r="H31" s="470"/>
      <c r="I31" s="470"/>
    </row>
    <row r="32" spans="1:9" x14ac:dyDescent="0.2">
      <c r="A32" s="507"/>
      <c r="B32" s="507"/>
      <c r="C32" s="507"/>
      <c r="D32" s="506"/>
      <c r="E32" s="506"/>
      <c r="F32" s="507"/>
      <c r="G32" s="508"/>
      <c r="H32" s="470"/>
      <c r="I32" s="470"/>
    </row>
    <row r="33" spans="1:22" x14ac:dyDescent="0.2">
      <c r="A33" s="507"/>
      <c r="B33" s="507"/>
      <c r="C33" s="507"/>
      <c r="D33" s="506"/>
      <c r="E33" s="506"/>
      <c r="F33" s="507"/>
      <c r="G33" s="508"/>
      <c r="H33" s="470"/>
      <c r="I33" s="470"/>
    </row>
    <row r="34" spans="1:22" x14ac:dyDescent="0.2">
      <c r="A34" s="507"/>
      <c r="B34" s="507"/>
      <c r="C34" s="507"/>
      <c r="D34" s="506"/>
      <c r="E34" s="506"/>
      <c r="F34" s="507"/>
      <c r="G34" s="508"/>
      <c r="H34" s="470"/>
      <c r="I34" s="470"/>
    </row>
    <row r="35" spans="1:22" x14ac:dyDescent="0.2">
      <c r="A35" s="507"/>
      <c r="B35" s="507"/>
      <c r="C35" s="507"/>
      <c r="D35" s="506"/>
      <c r="E35" s="506"/>
      <c r="F35" s="507"/>
      <c r="G35" s="508"/>
      <c r="H35" s="470"/>
      <c r="I35" s="470"/>
    </row>
    <row r="36" spans="1:22" x14ac:dyDescent="0.2">
      <c r="A36" s="507"/>
      <c r="B36" s="507"/>
      <c r="C36" s="507"/>
      <c r="D36" s="506"/>
      <c r="E36" s="506"/>
      <c r="F36" s="507"/>
      <c r="G36" s="508"/>
      <c r="H36" s="470"/>
      <c r="I36" s="470"/>
    </row>
    <row r="37" spans="1:22" x14ac:dyDescent="0.2">
      <c r="A37" s="507"/>
      <c r="B37" s="507"/>
      <c r="C37" s="507"/>
      <c r="D37" s="506"/>
      <c r="E37" s="506"/>
      <c r="F37" s="507"/>
      <c r="G37" s="508"/>
      <c r="H37" s="470"/>
      <c r="I37" s="470"/>
    </row>
    <row r="38" spans="1:22" ht="12" x14ac:dyDescent="0.25">
      <c r="A38" s="877" t="s">
        <v>391</v>
      </c>
      <c r="B38" s="877"/>
      <c r="C38" s="877"/>
      <c r="D38" s="877"/>
      <c r="E38" s="877"/>
      <c r="F38" s="877"/>
      <c r="G38" s="509">
        <f>SUM(G28:G37)</f>
        <v>0</v>
      </c>
      <c r="H38" s="470"/>
      <c r="I38" s="470"/>
    </row>
    <row r="39" spans="1:22" s="470" customFormat="1" x14ac:dyDescent="0.2"/>
    <row r="40" spans="1:22" s="470" customFormat="1" ht="12" x14ac:dyDescent="0.25">
      <c r="A40" s="868" t="s">
        <v>1019</v>
      </c>
      <c r="B40" s="869"/>
      <c r="C40" s="870"/>
      <c r="D40" s="583" t="s">
        <v>944</v>
      </c>
      <c r="E40" s="583" t="s">
        <v>945</v>
      </c>
    </row>
    <row r="41" spans="1:22" s="470" customFormat="1" ht="42" customHeight="1" x14ac:dyDescent="0.2">
      <c r="A41" s="871"/>
      <c r="B41" s="872"/>
      <c r="C41" s="873"/>
      <c r="D41" s="584"/>
      <c r="E41" s="584"/>
    </row>
    <row r="42" spans="1:22" ht="22.5" customHeight="1" x14ac:dyDescent="0.2">
      <c r="A42" s="470"/>
      <c r="B42" s="470"/>
      <c r="C42" s="470"/>
      <c r="D42" s="470"/>
      <c r="E42" s="470"/>
      <c r="F42" s="470"/>
      <c r="G42" s="470"/>
      <c r="H42" s="470"/>
      <c r="I42" s="470"/>
      <c r="J42" s="470"/>
      <c r="K42" s="470"/>
      <c r="L42" s="470"/>
      <c r="M42" s="470"/>
      <c r="N42" s="470"/>
      <c r="O42" s="470"/>
      <c r="P42" s="470"/>
      <c r="Q42" s="470"/>
      <c r="R42" s="470"/>
      <c r="S42" s="470"/>
      <c r="T42" s="470"/>
      <c r="U42" s="470"/>
      <c r="V42" s="470"/>
    </row>
    <row r="43" spans="1:22" ht="11.4" customHeight="1" x14ac:dyDescent="0.2">
      <c r="A43" s="470"/>
      <c r="B43" s="470"/>
      <c r="C43" s="470"/>
      <c r="D43" s="470"/>
      <c r="E43" s="470"/>
      <c r="F43" s="470"/>
      <c r="G43" s="470"/>
      <c r="H43" s="470"/>
      <c r="I43" s="470"/>
      <c r="J43" s="470"/>
      <c r="K43" s="470"/>
      <c r="L43" s="470"/>
      <c r="M43" s="470"/>
      <c r="N43" s="470"/>
      <c r="O43" s="470"/>
      <c r="P43" s="470"/>
      <c r="Q43" s="470"/>
      <c r="R43" s="470"/>
      <c r="S43" s="470"/>
      <c r="T43" s="470"/>
      <c r="U43" s="470"/>
      <c r="V43" s="470"/>
    </row>
    <row r="44" spans="1:22" ht="12" customHeight="1" x14ac:dyDescent="0.2">
      <c r="A44" s="707" t="s">
        <v>111</v>
      </c>
      <c r="B44" s="707"/>
      <c r="C44" s="707"/>
      <c r="D44" s="707"/>
      <c r="E44" s="707"/>
      <c r="F44" s="707"/>
      <c r="G44" s="707"/>
      <c r="H44" s="707"/>
      <c r="I44" s="707"/>
    </row>
    <row r="45" spans="1:22" ht="44.25" customHeight="1" x14ac:dyDescent="0.2">
      <c r="A45" s="878" t="s">
        <v>1066</v>
      </c>
      <c r="B45" s="879"/>
      <c r="C45" s="879"/>
      <c r="D45" s="879"/>
      <c r="E45" s="879"/>
      <c r="F45" s="879"/>
      <c r="G45" s="879"/>
      <c r="H45" s="879"/>
      <c r="I45" s="880"/>
    </row>
    <row r="46" spans="1:22" ht="27" customHeight="1" x14ac:dyDescent="0.2">
      <c r="A46" s="881" t="s">
        <v>392</v>
      </c>
      <c r="B46" s="770"/>
      <c r="C46" s="770"/>
      <c r="D46" s="770"/>
      <c r="E46" s="770"/>
      <c r="F46" s="770"/>
      <c r="G46" s="770"/>
      <c r="H46" s="770"/>
      <c r="I46" s="882"/>
    </row>
    <row r="47" spans="1:22" ht="15.75" customHeight="1" x14ac:dyDescent="0.2">
      <c r="A47" s="883" t="s">
        <v>221</v>
      </c>
      <c r="B47" s="884"/>
      <c r="C47" s="884"/>
      <c r="D47" s="884"/>
      <c r="E47" s="884"/>
      <c r="F47" s="884"/>
      <c r="G47" s="884"/>
      <c r="H47" s="884"/>
      <c r="I47" s="885"/>
    </row>
    <row r="48" spans="1:22" x14ac:dyDescent="0.2">
      <c r="A48" s="642" t="s">
        <v>1504</v>
      </c>
    </row>
    <row r="49" spans="1:9" ht="12" thickBot="1" x14ac:dyDescent="0.25"/>
    <row r="50" spans="1:9" x14ac:dyDescent="0.2">
      <c r="A50" s="648" t="s">
        <v>1083</v>
      </c>
      <c r="B50" s="649"/>
      <c r="C50" s="649"/>
      <c r="D50" s="649"/>
      <c r="E50" s="649"/>
      <c r="F50" s="649"/>
      <c r="G50" s="649"/>
      <c r="H50" s="649"/>
      <c r="I50" s="650"/>
    </row>
    <row r="51" spans="1:9" x14ac:dyDescent="0.2">
      <c r="A51" s="651"/>
      <c r="B51" s="652"/>
      <c r="C51" s="652"/>
      <c r="D51" s="652"/>
      <c r="E51" s="652"/>
      <c r="F51" s="652"/>
      <c r="G51" s="652"/>
      <c r="H51" s="652"/>
      <c r="I51" s="653"/>
    </row>
    <row r="52" spans="1:9" x14ac:dyDescent="0.2">
      <c r="A52" s="651"/>
      <c r="B52" s="652"/>
      <c r="C52" s="652"/>
      <c r="D52" s="652"/>
      <c r="E52" s="652"/>
      <c r="F52" s="652"/>
      <c r="G52" s="652"/>
      <c r="H52" s="652"/>
      <c r="I52" s="653"/>
    </row>
    <row r="53" spans="1:9" ht="12" thickBot="1" x14ac:dyDescent="0.25">
      <c r="A53" s="654"/>
      <c r="B53" s="655"/>
      <c r="C53" s="655"/>
      <c r="D53" s="655"/>
      <c r="E53" s="655"/>
      <c r="F53" s="655"/>
      <c r="G53" s="655"/>
      <c r="H53" s="655"/>
      <c r="I53" s="656"/>
    </row>
  </sheetData>
  <sheetProtection selectLockedCells="1" selectUnlockedCells="1"/>
  <mergeCells count="44">
    <mergeCell ref="A14:B14"/>
    <mergeCell ref="C14:I14"/>
    <mergeCell ref="H19:I19"/>
    <mergeCell ref="H20:I20"/>
    <mergeCell ref="A44:I44"/>
    <mergeCell ref="F16:G16"/>
    <mergeCell ref="A16:B16"/>
    <mergeCell ref="H16:I16"/>
    <mergeCell ref="A17:B17"/>
    <mergeCell ref="H17:I17"/>
    <mergeCell ref="C17:E17"/>
    <mergeCell ref="F17:G17"/>
    <mergeCell ref="A45:I45"/>
    <mergeCell ref="A46:I46"/>
    <mergeCell ref="A47:I47"/>
    <mergeCell ref="A8:I8"/>
    <mergeCell ref="A23:I23"/>
    <mergeCell ref="A26:A27"/>
    <mergeCell ref="B26:B27"/>
    <mergeCell ref="C26:C27"/>
    <mergeCell ref="D26:D27"/>
    <mergeCell ref="F26:F27"/>
    <mergeCell ref="A15:B15"/>
    <mergeCell ref="C15:I15"/>
    <mergeCell ref="A11:I11"/>
    <mergeCell ref="A13:B13"/>
    <mergeCell ref="C13:I13"/>
    <mergeCell ref="C16:E16"/>
    <mergeCell ref="A50:I53"/>
    <mergeCell ref="A18:B18"/>
    <mergeCell ref="H18:I18"/>
    <mergeCell ref="A25:G25"/>
    <mergeCell ref="A40:C41"/>
    <mergeCell ref="C20:E20"/>
    <mergeCell ref="F20:G20"/>
    <mergeCell ref="C18:E18"/>
    <mergeCell ref="F18:G18"/>
    <mergeCell ref="C19:E19"/>
    <mergeCell ref="F19:G19"/>
    <mergeCell ref="E26:E27"/>
    <mergeCell ref="G26:G27"/>
    <mergeCell ref="A19:B19"/>
    <mergeCell ref="A20:B20"/>
    <mergeCell ref="A38:F38"/>
  </mergeCells>
  <hyperlinks>
    <hyperlink ref="I1" location="Índice_Anexos_ICT!A1" display="Índice"/>
    <hyperlink ref="C14" r:id="rId1"/>
  </hyperlinks>
  <pageMargins left="0.27569444444444446" right="0.19652777777777777" top="0.2361111111111111" bottom="0.27569444444444446" header="0.51180555555555551" footer="0.51180555555555551"/>
  <pageSetup paperSize="9" scale="80" firstPageNumber="0"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224"/>
  <sheetViews>
    <sheetView topLeftCell="A13" workbookViewId="0">
      <selection activeCell="A221" sqref="A221:J224"/>
    </sheetView>
  </sheetViews>
  <sheetFormatPr baseColWidth="10" defaultColWidth="8.88671875" defaultRowHeight="13.2" x14ac:dyDescent="0.25"/>
  <cols>
    <col min="1" max="1" width="14.5546875" style="32" customWidth="1"/>
    <col min="2" max="2" width="12.33203125" style="32" customWidth="1"/>
    <col min="3" max="3" width="12.109375" style="32" customWidth="1"/>
    <col min="4" max="4" width="14.5546875" style="32" customWidth="1"/>
    <col min="5" max="5" width="12.88671875" style="32" customWidth="1"/>
    <col min="6" max="6" width="12" style="32" customWidth="1"/>
    <col min="7" max="7" width="10.6640625" style="32" customWidth="1"/>
    <col min="8" max="8" width="11.109375" style="32" customWidth="1"/>
    <col min="9" max="9" width="12.109375" style="32" customWidth="1"/>
    <col min="10" max="10" width="13.88671875" style="32" customWidth="1"/>
    <col min="11" max="11" width="12.5546875" style="32" customWidth="1"/>
    <col min="12" max="12" width="13.5546875" style="32" customWidth="1"/>
    <col min="13" max="16384" width="8.88671875" style="2"/>
  </cols>
  <sheetData>
    <row r="1" spans="1:12" x14ac:dyDescent="0.25">
      <c r="A1" s="3" t="s">
        <v>93</v>
      </c>
      <c r="B1" s="3"/>
      <c r="C1" s="3"/>
      <c r="D1" s="3"/>
      <c r="G1" s="70" t="s">
        <v>94</v>
      </c>
    </row>
    <row r="2" spans="1:12" x14ac:dyDescent="0.25">
      <c r="A2" s="472"/>
      <c r="B2" s="5"/>
      <c r="C2" s="5"/>
      <c r="D2" s="5"/>
    </row>
    <row r="3" spans="1:12" x14ac:dyDescent="0.25">
      <c r="A3" s="3" t="s">
        <v>1</v>
      </c>
      <c r="B3" s="470"/>
      <c r="C3" s="598" t="s">
        <v>1089</v>
      </c>
      <c r="D3" s="6"/>
    </row>
    <row r="4" spans="1:12" x14ac:dyDescent="0.25">
      <c r="A4" s="3" t="s">
        <v>2</v>
      </c>
      <c r="B4" s="470"/>
      <c r="C4" s="599" t="s">
        <v>1088</v>
      </c>
      <c r="D4" s="6"/>
    </row>
    <row r="5" spans="1:12" x14ac:dyDescent="0.25">
      <c r="A5" s="3" t="s">
        <v>1032</v>
      </c>
      <c r="B5" s="470"/>
      <c r="C5" s="6">
        <v>2020</v>
      </c>
      <c r="D5" s="6"/>
    </row>
    <row r="6" spans="1:12" ht="13.8" x14ac:dyDescent="0.25">
      <c r="A6" s="472"/>
      <c r="B6" s="5"/>
      <c r="C6" s="5"/>
      <c r="D6" s="5"/>
      <c r="J6" s="627" t="s">
        <v>1465</v>
      </c>
    </row>
    <row r="7" spans="1:12" x14ac:dyDescent="0.25">
      <c r="A7" s="3" t="s">
        <v>393</v>
      </c>
      <c r="B7" s="3"/>
      <c r="C7" s="3"/>
      <c r="D7" s="3"/>
    </row>
    <row r="8" spans="1:12" x14ac:dyDescent="0.25">
      <c r="A8" s="144" t="s">
        <v>57</v>
      </c>
      <c r="B8" s="144"/>
      <c r="C8" s="144"/>
      <c r="D8" s="144"/>
      <c r="E8" s="148"/>
      <c r="F8" s="148"/>
      <c r="G8" s="148"/>
    </row>
    <row r="9" spans="1:12" x14ac:dyDescent="0.25">
      <c r="A9" s="3"/>
      <c r="B9" s="3"/>
      <c r="C9" s="3"/>
      <c r="D9" s="3"/>
    </row>
    <row r="10" spans="1:12" x14ac:dyDescent="0.25">
      <c r="A10" s="3" t="s">
        <v>1031</v>
      </c>
      <c r="B10" s="470"/>
      <c r="C10" s="470"/>
      <c r="D10" s="470"/>
    </row>
    <row r="11" spans="1:12" x14ac:dyDescent="0.25">
      <c r="A11" s="33"/>
    </row>
    <row r="12" spans="1:12" x14ac:dyDescent="0.25">
      <c r="A12" s="152" t="s">
        <v>409</v>
      </c>
      <c r="B12" s="153"/>
      <c r="C12" s="153"/>
      <c r="D12" s="153"/>
      <c r="E12" s="153"/>
      <c r="F12" s="153"/>
      <c r="G12" s="153"/>
      <c r="H12" s="153"/>
      <c r="I12" s="153"/>
      <c r="J12" s="153"/>
      <c r="K12" s="153"/>
      <c r="L12" s="154"/>
    </row>
    <row r="13" spans="1:12" ht="45" customHeight="1" x14ac:dyDescent="0.25">
      <c r="A13" s="746" t="s">
        <v>394</v>
      </c>
      <c r="B13" s="746" t="s">
        <v>395</v>
      </c>
      <c r="C13" s="149" t="s">
        <v>215</v>
      </c>
      <c r="D13" s="149" t="s">
        <v>396</v>
      </c>
      <c r="E13" s="149" t="s">
        <v>397</v>
      </c>
      <c r="F13" s="149" t="s">
        <v>398</v>
      </c>
      <c r="G13" s="149" t="s">
        <v>399</v>
      </c>
      <c r="H13" s="149" t="s">
        <v>400</v>
      </c>
      <c r="I13" s="149" t="s">
        <v>401</v>
      </c>
      <c r="J13" s="149" t="s">
        <v>402</v>
      </c>
      <c r="K13" s="149" t="s">
        <v>403</v>
      </c>
      <c r="L13" s="149" t="s">
        <v>404</v>
      </c>
    </row>
    <row r="14" spans="1:12" x14ac:dyDescent="0.25">
      <c r="A14" s="746"/>
      <c r="B14" s="746"/>
      <c r="C14" s="150" t="s">
        <v>195</v>
      </c>
      <c r="D14" s="150" t="s">
        <v>197</v>
      </c>
      <c r="E14" s="151" t="s">
        <v>405</v>
      </c>
      <c r="F14" s="150" t="s">
        <v>308</v>
      </c>
      <c r="G14" s="151" t="s">
        <v>406</v>
      </c>
      <c r="H14" s="150" t="s">
        <v>331</v>
      </c>
      <c r="I14" s="150" t="s">
        <v>253</v>
      </c>
      <c r="J14" s="151" t="s">
        <v>407</v>
      </c>
      <c r="K14" s="150" t="s">
        <v>256</v>
      </c>
      <c r="L14" s="151" t="s">
        <v>408</v>
      </c>
    </row>
    <row r="15" spans="1:12" x14ac:dyDescent="0.25">
      <c r="A15" s="891" t="s">
        <v>410</v>
      </c>
      <c r="B15" s="91" t="s">
        <v>411</v>
      </c>
      <c r="C15" s="76">
        <v>0</v>
      </c>
      <c r="D15" s="76">
        <v>0</v>
      </c>
      <c r="E15" s="76">
        <f t="shared" ref="E15:E23" si="0">+C15-D15</f>
        <v>0</v>
      </c>
      <c r="F15" s="155"/>
      <c r="G15" s="155">
        <v>0</v>
      </c>
      <c r="H15" s="76">
        <v>0</v>
      </c>
      <c r="I15" s="76">
        <v>0</v>
      </c>
      <c r="J15" s="76">
        <f t="shared" ref="J15:J23" si="1">+I15-H15</f>
        <v>0</v>
      </c>
      <c r="K15" s="156">
        <v>0</v>
      </c>
      <c r="L15" s="156">
        <f t="shared" ref="L15:L20" si="2">+K15-J15</f>
        <v>0</v>
      </c>
    </row>
    <row r="16" spans="1:12" x14ac:dyDescent="0.25">
      <c r="A16" s="891"/>
      <c r="B16" s="91" t="s">
        <v>412</v>
      </c>
      <c r="C16" s="76">
        <v>0</v>
      </c>
      <c r="D16" s="76">
        <v>0</v>
      </c>
      <c r="E16" s="76">
        <f t="shared" si="0"/>
        <v>0</v>
      </c>
      <c r="F16" s="155"/>
      <c r="G16" s="155">
        <v>0</v>
      </c>
      <c r="H16" s="76">
        <v>0</v>
      </c>
      <c r="I16" s="76">
        <v>0</v>
      </c>
      <c r="J16" s="76">
        <f t="shared" si="1"/>
        <v>0</v>
      </c>
      <c r="K16" s="156">
        <v>0</v>
      </c>
      <c r="L16" s="156">
        <f t="shared" si="2"/>
        <v>0</v>
      </c>
    </row>
    <row r="17" spans="1:12" x14ac:dyDescent="0.25">
      <c r="A17" s="891"/>
      <c r="B17" s="91" t="s">
        <v>413</v>
      </c>
      <c r="C17" s="76">
        <v>0</v>
      </c>
      <c r="D17" s="76">
        <v>0</v>
      </c>
      <c r="E17" s="76">
        <f t="shared" si="0"/>
        <v>0</v>
      </c>
      <c r="F17" s="155"/>
      <c r="G17" s="155">
        <v>0</v>
      </c>
      <c r="H17" s="76">
        <v>0</v>
      </c>
      <c r="I17" s="76">
        <v>0</v>
      </c>
      <c r="J17" s="76">
        <f t="shared" si="1"/>
        <v>0</v>
      </c>
      <c r="K17" s="156">
        <v>0</v>
      </c>
      <c r="L17" s="156">
        <f t="shared" si="2"/>
        <v>0</v>
      </c>
    </row>
    <row r="18" spans="1:12" x14ac:dyDescent="0.25">
      <c r="A18" s="891" t="s">
        <v>414</v>
      </c>
      <c r="B18" s="91" t="s">
        <v>415</v>
      </c>
      <c r="C18" s="76">
        <v>0</v>
      </c>
      <c r="D18" s="76">
        <v>0</v>
      </c>
      <c r="E18" s="76">
        <f t="shared" si="0"/>
        <v>0</v>
      </c>
      <c r="F18" s="155"/>
      <c r="G18" s="155">
        <v>0</v>
      </c>
      <c r="H18" s="76">
        <v>0</v>
      </c>
      <c r="I18" s="76">
        <v>0</v>
      </c>
      <c r="J18" s="76">
        <f t="shared" si="1"/>
        <v>0</v>
      </c>
      <c r="K18" s="156">
        <v>0</v>
      </c>
      <c r="L18" s="156">
        <f t="shared" si="2"/>
        <v>0</v>
      </c>
    </row>
    <row r="19" spans="1:12" x14ac:dyDescent="0.25">
      <c r="A19" s="891"/>
      <c r="B19" s="91" t="s">
        <v>416</v>
      </c>
      <c r="C19" s="76">
        <v>0</v>
      </c>
      <c r="D19" s="76">
        <v>0</v>
      </c>
      <c r="E19" s="76">
        <f t="shared" si="0"/>
        <v>0</v>
      </c>
      <c r="F19" s="155"/>
      <c r="G19" s="155">
        <v>0</v>
      </c>
      <c r="H19" s="76">
        <v>0</v>
      </c>
      <c r="I19" s="76">
        <v>0</v>
      </c>
      <c r="J19" s="76">
        <f t="shared" si="1"/>
        <v>0</v>
      </c>
      <c r="K19" s="156">
        <v>0</v>
      </c>
      <c r="L19" s="156">
        <f t="shared" si="2"/>
        <v>0</v>
      </c>
    </row>
    <row r="20" spans="1:12" x14ac:dyDescent="0.25">
      <c r="A20" s="891" t="s">
        <v>417</v>
      </c>
      <c r="B20" s="91" t="s">
        <v>418</v>
      </c>
      <c r="C20" s="76">
        <v>0</v>
      </c>
      <c r="D20" s="76">
        <v>0</v>
      </c>
      <c r="E20" s="76">
        <f t="shared" si="0"/>
        <v>0</v>
      </c>
      <c r="F20" s="155"/>
      <c r="G20" s="155">
        <v>0</v>
      </c>
      <c r="H20" s="76">
        <v>0</v>
      </c>
      <c r="I20" s="76">
        <v>0</v>
      </c>
      <c r="J20" s="76">
        <f t="shared" si="1"/>
        <v>0</v>
      </c>
      <c r="K20" s="156">
        <v>0</v>
      </c>
      <c r="L20" s="156">
        <f t="shared" si="2"/>
        <v>0</v>
      </c>
    </row>
    <row r="21" spans="1:12" x14ac:dyDescent="0.25">
      <c r="A21" s="891"/>
      <c r="B21" s="91" t="s">
        <v>419</v>
      </c>
      <c r="C21" s="76">
        <v>0</v>
      </c>
      <c r="D21" s="76">
        <v>0</v>
      </c>
      <c r="E21" s="76">
        <f t="shared" si="0"/>
        <v>0</v>
      </c>
      <c r="F21" s="155"/>
      <c r="G21" s="155">
        <v>0</v>
      </c>
      <c r="H21" s="76">
        <v>0</v>
      </c>
      <c r="I21" s="76">
        <v>0</v>
      </c>
      <c r="J21" s="76">
        <f t="shared" si="1"/>
        <v>0</v>
      </c>
      <c r="K21" s="157"/>
      <c r="L21" s="157"/>
    </row>
    <row r="22" spans="1:12" x14ac:dyDescent="0.25">
      <c r="A22" s="127" t="s">
        <v>420</v>
      </c>
      <c r="B22" s="91" t="s">
        <v>421</v>
      </c>
      <c r="C22" s="76">
        <v>0</v>
      </c>
      <c r="D22" s="76">
        <v>0</v>
      </c>
      <c r="E22" s="76">
        <f t="shared" si="0"/>
        <v>0</v>
      </c>
      <c r="F22" s="155"/>
      <c r="G22" s="155">
        <v>0</v>
      </c>
      <c r="H22" s="76">
        <v>0</v>
      </c>
      <c r="I22" s="76">
        <v>0</v>
      </c>
      <c r="J22" s="76">
        <f t="shared" si="1"/>
        <v>0</v>
      </c>
      <c r="K22" s="158"/>
      <c r="L22" s="158"/>
    </row>
    <row r="23" spans="1:12" x14ac:dyDescent="0.25">
      <c r="A23" s="127" t="s">
        <v>422</v>
      </c>
      <c r="B23" s="91" t="s">
        <v>423</v>
      </c>
      <c r="C23" s="76">
        <v>0</v>
      </c>
      <c r="D23" s="76">
        <v>0</v>
      </c>
      <c r="E23" s="76">
        <f t="shared" si="0"/>
        <v>0</v>
      </c>
      <c r="F23" s="155"/>
      <c r="G23" s="155">
        <v>0</v>
      </c>
      <c r="H23" s="76">
        <v>0</v>
      </c>
      <c r="I23" s="76">
        <v>0</v>
      </c>
      <c r="J23" s="76">
        <f t="shared" si="1"/>
        <v>0</v>
      </c>
      <c r="K23" s="159"/>
      <c r="L23" s="159"/>
    </row>
    <row r="24" spans="1:12" x14ac:dyDescent="0.25">
      <c r="A24" s="892" t="s">
        <v>391</v>
      </c>
      <c r="B24" s="892"/>
      <c r="C24" s="85">
        <f>SUM(C15:C23)</f>
        <v>0</v>
      </c>
      <c r="D24" s="85">
        <f>SUM(D15:D23)</f>
        <v>0</v>
      </c>
      <c r="E24" s="85">
        <f>SUM(E15:E23)</f>
        <v>0</v>
      </c>
      <c r="F24" s="160"/>
      <c r="G24" s="161"/>
      <c r="H24" s="162">
        <f>SUM(H15:H23)</f>
        <v>0</v>
      </c>
      <c r="I24" s="85">
        <f>SUM(I15:I23)</f>
        <v>0</v>
      </c>
      <c r="J24" s="85">
        <f>SUM(J15:J23)</f>
        <v>0</v>
      </c>
      <c r="K24" s="163">
        <f>SUM(K15:K20)</f>
        <v>0</v>
      </c>
      <c r="L24" s="163">
        <f>SUM(L15:L20)</f>
        <v>0</v>
      </c>
    </row>
    <row r="25" spans="1:12" s="31" customFormat="1" ht="10.199999999999999" x14ac:dyDescent="0.2">
      <c r="A25" s="168"/>
      <c r="B25" s="168"/>
      <c r="C25" s="164"/>
      <c r="D25" s="164"/>
      <c r="E25" s="164"/>
      <c r="F25" s="165"/>
      <c r="G25" s="165"/>
      <c r="H25" s="164"/>
      <c r="I25" s="164"/>
      <c r="J25" s="164"/>
      <c r="K25" s="166"/>
      <c r="L25" s="166"/>
    </row>
    <row r="26" spans="1:12" s="31" customFormat="1" ht="10.199999999999999" x14ac:dyDescent="0.2">
      <c r="A26" s="107"/>
      <c r="B26" s="107"/>
      <c r="C26" s="171"/>
      <c r="D26" s="171"/>
      <c r="E26" s="171"/>
      <c r="F26" s="128"/>
      <c r="G26" s="128"/>
      <c r="H26" s="171"/>
      <c r="I26" s="171"/>
      <c r="J26" s="171"/>
      <c r="K26" s="166"/>
      <c r="L26" s="166"/>
    </row>
    <row r="27" spans="1:12" s="31" customFormat="1" ht="10.199999999999999" x14ac:dyDescent="0.2">
      <c r="A27" s="107"/>
      <c r="B27" s="107"/>
      <c r="C27" s="171"/>
      <c r="D27" s="171"/>
      <c r="E27" s="171"/>
      <c r="F27" s="128"/>
      <c r="G27" s="128"/>
      <c r="H27" s="171"/>
      <c r="I27" s="171"/>
      <c r="J27" s="171"/>
      <c r="K27" s="166"/>
      <c r="L27" s="166"/>
    </row>
    <row r="28" spans="1:12" s="31" customFormat="1" ht="10.199999999999999" x14ac:dyDescent="0.2">
      <c r="A28" s="152" t="s">
        <v>424</v>
      </c>
      <c r="B28" s="153"/>
      <c r="C28" s="153"/>
      <c r="D28" s="153"/>
      <c r="E28" s="153"/>
      <c r="F28" s="153"/>
      <c r="G28" s="153"/>
      <c r="H28" s="153"/>
      <c r="I28" s="153"/>
      <c r="J28" s="153"/>
      <c r="K28" s="153"/>
      <c r="L28" s="154"/>
    </row>
    <row r="29" spans="1:12" s="31" customFormat="1" ht="45" customHeight="1" x14ac:dyDescent="0.2">
      <c r="A29" s="746" t="s">
        <v>394</v>
      </c>
      <c r="B29" s="746" t="s">
        <v>395</v>
      </c>
      <c r="C29" s="149" t="s">
        <v>215</v>
      </c>
      <c r="D29" s="149" t="s">
        <v>396</v>
      </c>
      <c r="E29" s="149" t="s">
        <v>397</v>
      </c>
      <c r="F29" s="149" t="s">
        <v>398</v>
      </c>
      <c r="G29" s="149" t="s">
        <v>399</v>
      </c>
      <c r="H29" s="149" t="s">
        <v>400</v>
      </c>
      <c r="I29" s="149" t="s">
        <v>401</v>
      </c>
      <c r="J29" s="149" t="s">
        <v>402</v>
      </c>
      <c r="K29" s="149" t="s">
        <v>403</v>
      </c>
      <c r="L29" s="149" t="s">
        <v>404</v>
      </c>
    </row>
    <row r="30" spans="1:12" s="31" customFormat="1" ht="10.199999999999999" x14ac:dyDescent="0.2">
      <c r="A30" s="746"/>
      <c r="B30" s="746"/>
      <c r="C30" s="150" t="s">
        <v>195</v>
      </c>
      <c r="D30" s="150" t="s">
        <v>197</v>
      </c>
      <c r="E30" s="151" t="s">
        <v>405</v>
      </c>
      <c r="F30" s="150" t="s">
        <v>308</v>
      </c>
      <c r="G30" s="151" t="s">
        <v>406</v>
      </c>
      <c r="H30" s="150" t="s">
        <v>331</v>
      </c>
      <c r="I30" s="150" t="s">
        <v>253</v>
      </c>
      <c r="J30" s="151" t="s">
        <v>407</v>
      </c>
      <c r="K30" s="150" t="s">
        <v>256</v>
      </c>
      <c r="L30" s="151" t="s">
        <v>408</v>
      </c>
    </row>
    <row r="31" spans="1:12" s="31" customFormat="1" ht="10.199999999999999" x14ac:dyDescent="0.2">
      <c r="A31" s="891" t="s">
        <v>410</v>
      </c>
      <c r="B31" s="91" t="s">
        <v>411</v>
      </c>
      <c r="C31" s="76">
        <v>0</v>
      </c>
      <c r="D31" s="76">
        <v>0</v>
      </c>
      <c r="E31" s="76">
        <f t="shared" ref="E31:E39" si="3">+C31-D31</f>
        <v>0</v>
      </c>
      <c r="F31" s="155"/>
      <c r="G31" s="155">
        <v>0</v>
      </c>
      <c r="H31" s="76">
        <v>0</v>
      </c>
      <c r="I31" s="76">
        <v>0</v>
      </c>
      <c r="J31" s="76">
        <f t="shared" ref="J31:J39" si="4">+I31-H31</f>
        <v>0</v>
      </c>
      <c r="K31" s="156">
        <v>0</v>
      </c>
      <c r="L31" s="156">
        <f t="shared" ref="L31:L36" si="5">+K31-J31</f>
        <v>0</v>
      </c>
    </row>
    <row r="32" spans="1:12" s="31" customFormat="1" ht="10.199999999999999" x14ac:dyDescent="0.2">
      <c r="A32" s="891"/>
      <c r="B32" s="91" t="s">
        <v>412</v>
      </c>
      <c r="C32" s="76">
        <v>0</v>
      </c>
      <c r="D32" s="76">
        <v>0</v>
      </c>
      <c r="E32" s="76">
        <f t="shared" si="3"/>
        <v>0</v>
      </c>
      <c r="F32" s="155"/>
      <c r="G32" s="155">
        <v>0</v>
      </c>
      <c r="H32" s="76">
        <v>0</v>
      </c>
      <c r="I32" s="76">
        <v>0</v>
      </c>
      <c r="J32" s="76">
        <f t="shared" si="4"/>
        <v>0</v>
      </c>
      <c r="K32" s="156">
        <v>0</v>
      </c>
      <c r="L32" s="156">
        <f t="shared" si="5"/>
        <v>0</v>
      </c>
    </row>
    <row r="33" spans="1:12" s="31" customFormat="1" ht="10.199999999999999" x14ac:dyDescent="0.2">
      <c r="A33" s="891"/>
      <c r="B33" s="91" t="s">
        <v>413</v>
      </c>
      <c r="C33" s="76">
        <v>0</v>
      </c>
      <c r="D33" s="76">
        <v>0</v>
      </c>
      <c r="E33" s="76">
        <f t="shared" si="3"/>
        <v>0</v>
      </c>
      <c r="F33" s="155"/>
      <c r="G33" s="155">
        <v>0</v>
      </c>
      <c r="H33" s="76">
        <v>0</v>
      </c>
      <c r="I33" s="76">
        <v>0</v>
      </c>
      <c r="J33" s="76">
        <f t="shared" si="4"/>
        <v>0</v>
      </c>
      <c r="K33" s="156">
        <v>0</v>
      </c>
      <c r="L33" s="156">
        <f t="shared" si="5"/>
        <v>0</v>
      </c>
    </row>
    <row r="34" spans="1:12" s="31" customFormat="1" ht="10.199999999999999" x14ac:dyDescent="0.2">
      <c r="A34" s="891" t="s">
        <v>414</v>
      </c>
      <c r="B34" s="91" t="s">
        <v>415</v>
      </c>
      <c r="C34" s="76">
        <v>0</v>
      </c>
      <c r="D34" s="76">
        <v>0</v>
      </c>
      <c r="E34" s="76">
        <f t="shared" si="3"/>
        <v>0</v>
      </c>
      <c r="F34" s="155"/>
      <c r="G34" s="155">
        <v>0</v>
      </c>
      <c r="H34" s="76">
        <v>0</v>
      </c>
      <c r="I34" s="76">
        <v>0</v>
      </c>
      <c r="J34" s="76">
        <f t="shared" si="4"/>
        <v>0</v>
      </c>
      <c r="K34" s="156">
        <v>0</v>
      </c>
      <c r="L34" s="156">
        <f t="shared" si="5"/>
        <v>0</v>
      </c>
    </row>
    <row r="35" spans="1:12" s="31" customFormat="1" ht="10.199999999999999" x14ac:dyDescent="0.2">
      <c r="A35" s="891"/>
      <c r="B35" s="91" t="s">
        <v>416</v>
      </c>
      <c r="C35" s="76">
        <v>0</v>
      </c>
      <c r="D35" s="76">
        <v>0</v>
      </c>
      <c r="E35" s="76">
        <f t="shared" si="3"/>
        <v>0</v>
      </c>
      <c r="F35" s="155"/>
      <c r="G35" s="155">
        <v>0</v>
      </c>
      <c r="H35" s="76">
        <v>0</v>
      </c>
      <c r="I35" s="76">
        <v>0</v>
      </c>
      <c r="J35" s="76">
        <f t="shared" si="4"/>
        <v>0</v>
      </c>
      <c r="K35" s="156">
        <v>0</v>
      </c>
      <c r="L35" s="156">
        <f t="shared" si="5"/>
        <v>0</v>
      </c>
    </row>
    <row r="36" spans="1:12" s="31" customFormat="1" ht="10.199999999999999" x14ac:dyDescent="0.2">
      <c r="A36" s="891" t="s">
        <v>417</v>
      </c>
      <c r="B36" s="91" t="s">
        <v>418</v>
      </c>
      <c r="C36" s="76">
        <v>0</v>
      </c>
      <c r="D36" s="76">
        <v>0</v>
      </c>
      <c r="E36" s="76">
        <f t="shared" si="3"/>
        <v>0</v>
      </c>
      <c r="F36" s="155"/>
      <c r="G36" s="155">
        <v>0</v>
      </c>
      <c r="H36" s="76">
        <v>0</v>
      </c>
      <c r="I36" s="76">
        <v>0</v>
      </c>
      <c r="J36" s="76">
        <f t="shared" si="4"/>
        <v>0</v>
      </c>
      <c r="K36" s="156">
        <v>0</v>
      </c>
      <c r="L36" s="156">
        <f t="shared" si="5"/>
        <v>0</v>
      </c>
    </row>
    <row r="37" spans="1:12" s="31" customFormat="1" ht="10.199999999999999" x14ac:dyDescent="0.2">
      <c r="A37" s="891"/>
      <c r="B37" s="91" t="s">
        <v>419</v>
      </c>
      <c r="C37" s="76">
        <v>0</v>
      </c>
      <c r="D37" s="76">
        <v>0</v>
      </c>
      <c r="E37" s="76">
        <f t="shared" si="3"/>
        <v>0</v>
      </c>
      <c r="F37" s="155"/>
      <c r="G37" s="155">
        <v>0</v>
      </c>
      <c r="H37" s="76">
        <v>0</v>
      </c>
      <c r="I37" s="76">
        <v>0</v>
      </c>
      <c r="J37" s="76">
        <f t="shared" si="4"/>
        <v>0</v>
      </c>
      <c r="K37" s="157"/>
      <c r="L37" s="157"/>
    </row>
    <row r="38" spans="1:12" s="31" customFormat="1" ht="10.199999999999999" x14ac:dyDescent="0.2">
      <c r="A38" s="127" t="s">
        <v>420</v>
      </c>
      <c r="B38" s="91" t="s">
        <v>421</v>
      </c>
      <c r="C38" s="76">
        <v>0</v>
      </c>
      <c r="D38" s="76">
        <v>0</v>
      </c>
      <c r="E38" s="76">
        <f t="shared" si="3"/>
        <v>0</v>
      </c>
      <c r="F38" s="155"/>
      <c r="G38" s="155">
        <v>0</v>
      </c>
      <c r="H38" s="76">
        <v>0</v>
      </c>
      <c r="I38" s="76">
        <v>0</v>
      </c>
      <c r="J38" s="76">
        <f t="shared" si="4"/>
        <v>0</v>
      </c>
      <c r="K38" s="158"/>
      <c r="L38" s="158"/>
    </row>
    <row r="39" spans="1:12" s="31" customFormat="1" ht="10.199999999999999" x14ac:dyDescent="0.2">
      <c r="A39" s="127" t="s">
        <v>422</v>
      </c>
      <c r="B39" s="91" t="s">
        <v>423</v>
      </c>
      <c r="C39" s="76">
        <v>0</v>
      </c>
      <c r="D39" s="76">
        <v>0</v>
      </c>
      <c r="E39" s="76">
        <f t="shared" si="3"/>
        <v>0</v>
      </c>
      <c r="F39" s="155"/>
      <c r="G39" s="155">
        <v>0</v>
      </c>
      <c r="H39" s="76">
        <v>0</v>
      </c>
      <c r="I39" s="76">
        <v>0</v>
      </c>
      <c r="J39" s="76">
        <f t="shared" si="4"/>
        <v>0</v>
      </c>
      <c r="K39" s="159"/>
      <c r="L39" s="159"/>
    </row>
    <row r="40" spans="1:12" s="31" customFormat="1" ht="10.199999999999999" x14ac:dyDescent="0.2">
      <c r="A40" s="892" t="s">
        <v>391</v>
      </c>
      <c r="B40" s="892"/>
      <c r="C40" s="85">
        <f>SUM(C31:C39)</f>
        <v>0</v>
      </c>
      <c r="D40" s="85">
        <f>SUM(D31:D39)</f>
        <v>0</v>
      </c>
      <c r="E40" s="85">
        <f>SUM(E31:E39)</f>
        <v>0</v>
      </c>
      <c r="F40" s="160"/>
      <c r="G40" s="161"/>
      <c r="H40" s="162">
        <f>SUM(H31:H39)</f>
        <v>0</v>
      </c>
      <c r="I40" s="85">
        <f>SUM(I31:I39)</f>
        <v>0</v>
      </c>
      <c r="J40" s="85">
        <f>SUM(J31:J39)</f>
        <v>0</v>
      </c>
      <c r="K40" s="163">
        <f>SUM(K31:K36)</f>
        <v>0</v>
      </c>
      <c r="L40" s="163">
        <f>SUM(L31:L36)</f>
        <v>0</v>
      </c>
    </row>
    <row r="41" spans="1:12" s="31" customFormat="1" ht="10.199999999999999" x14ac:dyDescent="0.2">
      <c r="A41" s="168"/>
      <c r="B41" s="168"/>
      <c r="C41" s="164"/>
      <c r="D41" s="164"/>
      <c r="E41" s="164"/>
      <c r="F41" s="165"/>
      <c r="G41" s="165"/>
      <c r="H41" s="164"/>
      <c r="I41" s="164"/>
      <c r="J41" s="164"/>
      <c r="K41" s="166"/>
      <c r="L41" s="166"/>
    </row>
    <row r="42" spans="1:12" s="31" customFormat="1" ht="10.199999999999999" x14ac:dyDescent="0.2">
      <c r="A42" s="107"/>
      <c r="B42" s="107"/>
      <c r="C42" s="171"/>
      <c r="D42" s="171"/>
      <c r="E42" s="171"/>
      <c r="F42" s="128"/>
      <c r="G42" s="128"/>
      <c r="H42" s="171"/>
      <c r="I42" s="171"/>
      <c r="J42" s="171"/>
      <c r="K42" s="166"/>
      <c r="L42" s="166"/>
    </row>
    <row r="43" spans="1:12" s="31" customFormat="1" ht="10.199999999999999" x14ac:dyDescent="0.2">
      <c r="A43" s="107"/>
      <c r="B43" s="107"/>
      <c r="C43" s="171"/>
      <c r="D43" s="171"/>
      <c r="E43" s="171"/>
      <c r="F43" s="128"/>
      <c r="G43" s="128"/>
      <c r="H43" s="171"/>
      <c r="I43" s="171"/>
      <c r="J43" s="171"/>
      <c r="K43" s="166"/>
      <c r="L43" s="166"/>
    </row>
    <row r="44" spans="1:12" s="31" customFormat="1" ht="10.199999999999999" x14ac:dyDescent="0.2">
      <c r="A44" s="152" t="s">
        <v>425</v>
      </c>
      <c r="B44" s="153"/>
      <c r="C44" s="153"/>
      <c r="D44" s="153"/>
      <c r="E44" s="153"/>
      <c r="F44" s="153"/>
      <c r="G44" s="153"/>
      <c r="H44" s="153"/>
      <c r="I44" s="153"/>
      <c r="J44" s="153"/>
      <c r="K44" s="153"/>
      <c r="L44" s="154"/>
    </row>
    <row r="45" spans="1:12" s="31" customFormat="1" ht="45" customHeight="1" x14ac:dyDescent="0.2">
      <c r="A45" s="746" t="s">
        <v>394</v>
      </c>
      <c r="B45" s="746" t="s">
        <v>395</v>
      </c>
      <c r="C45" s="149" t="s">
        <v>215</v>
      </c>
      <c r="D45" s="149" t="s">
        <v>396</v>
      </c>
      <c r="E45" s="149" t="s">
        <v>397</v>
      </c>
      <c r="F45" s="149" t="s">
        <v>398</v>
      </c>
      <c r="G45" s="149" t="s">
        <v>399</v>
      </c>
      <c r="H45" s="149" t="s">
        <v>400</v>
      </c>
      <c r="I45" s="149" t="s">
        <v>401</v>
      </c>
      <c r="J45" s="149" t="s">
        <v>402</v>
      </c>
      <c r="K45" s="149" t="s">
        <v>403</v>
      </c>
      <c r="L45" s="149" t="s">
        <v>404</v>
      </c>
    </row>
    <row r="46" spans="1:12" s="31" customFormat="1" ht="10.199999999999999" x14ac:dyDescent="0.2">
      <c r="A46" s="746"/>
      <c r="B46" s="746"/>
      <c r="C46" s="150" t="s">
        <v>195</v>
      </c>
      <c r="D46" s="150" t="s">
        <v>197</v>
      </c>
      <c r="E46" s="151" t="s">
        <v>405</v>
      </c>
      <c r="F46" s="150" t="s">
        <v>308</v>
      </c>
      <c r="G46" s="151" t="s">
        <v>406</v>
      </c>
      <c r="H46" s="150" t="s">
        <v>331</v>
      </c>
      <c r="I46" s="150" t="s">
        <v>253</v>
      </c>
      <c r="J46" s="151" t="s">
        <v>407</v>
      </c>
      <c r="K46" s="150" t="s">
        <v>256</v>
      </c>
      <c r="L46" s="151" t="s">
        <v>408</v>
      </c>
    </row>
    <row r="47" spans="1:12" s="31" customFormat="1" ht="10.199999999999999" x14ac:dyDescent="0.2">
      <c r="A47" s="891" t="s">
        <v>410</v>
      </c>
      <c r="B47" s="91" t="s">
        <v>411</v>
      </c>
      <c r="C47" s="76">
        <v>0</v>
      </c>
      <c r="D47" s="76">
        <v>0</v>
      </c>
      <c r="E47" s="76">
        <f t="shared" ref="E47:E55" si="6">+C47-D47</f>
        <v>0</v>
      </c>
      <c r="F47" s="155"/>
      <c r="G47" s="155">
        <v>0</v>
      </c>
      <c r="H47" s="76">
        <v>0</v>
      </c>
      <c r="I47" s="76">
        <v>0</v>
      </c>
      <c r="J47" s="76">
        <f t="shared" ref="J47:J55" si="7">+I47-H47</f>
        <v>0</v>
      </c>
      <c r="K47" s="156">
        <v>0</v>
      </c>
      <c r="L47" s="156">
        <f t="shared" ref="L47:L52" si="8">+K47-J47</f>
        <v>0</v>
      </c>
    </row>
    <row r="48" spans="1:12" s="31" customFormat="1" ht="10.199999999999999" x14ac:dyDescent="0.2">
      <c r="A48" s="891"/>
      <c r="B48" s="91" t="s">
        <v>412</v>
      </c>
      <c r="C48" s="76">
        <v>0</v>
      </c>
      <c r="D48" s="76">
        <v>0</v>
      </c>
      <c r="E48" s="76">
        <f t="shared" si="6"/>
        <v>0</v>
      </c>
      <c r="F48" s="155"/>
      <c r="G48" s="155">
        <v>0</v>
      </c>
      <c r="H48" s="76">
        <v>0</v>
      </c>
      <c r="I48" s="76">
        <v>0</v>
      </c>
      <c r="J48" s="76">
        <f t="shared" si="7"/>
        <v>0</v>
      </c>
      <c r="K48" s="156">
        <v>0</v>
      </c>
      <c r="L48" s="156">
        <f t="shared" si="8"/>
        <v>0</v>
      </c>
    </row>
    <row r="49" spans="1:12" s="31" customFormat="1" ht="10.199999999999999" x14ac:dyDescent="0.2">
      <c r="A49" s="891"/>
      <c r="B49" s="91" t="s">
        <v>413</v>
      </c>
      <c r="C49" s="76">
        <v>0</v>
      </c>
      <c r="D49" s="76">
        <v>0</v>
      </c>
      <c r="E49" s="76">
        <f t="shared" si="6"/>
        <v>0</v>
      </c>
      <c r="F49" s="155"/>
      <c r="G49" s="155">
        <v>0</v>
      </c>
      <c r="H49" s="76">
        <v>0</v>
      </c>
      <c r="I49" s="76">
        <v>0</v>
      </c>
      <c r="J49" s="76">
        <f t="shared" si="7"/>
        <v>0</v>
      </c>
      <c r="K49" s="156">
        <v>0</v>
      </c>
      <c r="L49" s="156">
        <f t="shared" si="8"/>
        <v>0</v>
      </c>
    </row>
    <row r="50" spans="1:12" s="31" customFormat="1" ht="10.199999999999999" x14ac:dyDescent="0.2">
      <c r="A50" s="891" t="s">
        <v>414</v>
      </c>
      <c r="B50" s="91" t="s">
        <v>415</v>
      </c>
      <c r="C50" s="76">
        <v>0</v>
      </c>
      <c r="D50" s="76">
        <v>0</v>
      </c>
      <c r="E50" s="76">
        <f t="shared" si="6"/>
        <v>0</v>
      </c>
      <c r="F50" s="155"/>
      <c r="G50" s="155">
        <v>0</v>
      </c>
      <c r="H50" s="76">
        <v>0</v>
      </c>
      <c r="I50" s="76">
        <v>0</v>
      </c>
      <c r="J50" s="76">
        <f t="shared" si="7"/>
        <v>0</v>
      </c>
      <c r="K50" s="156">
        <v>0</v>
      </c>
      <c r="L50" s="156">
        <f t="shared" si="8"/>
        <v>0</v>
      </c>
    </row>
    <row r="51" spans="1:12" s="31" customFormat="1" ht="10.199999999999999" x14ac:dyDescent="0.2">
      <c r="A51" s="891"/>
      <c r="B51" s="91" t="s">
        <v>416</v>
      </c>
      <c r="C51" s="76">
        <v>0</v>
      </c>
      <c r="D51" s="76">
        <v>0</v>
      </c>
      <c r="E51" s="76">
        <f t="shared" si="6"/>
        <v>0</v>
      </c>
      <c r="F51" s="155"/>
      <c r="G51" s="155">
        <v>0</v>
      </c>
      <c r="H51" s="76">
        <v>0</v>
      </c>
      <c r="I51" s="76">
        <v>0</v>
      </c>
      <c r="J51" s="76">
        <f t="shared" si="7"/>
        <v>0</v>
      </c>
      <c r="K51" s="156">
        <v>0</v>
      </c>
      <c r="L51" s="156">
        <f t="shared" si="8"/>
        <v>0</v>
      </c>
    </row>
    <row r="52" spans="1:12" s="31" customFormat="1" ht="10.199999999999999" x14ac:dyDescent="0.2">
      <c r="A52" s="891" t="s">
        <v>417</v>
      </c>
      <c r="B52" s="91" t="s">
        <v>418</v>
      </c>
      <c r="C52" s="76">
        <v>0</v>
      </c>
      <c r="D52" s="76">
        <v>0</v>
      </c>
      <c r="E52" s="76">
        <f t="shared" si="6"/>
        <v>0</v>
      </c>
      <c r="F52" s="155"/>
      <c r="G52" s="155">
        <v>0</v>
      </c>
      <c r="H52" s="76">
        <v>0</v>
      </c>
      <c r="I52" s="76">
        <v>0</v>
      </c>
      <c r="J52" s="76">
        <f t="shared" si="7"/>
        <v>0</v>
      </c>
      <c r="K52" s="156">
        <v>0</v>
      </c>
      <c r="L52" s="156">
        <f t="shared" si="8"/>
        <v>0</v>
      </c>
    </row>
    <row r="53" spans="1:12" s="31" customFormat="1" ht="10.199999999999999" x14ac:dyDescent="0.2">
      <c r="A53" s="891"/>
      <c r="B53" s="91" t="s">
        <v>419</v>
      </c>
      <c r="C53" s="76">
        <v>0</v>
      </c>
      <c r="D53" s="76">
        <v>0</v>
      </c>
      <c r="E53" s="76">
        <f t="shared" si="6"/>
        <v>0</v>
      </c>
      <c r="F53" s="155"/>
      <c r="G53" s="155">
        <v>0</v>
      </c>
      <c r="H53" s="76">
        <v>0</v>
      </c>
      <c r="I53" s="76">
        <v>0</v>
      </c>
      <c r="J53" s="76">
        <f t="shared" si="7"/>
        <v>0</v>
      </c>
      <c r="K53" s="157"/>
      <c r="L53" s="157"/>
    </row>
    <row r="54" spans="1:12" s="31" customFormat="1" ht="10.199999999999999" x14ac:dyDescent="0.2">
      <c r="A54" s="127" t="s">
        <v>420</v>
      </c>
      <c r="B54" s="91" t="s">
        <v>421</v>
      </c>
      <c r="C54" s="76">
        <v>0</v>
      </c>
      <c r="D54" s="76">
        <v>0</v>
      </c>
      <c r="E54" s="76">
        <f t="shared" si="6"/>
        <v>0</v>
      </c>
      <c r="F54" s="155"/>
      <c r="G54" s="155">
        <v>0</v>
      </c>
      <c r="H54" s="76">
        <v>0</v>
      </c>
      <c r="I54" s="76">
        <v>0</v>
      </c>
      <c r="J54" s="76">
        <f t="shared" si="7"/>
        <v>0</v>
      </c>
      <c r="K54" s="158"/>
      <c r="L54" s="158"/>
    </row>
    <row r="55" spans="1:12" s="31" customFormat="1" ht="10.199999999999999" x14ac:dyDescent="0.2">
      <c r="A55" s="127" t="s">
        <v>422</v>
      </c>
      <c r="B55" s="91" t="s">
        <v>423</v>
      </c>
      <c r="C55" s="76">
        <v>0</v>
      </c>
      <c r="D55" s="76">
        <v>0</v>
      </c>
      <c r="E55" s="76">
        <f t="shared" si="6"/>
        <v>0</v>
      </c>
      <c r="F55" s="155"/>
      <c r="G55" s="155">
        <v>0</v>
      </c>
      <c r="H55" s="76">
        <v>0</v>
      </c>
      <c r="I55" s="76">
        <v>0</v>
      </c>
      <c r="J55" s="76">
        <f t="shared" si="7"/>
        <v>0</v>
      </c>
      <c r="K55" s="159"/>
      <c r="L55" s="159"/>
    </row>
    <row r="56" spans="1:12" s="31" customFormat="1" ht="10.199999999999999" x14ac:dyDescent="0.2">
      <c r="A56" s="892" t="s">
        <v>391</v>
      </c>
      <c r="B56" s="892"/>
      <c r="C56" s="85">
        <f>SUM(C47:C55)</f>
        <v>0</v>
      </c>
      <c r="D56" s="85">
        <f>SUM(D47:D55)</f>
        <v>0</v>
      </c>
      <c r="E56" s="85">
        <f>SUM(E47:E55)</f>
        <v>0</v>
      </c>
      <c r="F56" s="160"/>
      <c r="G56" s="161"/>
      <c r="H56" s="162">
        <f>SUM(H47:H55)</f>
        <v>0</v>
      </c>
      <c r="I56" s="85">
        <f>SUM(I47:I55)</f>
        <v>0</v>
      </c>
      <c r="J56" s="85">
        <f>SUM(J47:J55)</f>
        <v>0</v>
      </c>
      <c r="K56" s="163">
        <f>SUM(K47:K52)</f>
        <v>0</v>
      </c>
      <c r="L56" s="163">
        <f>SUM(L47:L52)</f>
        <v>0</v>
      </c>
    </row>
    <row r="57" spans="1:12" s="31" customFormat="1" ht="10.199999999999999" x14ac:dyDescent="0.2">
      <c r="A57" s="168"/>
      <c r="B57" s="168"/>
      <c r="C57" s="164"/>
      <c r="D57" s="164"/>
      <c r="E57" s="164"/>
      <c r="F57" s="165"/>
      <c r="G57" s="165"/>
      <c r="H57" s="164"/>
      <c r="I57" s="164"/>
      <c r="J57" s="164"/>
      <c r="K57" s="166"/>
      <c r="L57" s="166"/>
    </row>
    <row r="58" spans="1:12" s="31" customFormat="1" ht="10.199999999999999" x14ac:dyDescent="0.2">
      <c r="A58" s="107"/>
      <c r="B58" s="107"/>
      <c r="C58" s="171"/>
      <c r="D58" s="171"/>
      <c r="E58" s="171"/>
      <c r="F58" s="128"/>
      <c r="G58" s="128"/>
      <c r="H58" s="171"/>
      <c r="I58" s="171"/>
      <c r="J58" s="171"/>
      <c r="K58" s="166"/>
      <c r="L58" s="166"/>
    </row>
    <row r="59" spans="1:12" s="31" customFormat="1" ht="10.199999999999999" x14ac:dyDescent="0.2">
      <c r="A59" s="107"/>
      <c r="B59" s="107"/>
      <c r="C59" s="171"/>
      <c r="D59" s="171"/>
      <c r="E59" s="171"/>
      <c r="F59" s="128"/>
      <c r="G59" s="128"/>
      <c r="H59" s="171"/>
      <c r="I59" s="171"/>
      <c r="J59" s="171"/>
      <c r="K59" s="166"/>
      <c r="L59" s="166"/>
    </row>
    <row r="60" spans="1:12" x14ac:dyDescent="0.25">
      <c r="A60" s="152" t="s">
        <v>427</v>
      </c>
      <c r="B60" s="153"/>
      <c r="C60" s="153"/>
      <c r="D60" s="153"/>
      <c r="E60" s="153"/>
      <c r="F60" s="153"/>
      <c r="G60" s="153"/>
      <c r="H60" s="153"/>
      <c r="I60" s="153"/>
      <c r="J60" s="154"/>
    </row>
    <row r="61" spans="1:12" ht="45" customHeight="1" x14ac:dyDescent="0.25">
      <c r="A61" s="746" t="s">
        <v>394</v>
      </c>
      <c r="B61" s="746" t="s">
        <v>395</v>
      </c>
      <c r="C61" s="149" t="s">
        <v>215</v>
      </c>
      <c r="D61" s="149" t="s">
        <v>396</v>
      </c>
      <c r="E61" s="149" t="s">
        <v>397</v>
      </c>
      <c r="F61" s="149" t="s">
        <v>398</v>
      </c>
      <c r="G61" s="149" t="s">
        <v>399</v>
      </c>
      <c r="H61" s="149" t="s">
        <v>400</v>
      </c>
      <c r="I61" s="149" t="s">
        <v>401</v>
      </c>
      <c r="J61" s="149" t="s">
        <v>426</v>
      </c>
    </row>
    <row r="62" spans="1:12" x14ac:dyDescent="0.25">
      <c r="A62" s="746"/>
      <c r="B62" s="746"/>
      <c r="C62" s="150" t="s">
        <v>195</v>
      </c>
      <c r="D62" s="150" t="s">
        <v>197</v>
      </c>
      <c r="E62" s="151" t="s">
        <v>405</v>
      </c>
      <c r="F62" s="150" t="s">
        <v>308</v>
      </c>
      <c r="G62" s="151" t="s">
        <v>406</v>
      </c>
      <c r="H62" s="150" t="s">
        <v>331</v>
      </c>
      <c r="I62" s="150" t="s">
        <v>253</v>
      </c>
      <c r="J62" s="151" t="s">
        <v>407</v>
      </c>
    </row>
    <row r="63" spans="1:12" x14ac:dyDescent="0.25">
      <c r="A63" s="891" t="s">
        <v>410</v>
      </c>
      <c r="B63" s="91" t="s">
        <v>411</v>
      </c>
      <c r="C63" s="76">
        <v>0</v>
      </c>
      <c r="D63" s="76">
        <v>0</v>
      </c>
      <c r="E63" s="76">
        <f t="shared" ref="E63:E71" si="9">+C63-D63</f>
        <v>0</v>
      </c>
      <c r="F63" s="155"/>
      <c r="G63" s="155">
        <v>0</v>
      </c>
      <c r="H63" s="76">
        <v>0</v>
      </c>
      <c r="I63" s="76">
        <v>0</v>
      </c>
      <c r="J63" s="76">
        <f t="shared" ref="J63:J71" si="10">+I63-H63</f>
        <v>0</v>
      </c>
    </row>
    <row r="64" spans="1:12" x14ac:dyDescent="0.25">
      <c r="A64" s="891"/>
      <c r="B64" s="91" t="s">
        <v>412</v>
      </c>
      <c r="C64" s="76">
        <v>0</v>
      </c>
      <c r="D64" s="76">
        <v>0</v>
      </c>
      <c r="E64" s="76">
        <f t="shared" si="9"/>
        <v>0</v>
      </c>
      <c r="F64" s="155"/>
      <c r="G64" s="155">
        <v>0</v>
      </c>
      <c r="H64" s="76">
        <v>0</v>
      </c>
      <c r="I64" s="76">
        <v>0</v>
      </c>
      <c r="J64" s="76">
        <f t="shared" si="10"/>
        <v>0</v>
      </c>
    </row>
    <row r="65" spans="1:10" x14ac:dyDescent="0.25">
      <c r="A65" s="891"/>
      <c r="B65" s="91" t="s">
        <v>413</v>
      </c>
      <c r="C65" s="76">
        <v>0</v>
      </c>
      <c r="D65" s="76">
        <v>0</v>
      </c>
      <c r="E65" s="76">
        <f t="shared" si="9"/>
        <v>0</v>
      </c>
      <c r="F65" s="155"/>
      <c r="G65" s="155">
        <v>0</v>
      </c>
      <c r="H65" s="76">
        <v>0</v>
      </c>
      <c r="I65" s="76">
        <v>0</v>
      </c>
      <c r="J65" s="76">
        <f t="shared" si="10"/>
        <v>0</v>
      </c>
    </row>
    <row r="66" spans="1:10" x14ac:dyDescent="0.25">
      <c r="A66" s="891" t="s">
        <v>414</v>
      </c>
      <c r="B66" s="91" t="s">
        <v>415</v>
      </c>
      <c r="C66" s="76">
        <v>0</v>
      </c>
      <c r="D66" s="76">
        <v>0</v>
      </c>
      <c r="E66" s="76">
        <f t="shared" si="9"/>
        <v>0</v>
      </c>
      <c r="F66" s="155"/>
      <c r="G66" s="155">
        <v>0</v>
      </c>
      <c r="H66" s="76">
        <v>0</v>
      </c>
      <c r="I66" s="76">
        <v>0</v>
      </c>
      <c r="J66" s="76">
        <f t="shared" si="10"/>
        <v>0</v>
      </c>
    </row>
    <row r="67" spans="1:10" x14ac:dyDescent="0.25">
      <c r="A67" s="891"/>
      <c r="B67" s="91" t="s">
        <v>416</v>
      </c>
      <c r="C67" s="76">
        <v>0</v>
      </c>
      <c r="D67" s="76">
        <v>0</v>
      </c>
      <c r="E67" s="76">
        <f t="shared" si="9"/>
        <v>0</v>
      </c>
      <c r="F67" s="155"/>
      <c r="G67" s="155">
        <v>0</v>
      </c>
      <c r="H67" s="76">
        <v>0</v>
      </c>
      <c r="I67" s="76">
        <v>0</v>
      </c>
      <c r="J67" s="76">
        <f t="shared" si="10"/>
        <v>0</v>
      </c>
    </row>
    <row r="68" spans="1:10" x14ac:dyDescent="0.25">
      <c r="A68" s="891" t="s">
        <v>417</v>
      </c>
      <c r="B68" s="91" t="s">
        <v>418</v>
      </c>
      <c r="C68" s="76">
        <v>0</v>
      </c>
      <c r="D68" s="76">
        <v>0</v>
      </c>
      <c r="E68" s="76">
        <f t="shared" si="9"/>
        <v>0</v>
      </c>
      <c r="F68" s="155"/>
      <c r="G68" s="155">
        <v>0</v>
      </c>
      <c r="H68" s="76">
        <v>0</v>
      </c>
      <c r="I68" s="76">
        <v>0</v>
      </c>
      <c r="J68" s="76">
        <f t="shared" si="10"/>
        <v>0</v>
      </c>
    </row>
    <row r="69" spans="1:10" x14ac:dyDescent="0.25">
      <c r="A69" s="891"/>
      <c r="B69" s="91" t="s">
        <v>419</v>
      </c>
      <c r="C69" s="76">
        <v>0</v>
      </c>
      <c r="D69" s="76">
        <v>0</v>
      </c>
      <c r="E69" s="76">
        <f t="shared" si="9"/>
        <v>0</v>
      </c>
      <c r="F69" s="155"/>
      <c r="G69" s="155">
        <v>0</v>
      </c>
      <c r="H69" s="76">
        <v>0</v>
      </c>
      <c r="I69" s="76">
        <v>0</v>
      </c>
      <c r="J69" s="76">
        <f t="shared" si="10"/>
        <v>0</v>
      </c>
    </row>
    <row r="70" spans="1:10" x14ac:dyDescent="0.25">
      <c r="A70" s="127" t="s">
        <v>420</v>
      </c>
      <c r="B70" s="91" t="s">
        <v>421</v>
      </c>
      <c r="C70" s="76">
        <v>0</v>
      </c>
      <c r="D70" s="76">
        <v>0</v>
      </c>
      <c r="E70" s="76">
        <f t="shared" si="9"/>
        <v>0</v>
      </c>
      <c r="F70" s="155"/>
      <c r="G70" s="155">
        <v>0</v>
      </c>
      <c r="H70" s="76">
        <v>0</v>
      </c>
      <c r="I70" s="76">
        <v>0</v>
      </c>
      <c r="J70" s="76">
        <f t="shared" si="10"/>
        <v>0</v>
      </c>
    </row>
    <row r="71" spans="1:10" x14ac:dyDescent="0.25">
      <c r="A71" s="127" t="s">
        <v>422</v>
      </c>
      <c r="B71" s="91" t="s">
        <v>423</v>
      </c>
      <c r="C71" s="76">
        <v>0</v>
      </c>
      <c r="D71" s="76">
        <v>0</v>
      </c>
      <c r="E71" s="76">
        <f t="shared" si="9"/>
        <v>0</v>
      </c>
      <c r="F71" s="155"/>
      <c r="G71" s="155">
        <v>0</v>
      </c>
      <c r="H71" s="76">
        <v>0</v>
      </c>
      <c r="I71" s="76">
        <v>0</v>
      </c>
      <c r="J71" s="76">
        <f t="shared" si="10"/>
        <v>0</v>
      </c>
    </row>
    <row r="72" spans="1:10" x14ac:dyDescent="0.25">
      <c r="A72" s="893" t="s">
        <v>391</v>
      </c>
      <c r="B72" s="893"/>
      <c r="C72" s="85">
        <f>SUM(C63:C71)</f>
        <v>0</v>
      </c>
      <c r="D72" s="85">
        <f>SUM(D63:D71)</f>
        <v>0</v>
      </c>
      <c r="E72" s="85">
        <f>SUM(E63:E71)</f>
        <v>0</v>
      </c>
      <c r="F72" s="160"/>
      <c r="G72" s="161"/>
      <c r="H72" s="162">
        <f>SUM(H63:H71)</f>
        <v>0</v>
      </c>
      <c r="I72" s="85">
        <f>SUM(I63:I71)</f>
        <v>0</v>
      </c>
      <c r="J72" s="85">
        <f>SUM(J63:J71)</f>
        <v>0</v>
      </c>
    </row>
    <row r="73" spans="1:10" s="31" customFormat="1" ht="10.199999999999999" x14ac:dyDescent="0.2">
      <c r="A73" s="168"/>
      <c r="B73" s="168"/>
      <c r="C73" s="164"/>
      <c r="D73" s="164"/>
      <c r="E73" s="164"/>
      <c r="F73" s="165"/>
      <c r="G73" s="165"/>
      <c r="H73" s="164"/>
      <c r="I73" s="164"/>
      <c r="J73" s="164"/>
    </row>
    <row r="74" spans="1:10" s="31" customFormat="1" ht="10.199999999999999" x14ac:dyDescent="0.2">
      <c r="A74" s="107"/>
      <c r="B74" s="107"/>
      <c r="C74" s="171"/>
      <c r="D74" s="171"/>
      <c r="E74" s="171"/>
      <c r="F74" s="128"/>
      <c r="G74" s="128"/>
      <c r="H74" s="171"/>
      <c r="I74" s="171"/>
      <c r="J74" s="171"/>
    </row>
    <row r="75" spans="1:10" s="31" customFormat="1" ht="10.199999999999999" x14ac:dyDescent="0.2">
      <c r="A75" s="107"/>
      <c r="B75" s="107"/>
      <c r="C75" s="171"/>
      <c r="D75" s="171"/>
      <c r="E75" s="171"/>
      <c r="F75" s="128"/>
      <c r="G75" s="128"/>
      <c r="H75" s="171"/>
      <c r="I75" s="171"/>
      <c r="J75" s="171"/>
    </row>
    <row r="76" spans="1:10" x14ac:dyDescent="0.25">
      <c r="A76" s="152" t="s">
        <v>428</v>
      </c>
      <c r="B76" s="153"/>
      <c r="C76" s="153"/>
      <c r="D76" s="153"/>
      <c r="E76" s="153"/>
      <c r="F76" s="153"/>
      <c r="G76" s="153"/>
      <c r="H76" s="153"/>
      <c r="I76" s="153"/>
      <c r="J76" s="154"/>
    </row>
    <row r="77" spans="1:10" ht="45" customHeight="1" x14ac:dyDescent="0.25">
      <c r="A77" s="746" t="s">
        <v>394</v>
      </c>
      <c r="B77" s="746" t="s">
        <v>395</v>
      </c>
      <c r="C77" s="149" t="s">
        <v>215</v>
      </c>
      <c r="D77" s="149" t="s">
        <v>396</v>
      </c>
      <c r="E77" s="149" t="s">
        <v>397</v>
      </c>
      <c r="F77" s="149" t="s">
        <v>398</v>
      </c>
      <c r="G77" s="149" t="s">
        <v>399</v>
      </c>
      <c r="H77" s="149" t="s">
        <v>400</v>
      </c>
      <c r="I77" s="149" t="s">
        <v>401</v>
      </c>
      <c r="J77" s="149" t="s">
        <v>426</v>
      </c>
    </row>
    <row r="78" spans="1:10" x14ac:dyDescent="0.25">
      <c r="A78" s="746"/>
      <c r="B78" s="746"/>
      <c r="C78" s="150" t="s">
        <v>195</v>
      </c>
      <c r="D78" s="150" t="s">
        <v>197</v>
      </c>
      <c r="E78" s="151" t="s">
        <v>405</v>
      </c>
      <c r="F78" s="150" t="s">
        <v>308</v>
      </c>
      <c r="G78" s="151" t="s">
        <v>406</v>
      </c>
      <c r="H78" s="150" t="s">
        <v>331</v>
      </c>
      <c r="I78" s="150" t="s">
        <v>253</v>
      </c>
      <c r="J78" s="151" t="s">
        <v>407</v>
      </c>
    </row>
    <row r="79" spans="1:10" x14ac:dyDescent="0.25">
      <c r="A79" s="891" t="s">
        <v>410</v>
      </c>
      <c r="B79" s="91" t="s">
        <v>411</v>
      </c>
      <c r="C79" s="76">
        <v>0</v>
      </c>
      <c r="D79" s="76">
        <v>0</v>
      </c>
      <c r="E79" s="76">
        <f t="shared" ref="E79:E87" si="11">+C79-D79</f>
        <v>0</v>
      </c>
      <c r="F79" s="155"/>
      <c r="G79" s="155">
        <v>0</v>
      </c>
      <c r="H79" s="76">
        <v>0</v>
      </c>
      <c r="I79" s="76">
        <v>0</v>
      </c>
      <c r="J79" s="76">
        <f t="shared" ref="J79:J87" si="12">+I79-H79</f>
        <v>0</v>
      </c>
    </row>
    <row r="80" spans="1:10" x14ac:dyDescent="0.25">
      <c r="A80" s="891"/>
      <c r="B80" s="91" t="s">
        <v>412</v>
      </c>
      <c r="C80" s="76">
        <v>0</v>
      </c>
      <c r="D80" s="76">
        <v>0</v>
      </c>
      <c r="E80" s="76">
        <f t="shared" si="11"/>
        <v>0</v>
      </c>
      <c r="F80" s="155"/>
      <c r="G80" s="155">
        <v>0</v>
      </c>
      <c r="H80" s="76">
        <v>0</v>
      </c>
      <c r="I80" s="76">
        <v>0</v>
      </c>
      <c r="J80" s="76">
        <f t="shared" si="12"/>
        <v>0</v>
      </c>
    </row>
    <row r="81" spans="1:10" x14ac:dyDescent="0.25">
      <c r="A81" s="891"/>
      <c r="B81" s="91" t="s">
        <v>413</v>
      </c>
      <c r="C81" s="76">
        <v>0</v>
      </c>
      <c r="D81" s="76">
        <v>0</v>
      </c>
      <c r="E81" s="76">
        <f t="shared" si="11"/>
        <v>0</v>
      </c>
      <c r="F81" s="155"/>
      <c r="G81" s="155">
        <v>0</v>
      </c>
      <c r="H81" s="76">
        <v>0</v>
      </c>
      <c r="I81" s="76">
        <v>0</v>
      </c>
      <c r="J81" s="76">
        <f t="shared" si="12"/>
        <v>0</v>
      </c>
    </row>
    <row r="82" spans="1:10" x14ac:dyDescent="0.25">
      <c r="A82" s="891" t="s">
        <v>414</v>
      </c>
      <c r="B82" s="91" t="s">
        <v>415</v>
      </c>
      <c r="C82" s="76">
        <v>0</v>
      </c>
      <c r="D82" s="76">
        <v>0</v>
      </c>
      <c r="E82" s="76">
        <f t="shared" si="11"/>
        <v>0</v>
      </c>
      <c r="F82" s="155"/>
      <c r="G82" s="155">
        <v>0</v>
      </c>
      <c r="H82" s="76">
        <v>0</v>
      </c>
      <c r="I82" s="76">
        <v>0</v>
      </c>
      <c r="J82" s="76">
        <f t="shared" si="12"/>
        <v>0</v>
      </c>
    </row>
    <row r="83" spans="1:10" x14ac:dyDescent="0.25">
      <c r="A83" s="891"/>
      <c r="B83" s="91" t="s">
        <v>416</v>
      </c>
      <c r="C83" s="76">
        <v>0</v>
      </c>
      <c r="D83" s="76">
        <v>0</v>
      </c>
      <c r="E83" s="76">
        <f t="shared" si="11"/>
        <v>0</v>
      </c>
      <c r="F83" s="155"/>
      <c r="G83" s="155">
        <v>0</v>
      </c>
      <c r="H83" s="76">
        <v>0</v>
      </c>
      <c r="I83" s="76">
        <v>0</v>
      </c>
      <c r="J83" s="76">
        <f t="shared" si="12"/>
        <v>0</v>
      </c>
    </row>
    <row r="84" spans="1:10" x14ac:dyDescent="0.25">
      <c r="A84" s="891" t="s">
        <v>417</v>
      </c>
      <c r="B84" s="91" t="s">
        <v>418</v>
      </c>
      <c r="C84" s="76">
        <v>0</v>
      </c>
      <c r="D84" s="76">
        <v>0</v>
      </c>
      <c r="E84" s="76">
        <f t="shared" si="11"/>
        <v>0</v>
      </c>
      <c r="F84" s="155"/>
      <c r="G84" s="155">
        <v>0</v>
      </c>
      <c r="H84" s="76">
        <v>0</v>
      </c>
      <c r="I84" s="76">
        <v>0</v>
      </c>
      <c r="J84" s="76">
        <f t="shared" si="12"/>
        <v>0</v>
      </c>
    </row>
    <row r="85" spans="1:10" x14ac:dyDescent="0.25">
      <c r="A85" s="891"/>
      <c r="B85" s="91" t="s">
        <v>419</v>
      </c>
      <c r="C85" s="76">
        <v>0</v>
      </c>
      <c r="D85" s="76">
        <v>0</v>
      </c>
      <c r="E85" s="76">
        <f t="shared" si="11"/>
        <v>0</v>
      </c>
      <c r="F85" s="155"/>
      <c r="G85" s="155">
        <v>0</v>
      </c>
      <c r="H85" s="76">
        <v>0</v>
      </c>
      <c r="I85" s="76">
        <v>0</v>
      </c>
      <c r="J85" s="76">
        <f t="shared" si="12"/>
        <v>0</v>
      </c>
    </row>
    <row r="86" spans="1:10" x14ac:dyDescent="0.25">
      <c r="A86" s="127" t="s">
        <v>420</v>
      </c>
      <c r="B86" s="91" t="s">
        <v>421</v>
      </c>
      <c r="C86" s="76">
        <v>0</v>
      </c>
      <c r="D86" s="76">
        <v>0</v>
      </c>
      <c r="E86" s="76">
        <f t="shared" si="11"/>
        <v>0</v>
      </c>
      <c r="F86" s="155"/>
      <c r="G86" s="155">
        <v>0</v>
      </c>
      <c r="H86" s="76">
        <v>0</v>
      </c>
      <c r="I86" s="76">
        <v>0</v>
      </c>
      <c r="J86" s="76">
        <f t="shared" si="12"/>
        <v>0</v>
      </c>
    </row>
    <row r="87" spans="1:10" x14ac:dyDescent="0.25">
      <c r="A87" s="127" t="s">
        <v>422</v>
      </c>
      <c r="B87" s="91" t="s">
        <v>423</v>
      </c>
      <c r="C87" s="76">
        <v>0</v>
      </c>
      <c r="D87" s="76">
        <v>0</v>
      </c>
      <c r="E87" s="76">
        <f t="shared" si="11"/>
        <v>0</v>
      </c>
      <c r="F87" s="155"/>
      <c r="G87" s="155">
        <v>0</v>
      </c>
      <c r="H87" s="76">
        <v>0</v>
      </c>
      <c r="I87" s="76">
        <v>0</v>
      </c>
      <c r="J87" s="76">
        <f t="shared" si="12"/>
        <v>0</v>
      </c>
    </row>
    <row r="88" spans="1:10" x14ac:dyDescent="0.25">
      <c r="A88" s="893" t="s">
        <v>391</v>
      </c>
      <c r="B88" s="893"/>
      <c r="C88" s="85">
        <f>SUM(C79:C87)</f>
        <v>0</v>
      </c>
      <c r="D88" s="85">
        <f>SUM(D79:D87)</f>
        <v>0</v>
      </c>
      <c r="E88" s="85">
        <f>SUM(E79:E87)</f>
        <v>0</v>
      </c>
      <c r="F88" s="160"/>
      <c r="G88" s="161"/>
      <c r="H88" s="162">
        <f>SUM(H79:H87)</f>
        <v>0</v>
      </c>
      <c r="I88" s="85">
        <f>SUM(I79:I87)</f>
        <v>0</v>
      </c>
      <c r="J88" s="85">
        <f>SUM(J79:J87)</f>
        <v>0</v>
      </c>
    </row>
    <row r="89" spans="1:10" s="31" customFormat="1" ht="10.199999999999999" x14ac:dyDescent="0.2">
      <c r="A89" s="168"/>
      <c r="B89" s="168"/>
      <c r="C89" s="164"/>
      <c r="D89" s="164"/>
      <c r="E89" s="164"/>
      <c r="F89" s="165"/>
      <c r="G89" s="165"/>
      <c r="H89" s="164"/>
      <c r="I89" s="164"/>
      <c r="J89" s="164"/>
    </row>
    <row r="90" spans="1:10" s="31" customFormat="1" ht="10.199999999999999" x14ac:dyDescent="0.2">
      <c r="A90" s="107"/>
      <c r="B90" s="107"/>
      <c r="C90" s="171"/>
      <c r="D90" s="171"/>
      <c r="E90" s="171"/>
      <c r="F90" s="128"/>
      <c r="G90" s="128"/>
      <c r="H90" s="171"/>
      <c r="I90" s="171"/>
      <c r="J90" s="171"/>
    </row>
    <row r="91" spans="1:10" s="31" customFormat="1" ht="10.199999999999999" x14ac:dyDescent="0.2">
      <c r="A91" s="107"/>
      <c r="B91" s="107"/>
      <c r="C91" s="171"/>
      <c r="D91" s="171"/>
      <c r="E91" s="171"/>
      <c r="F91" s="128"/>
      <c r="G91" s="128"/>
      <c r="H91" s="171"/>
      <c r="I91" s="171"/>
      <c r="J91" s="171"/>
    </row>
    <row r="92" spans="1:10" x14ac:dyDescent="0.25">
      <c r="A92" s="152" t="s">
        <v>429</v>
      </c>
      <c r="B92" s="153"/>
      <c r="C92" s="153"/>
      <c r="D92" s="153"/>
      <c r="E92" s="153"/>
      <c r="F92" s="153"/>
      <c r="G92" s="153"/>
      <c r="H92" s="153"/>
      <c r="I92" s="153"/>
      <c r="J92" s="154"/>
    </row>
    <row r="93" spans="1:10" ht="45" customHeight="1" x14ac:dyDescent="0.25">
      <c r="A93" s="746" t="s">
        <v>394</v>
      </c>
      <c r="B93" s="746" t="s">
        <v>395</v>
      </c>
      <c r="C93" s="149" t="s">
        <v>215</v>
      </c>
      <c r="D93" s="149" t="s">
        <v>396</v>
      </c>
      <c r="E93" s="149" t="s">
        <v>397</v>
      </c>
      <c r="F93" s="149" t="s">
        <v>398</v>
      </c>
      <c r="G93" s="149" t="s">
        <v>399</v>
      </c>
      <c r="H93" s="149" t="s">
        <v>400</v>
      </c>
      <c r="I93" s="149" t="s">
        <v>401</v>
      </c>
      <c r="J93" s="149" t="s">
        <v>426</v>
      </c>
    </row>
    <row r="94" spans="1:10" x14ac:dyDescent="0.25">
      <c r="A94" s="746"/>
      <c r="B94" s="746"/>
      <c r="C94" s="150" t="s">
        <v>195</v>
      </c>
      <c r="D94" s="150" t="s">
        <v>197</v>
      </c>
      <c r="E94" s="151" t="s">
        <v>405</v>
      </c>
      <c r="F94" s="150" t="s">
        <v>308</v>
      </c>
      <c r="G94" s="151" t="s">
        <v>406</v>
      </c>
      <c r="H94" s="150" t="s">
        <v>331</v>
      </c>
      <c r="I94" s="150" t="s">
        <v>253</v>
      </c>
      <c r="J94" s="151" t="s">
        <v>407</v>
      </c>
    </row>
    <row r="95" spans="1:10" x14ac:dyDescent="0.25">
      <c r="A95" s="891" t="s">
        <v>410</v>
      </c>
      <c r="B95" s="91" t="s">
        <v>411</v>
      </c>
      <c r="C95" s="76">
        <v>0</v>
      </c>
      <c r="D95" s="76">
        <v>0</v>
      </c>
      <c r="E95" s="76">
        <f t="shared" ref="E95:E103" si="13">+C95-D95</f>
        <v>0</v>
      </c>
      <c r="F95" s="155"/>
      <c r="G95" s="155">
        <v>0</v>
      </c>
      <c r="H95" s="76">
        <v>0</v>
      </c>
      <c r="I95" s="76">
        <v>0</v>
      </c>
      <c r="J95" s="76">
        <f t="shared" ref="J95:J103" si="14">+I95-H95</f>
        <v>0</v>
      </c>
    </row>
    <row r="96" spans="1:10" x14ac:dyDescent="0.25">
      <c r="A96" s="891"/>
      <c r="B96" s="91" t="s">
        <v>412</v>
      </c>
      <c r="C96" s="76">
        <v>0</v>
      </c>
      <c r="D96" s="76">
        <v>0</v>
      </c>
      <c r="E96" s="76">
        <f t="shared" si="13"/>
        <v>0</v>
      </c>
      <c r="F96" s="155"/>
      <c r="G96" s="155">
        <v>0</v>
      </c>
      <c r="H96" s="76">
        <v>0</v>
      </c>
      <c r="I96" s="76">
        <v>0</v>
      </c>
      <c r="J96" s="76">
        <f t="shared" si="14"/>
        <v>0</v>
      </c>
    </row>
    <row r="97" spans="1:10" x14ac:dyDescent="0.25">
      <c r="A97" s="891"/>
      <c r="B97" s="91" t="s">
        <v>413</v>
      </c>
      <c r="C97" s="76">
        <v>0</v>
      </c>
      <c r="D97" s="76">
        <v>0</v>
      </c>
      <c r="E97" s="76">
        <f t="shared" si="13"/>
        <v>0</v>
      </c>
      <c r="F97" s="155"/>
      <c r="G97" s="155">
        <v>0</v>
      </c>
      <c r="H97" s="76">
        <v>0</v>
      </c>
      <c r="I97" s="76">
        <v>0</v>
      </c>
      <c r="J97" s="76">
        <f t="shared" si="14"/>
        <v>0</v>
      </c>
    </row>
    <row r="98" spans="1:10" x14ac:dyDescent="0.25">
      <c r="A98" s="891" t="s">
        <v>414</v>
      </c>
      <c r="B98" s="91" t="s">
        <v>415</v>
      </c>
      <c r="C98" s="76">
        <v>0</v>
      </c>
      <c r="D98" s="76">
        <v>0</v>
      </c>
      <c r="E98" s="76">
        <f t="shared" si="13"/>
        <v>0</v>
      </c>
      <c r="F98" s="155"/>
      <c r="G98" s="155">
        <v>0</v>
      </c>
      <c r="H98" s="76">
        <v>0</v>
      </c>
      <c r="I98" s="76">
        <v>0</v>
      </c>
      <c r="J98" s="76">
        <f t="shared" si="14"/>
        <v>0</v>
      </c>
    </row>
    <row r="99" spans="1:10" x14ac:dyDescent="0.25">
      <c r="A99" s="891"/>
      <c r="B99" s="91" t="s">
        <v>416</v>
      </c>
      <c r="C99" s="76">
        <v>0</v>
      </c>
      <c r="D99" s="76">
        <v>0</v>
      </c>
      <c r="E99" s="76">
        <f t="shared" si="13"/>
        <v>0</v>
      </c>
      <c r="F99" s="155"/>
      <c r="G99" s="155">
        <v>0</v>
      </c>
      <c r="H99" s="76">
        <v>0</v>
      </c>
      <c r="I99" s="76">
        <v>0</v>
      </c>
      <c r="J99" s="76">
        <f t="shared" si="14"/>
        <v>0</v>
      </c>
    </row>
    <row r="100" spans="1:10" x14ac:dyDescent="0.25">
      <c r="A100" s="891" t="s">
        <v>417</v>
      </c>
      <c r="B100" s="91" t="s">
        <v>418</v>
      </c>
      <c r="C100" s="76">
        <v>0</v>
      </c>
      <c r="D100" s="76">
        <v>0</v>
      </c>
      <c r="E100" s="76">
        <f t="shared" si="13"/>
        <v>0</v>
      </c>
      <c r="F100" s="155"/>
      <c r="G100" s="155">
        <v>0</v>
      </c>
      <c r="H100" s="76">
        <v>0</v>
      </c>
      <c r="I100" s="76">
        <v>0</v>
      </c>
      <c r="J100" s="76">
        <f t="shared" si="14"/>
        <v>0</v>
      </c>
    </row>
    <row r="101" spans="1:10" x14ac:dyDescent="0.25">
      <c r="A101" s="891"/>
      <c r="B101" s="91" t="s">
        <v>419</v>
      </c>
      <c r="C101" s="76">
        <v>0</v>
      </c>
      <c r="D101" s="76">
        <v>0</v>
      </c>
      <c r="E101" s="76">
        <f t="shared" si="13"/>
        <v>0</v>
      </c>
      <c r="F101" s="155"/>
      <c r="G101" s="155">
        <v>0</v>
      </c>
      <c r="H101" s="76">
        <v>0</v>
      </c>
      <c r="I101" s="76">
        <v>0</v>
      </c>
      <c r="J101" s="76">
        <f t="shared" si="14"/>
        <v>0</v>
      </c>
    </row>
    <row r="102" spans="1:10" x14ac:dyDescent="0.25">
      <c r="A102" s="127" t="s">
        <v>420</v>
      </c>
      <c r="B102" s="91" t="s">
        <v>421</v>
      </c>
      <c r="C102" s="76">
        <v>0</v>
      </c>
      <c r="D102" s="76">
        <v>0</v>
      </c>
      <c r="E102" s="76">
        <f t="shared" si="13"/>
        <v>0</v>
      </c>
      <c r="F102" s="155"/>
      <c r="G102" s="155">
        <v>0</v>
      </c>
      <c r="H102" s="76">
        <v>0</v>
      </c>
      <c r="I102" s="76">
        <v>0</v>
      </c>
      <c r="J102" s="76">
        <f t="shared" si="14"/>
        <v>0</v>
      </c>
    </row>
    <row r="103" spans="1:10" x14ac:dyDescent="0.25">
      <c r="A103" s="127" t="s">
        <v>422</v>
      </c>
      <c r="B103" s="91" t="s">
        <v>423</v>
      </c>
      <c r="C103" s="76">
        <v>0</v>
      </c>
      <c r="D103" s="76">
        <v>0</v>
      </c>
      <c r="E103" s="76">
        <f t="shared" si="13"/>
        <v>0</v>
      </c>
      <c r="F103" s="155"/>
      <c r="G103" s="155">
        <v>0</v>
      </c>
      <c r="H103" s="76">
        <v>0</v>
      </c>
      <c r="I103" s="76">
        <v>0</v>
      </c>
      <c r="J103" s="76">
        <f t="shared" si="14"/>
        <v>0</v>
      </c>
    </row>
    <row r="104" spans="1:10" x14ac:dyDescent="0.25">
      <c r="A104" s="893" t="s">
        <v>391</v>
      </c>
      <c r="B104" s="893"/>
      <c r="C104" s="85">
        <f>SUM(C95:C103)</f>
        <v>0</v>
      </c>
      <c r="D104" s="85">
        <f>SUM(D95:D103)</f>
        <v>0</v>
      </c>
      <c r="E104" s="85">
        <f>SUM(E95:E103)</f>
        <v>0</v>
      </c>
      <c r="F104" s="160"/>
      <c r="G104" s="161"/>
      <c r="H104" s="162">
        <f>SUM(H95:H103)</f>
        <v>0</v>
      </c>
      <c r="I104" s="85">
        <f>SUM(I95:I103)</f>
        <v>0</v>
      </c>
      <c r="J104" s="85">
        <f>SUM(J95:J103)</f>
        <v>0</v>
      </c>
    </row>
    <row r="105" spans="1:10" s="31" customFormat="1" ht="10.199999999999999" x14ac:dyDescent="0.2">
      <c r="A105" s="168"/>
      <c r="B105" s="168"/>
      <c r="C105" s="164"/>
      <c r="D105" s="164"/>
      <c r="E105" s="164"/>
      <c r="F105" s="165"/>
      <c r="G105" s="165"/>
      <c r="H105" s="164"/>
      <c r="I105" s="164"/>
      <c r="J105" s="164"/>
    </row>
    <row r="106" spans="1:10" s="31" customFormat="1" ht="10.199999999999999" x14ac:dyDescent="0.2">
      <c r="A106" s="107"/>
      <c r="B106" s="107"/>
      <c r="C106" s="171"/>
      <c r="D106" s="171"/>
      <c r="E106" s="171"/>
      <c r="F106" s="128"/>
      <c r="G106" s="128"/>
      <c r="H106" s="171"/>
      <c r="I106" s="171"/>
      <c r="J106" s="171"/>
    </row>
    <row r="107" spans="1:10" s="31" customFormat="1" ht="10.199999999999999" x14ac:dyDescent="0.2">
      <c r="A107" s="107"/>
      <c r="B107" s="107"/>
      <c r="C107" s="171"/>
      <c r="D107" s="171"/>
      <c r="E107" s="171"/>
      <c r="F107" s="128"/>
      <c r="G107" s="128"/>
      <c r="H107" s="171"/>
      <c r="I107" s="171"/>
      <c r="J107" s="171"/>
    </row>
    <row r="108" spans="1:10" x14ac:dyDescent="0.25">
      <c r="A108" s="152" t="s">
        <v>430</v>
      </c>
      <c r="B108" s="153"/>
      <c r="C108" s="153"/>
      <c r="D108" s="153"/>
      <c r="E108" s="153"/>
      <c r="F108" s="153"/>
      <c r="G108" s="153"/>
      <c r="H108" s="153"/>
      <c r="I108" s="153"/>
      <c r="J108" s="154"/>
    </row>
    <row r="109" spans="1:10" ht="45" customHeight="1" x14ac:dyDescent="0.25">
      <c r="A109" s="746" t="s">
        <v>394</v>
      </c>
      <c r="B109" s="746" t="s">
        <v>395</v>
      </c>
      <c r="C109" s="149" t="s">
        <v>215</v>
      </c>
      <c r="D109" s="149" t="s">
        <v>396</v>
      </c>
      <c r="E109" s="149" t="s">
        <v>397</v>
      </c>
      <c r="F109" s="149" t="s">
        <v>398</v>
      </c>
      <c r="G109" s="149" t="s">
        <v>399</v>
      </c>
      <c r="H109" s="149" t="s">
        <v>400</v>
      </c>
      <c r="I109" s="149" t="s">
        <v>401</v>
      </c>
      <c r="J109" s="149" t="s">
        <v>426</v>
      </c>
    </row>
    <row r="110" spans="1:10" x14ac:dyDescent="0.25">
      <c r="A110" s="746"/>
      <c r="B110" s="746"/>
      <c r="C110" s="150" t="s">
        <v>195</v>
      </c>
      <c r="D110" s="150" t="s">
        <v>197</v>
      </c>
      <c r="E110" s="151" t="s">
        <v>405</v>
      </c>
      <c r="F110" s="150" t="s">
        <v>308</v>
      </c>
      <c r="G110" s="151" t="s">
        <v>406</v>
      </c>
      <c r="H110" s="150" t="s">
        <v>331</v>
      </c>
      <c r="I110" s="150" t="s">
        <v>253</v>
      </c>
      <c r="J110" s="151" t="s">
        <v>407</v>
      </c>
    </row>
    <row r="111" spans="1:10" x14ac:dyDescent="0.25">
      <c r="A111" s="891" t="s">
        <v>410</v>
      </c>
      <c r="B111" s="91" t="s">
        <v>411</v>
      </c>
      <c r="C111" s="76">
        <v>0</v>
      </c>
      <c r="D111" s="76">
        <v>0</v>
      </c>
      <c r="E111" s="76">
        <f t="shared" ref="E111:E119" si="15">+C111-D111</f>
        <v>0</v>
      </c>
      <c r="F111" s="155"/>
      <c r="G111" s="155">
        <v>0</v>
      </c>
      <c r="H111" s="76">
        <v>0</v>
      </c>
      <c r="I111" s="76">
        <v>0</v>
      </c>
      <c r="J111" s="76">
        <f t="shared" ref="J111:J119" si="16">+I111-H111</f>
        <v>0</v>
      </c>
    </row>
    <row r="112" spans="1:10" x14ac:dyDescent="0.25">
      <c r="A112" s="891"/>
      <c r="B112" s="91" t="s">
        <v>412</v>
      </c>
      <c r="C112" s="76">
        <v>0</v>
      </c>
      <c r="D112" s="76">
        <v>0</v>
      </c>
      <c r="E112" s="76">
        <f t="shared" si="15"/>
        <v>0</v>
      </c>
      <c r="F112" s="155"/>
      <c r="G112" s="155">
        <v>0</v>
      </c>
      <c r="H112" s="76">
        <v>0</v>
      </c>
      <c r="I112" s="76">
        <v>0</v>
      </c>
      <c r="J112" s="76">
        <f t="shared" si="16"/>
        <v>0</v>
      </c>
    </row>
    <row r="113" spans="1:10" x14ac:dyDescent="0.25">
      <c r="A113" s="891"/>
      <c r="B113" s="91" t="s">
        <v>413</v>
      </c>
      <c r="C113" s="76">
        <v>0</v>
      </c>
      <c r="D113" s="76">
        <v>0</v>
      </c>
      <c r="E113" s="76">
        <f t="shared" si="15"/>
        <v>0</v>
      </c>
      <c r="F113" s="155"/>
      <c r="G113" s="155">
        <v>0</v>
      </c>
      <c r="H113" s="76">
        <v>0</v>
      </c>
      <c r="I113" s="76">
        <v>0</v>
      </c>
      <c r="J113" s="76">
        <f t="shared" si="16"/>
        <v>0</v>
      </c>
    </row>
    <row r="114" spans="1:10" x14ac:dyDescent="0.25">
      <c r="A114" s="891" t="s">
        <v>414</v>
      </c>
      <c r="B114" s="91" t="s">
        <v>415</v>
      </c>
      <c r="C114" s="76">
        <v>0</v>
      </c>
      <c r="D114" s="76">
        <v>0</v>
      </c>
      <c r="E114" s="76">
        <f t="shared" si="15"/>
        <v>0</v>
      </c>
      <c r="F114" s="155"/>
      <c r="G114" s="155">
        <v>0</v>
      </c>
      <c r="H114" s="76">
        <v>0</v>
      </c>
      <c r="I114" s="76">
        <v>0</v>
      </c>
      <c r="J114" s="76">
        <f t="shared" si="16"/>
        <v>0</v>
      </c>
    </row>
    <row r="115" spans="1:10" x14ac:dyDescent="0.25">
      <c r="A115" s="891"/>
      <c r="B115" s="91" t="s">
        <v>416</v>
      </c>
      <c r="C115" s="76">
        <v>0</v>
      </c>
      <c r="D115" s="76">
        <v>0</v>
      </c>
      <c r="E115" s="76">
        <f t="shared" si="15"/>
        <v>0</v>
      </c>
      <c r="F115" s="155"/>
      <c r="G115" s="155">
        <v>0</v>
      </c>
      <c r="H115" s="76">
        <v>0</v>
      </c>
      <c r="I115" s="76">
        <v>0</v>
      </c>
      <c r="J115" s="76">
        <f t="shared" si="16"/>
        <v>0</v>
      </c>
    </row>
    <row r="116" spans="1:10" x14ac:dyDescent="0.25">
      <c r="A116" s="891" t="s">
        <v>417</v>
      </c>
      <c r="B116" s="91" t="s">
        <v>418</v>
      </c>
      <c r="C116" s="76">
        <v>0</v>
      </c>
      <c r="D116" s="76">
        <v>0</v>
      </c>
      <c r="E116" s="76">
        <f t="shared" si="15"/>
        <v>0</v>
      </c>
      <c r="F116" s="155"/>
      <c r="G116" s="155">
        <v>0</v>
      </c>
      <c r="H116" s="76">
        <v>0</v>
      </c>
      <c r="I116" s="76">
        <v>0</v>
      </c>
      <c r="J116" s="76">
        <f t="shared" si="16"/>
        <v>0</v>
      </c>
    </row>
    <row r="117" spans="1:10" x14ac:dyDescent="0.25">
      <c r="A117" s="891"/>
      <c r="B117" s="91" t="s">
        <v>419</v>
      </c>
      <c r="C117" s="76">
        <v>0</v>
      </c>
      <c r="D117" s="76">
        <v>0</v>
      </c>
      <c r="E117" s="76">
        <f t="shared" si="15"/>
        <v>0</v>
      </c>
      <c r="F117" s="155"/>
      <c r="G117" s="155">
        <v>0</v>
      </c>
      <c r="H117" s="76">
        <v>0</v>
      </c>
      <c r="I117" s="76">
        <v>0</v>
      </c>
      <c r="J117" s="76">
        <f t="shared" si="16"/>
        <v>0</v>
      </c>
    </row>
    <row r="118" spans="1:10" x14ac:dyDescent="0.25">
      <c r="A118" s="127" t="s">
        <v>420</v>
      </c>
      <c r="B118" s="91" t="s">
        <v>421</v>
      </c>
      <c r="C118" s="76">
        <v>0</v>
      </c>
      <c r="D118" s="76">
        <v>0</v>
      </c>
      <c r="E118" s="76">
        <f t="shared" si="15"/>
        <v>0</v>
      </c>
      <c r="F118" s="155"/>
      <c r="G118" s="155">
        <v>0</v>
      </c>
      <c r="H118" s="76">
        <v>0</v>
      </c>
      <c r="I118" s="76">
        <v>0</v>
      </c>
      <c r="J118" s="76">
        <f t="shared" si="16"/>
        <v>0</v>
      </c>
    </row>
    <row r="119" spans="1:10" x14ac:dyDescent="0.25">
      <c r="A119" s="127" t="s">
        <v>422</v>
      </c>
      <c r="B119" s="91" t="s">
        <v>423</v>
      </c>
      <c r="C119" s="76">
        <v>0</v>
      </c>
      <c r="D119" s="76">
        <v>0</v>
      </c>
      <c r="E119" s="76">
        <f t="shared" si="15"/>
        <v>0</v>
      </c>
      <c r="F119" s="155"/>
      <c r="G119" s="155">
        <v>0</v>
      </c>
      <c r="H119" s="76">
        <v>0</v>
      </c>
      <c r="I119" s="76">
        <v>0</v>
      </c>
      <c r="J119" s="76">
        <f t="shared" si="16"/>
        <v>0</v>
      </c>
    </row>
    <row r="120" spans="1:10" x14ac:dyDescent="0.25">
      <c r="A120" s="893" t="s">
        <v>391</v>
      </c>
      <c r="B120" s="893"/>
      <c r="C120" s="85">
        <f>SUM(C111:C119)</f>
        <v>0</v>
      </c>
      <c r="D120" s="85">
        <f>SUM(D111:D119)</f>
        <v>0</v>
      </c>
      <c r="E120" s="85">
        <f>SUM(E111:E119)</f>
        <v>0</v>
      </c>
      <c r="F120" s="160"/>
      <c r="G120" s="161"/>
      <c r="H120" s="162">
        <f>SUM(H111:H119)</f>
        <v>0</v>
      </c>
      <c r="I120" s="85">
        <f>SUM(I111:I119)</f>
        <v>0</v>
      </c>
      <c r="J120" s="85">
        <f>SUM(J111:J119)</f>
        <v>0</v>
      </c>
    </row>
    <row r="121" spans="1:10" s="31" customFormat="1" ht="10.199999999999999" x14ac:dyDescent="0.2">
      <c r="A121" s="168"/>
      <c r="B121" s="168"/>
      <c r="C121" s="164"/>
      <c r="D121" s="164"/>
      <c r="E121" s="164"/>
      <c r="F121" s="165"/>
      <c r="G121" s="165"/>
      <c r="H121" s="164"/>
      <c r="I121" s="164"/>
      <c r="J121" s="164"/>
    </row>
    <row r="122" spans="1:10" s="31" customFormat="1" ht="10.199999999999999" x14ac:dyDescent="0.2">
      <c r="A122" s="107"/>
      <c r="B122" s="107"/>
      <c r="C122" s="171"/>
      <c r="D122" s="171"/>
      <c r="E122" s="171"/>
      <c r="F122" s="128"/>
      <c r="G122" s="128"/>
      <c r="H122" s="171"/>
      <c r="I122" s="171"/>
      <c r="J122" s="171"/>
    </row>
    <row r="123" spans="1:10" s="31" customFormat="1" ht="10.199999999999999" x14ac:dyDescent="0.2">
      <c r="A123" s="107"/>
      <c r="B123" s="107"/>
      <c r="C123" s="171"/>
      <c r="D123" s="171"/>
      <c r="E123" s="171"/>
      <c r="F123" s="128"/>
      <c r="G123" s="128"/>
      <c r="H123" s="171"/>
      <c r="I123" s="171"/>
      <c r="J123" s="171"/>
    </row>
    <row r="124" spans="1:10" x14ac:dyDescent="0.25">
      <c r="A124" s="152" t="s">
        <v>431</v>
      </c>
      <c r="B124" s="153"/>
      <c r="C124" s="153"/>
      <c r="D124" s="153"/>
      <c r="E124" s="153"/>
      <c r="F124" s="153"/>
      <c r="G124" s="153"/>
      <c r="H124" s="153"/>
      <c r="I124" s="153"/>
      <c r="J124" s="154"/>
    </row>
    <row r="125" spans="1:10" ht="45" customHeight="1" x14ac:dyDescent="0.25">
      <c r="A125" s="746" t="s">
        <v>394</v>
      </c>
      <c r="B125" s="746" t="s">
        <v>395</v>
      </c>
      <c r="C125" s="149" t="s">
        <v>215</v>
      </c>
      <c r="D125" s="149" t="s">
        <v>396</v>
      </c>
      <c r="E125" s="149" t="s">
        <v>397</v>
      </c>
      <c r="F125" s="149" t="s">
        <v>398</v>
      </c>
      <c r="G125" s="149" t="s">
        <v>399</v>
      </c>
      <c r="H125" s="149" t="s">
        <v>400</v>
      </c>
      <c r="I125" s="149" t="s">
        <v>401</v>
      </c>
      <c r="J125" s="149" t="s">
        <v>426</v>
      </c>
    </row>
    <row r="126" spans="1:10" x14ac:dyDescent="0.25">
      <c r="A126" s="746"/>
      <c r="B126" s="746"/>
      <c r="C126" s="150" t="s">
        <v>195</v>
      </c>
      <c r="D126" s="150" t="s">
        <v>197</v>
      </c>
      <c r="E126" s="151" t="s">
        <v>405</v>
      </c>
      <c r="F126" s="150" t="s">
        <v>308</v>
      </c>
      <c r="G126" s="151" t="s">
        <v>406</v>
      </c>
      <c r="H126" s="150" t="s">
        <v>331</v>
      </c>
      <c r="I126" s="150" t="s">
        <v>253</v>
      </c>
      <c r="J126" s="151" t="s">
        <v>407</v>
      </c>
    </row>
    <row r="127" spans="1:10" x14ac:dyDescent="0.25">
      <c r="A127" s="891" t="s">
        <v>410</v>
      </c>
      <c r="B127" s="91" t="s">
        <v>411</v>
      </c>
      <c r="C127" s="76">
        <v>0</v>
      </c>
      <c r="D127" s="76">
        <v>0</v>
      </c>
      <c r="E127" s="76">
        <f t="shared" ref="E127:E135" si="17">+C127-D127</f>
        <v>0</v>
      </c>
      <c r="F127" s="155"/>
      <c r="G127" s="155">
        <v>0</v>
      </c>
      <c r="H127" s="76">
        <v>0</v>
      </c>
      <c r="I127" s="76">
        <v>0</v>
      </c>
      <c r="J127" s="76">
        <f t="shared" ref="J127:J135" si="18">+I127-H127</f>
        <v>0</v>
      </c>
    </row>
    <row r="128" spans="1:10" x14ac:dyDescent="0.25">
      <c r="A128" s="891"/>
      <c r="B128" s="91" t="s">
        <v>412</v>
      </c>
      <c r="C128" s="76">
        <v>0</v>
      </c>
      <c r="D128" s="76">
        <v>0</v>
      </c>
      <c r="E128" s="76">
        <f t="shared" si="17"/>
        <v>0</v>
      </c>
      <c r="F128" s="155"/>
      <c r="G128" s="155">
        <v>0</v>
      </c>
      <c r="H128" s="76">
        <v>0</v>
      </c>
      <c r="I128" s="76">
        <v>0</v>
      </c>
      <c r="J128" s="76">
        <f t="shared" si="18"/>
        <v>0</v>
      </c>
    </row>
    <row r="129" spans="1:10" x14ac:dyDescent="0.25">
      <c r="A129" s="891"/>
      <c r="B129" s="91" t="s">
        <v>413</v>
      </c>
      <c r="C129" s="76">
        <v>0</v>
      </c>
      <c r="D129" s="76">
        <v>0</v>
      </c>
      <c r="E129" s="76">
        <f t="shared" si="17"/>
        <v>0</v>
      </c>
      <c r="F129" s="155"/>
      <c r="G129" s="155">
        <v>0</v>
      </c>
      <c r="H129" s="76">
        <v>0</v>
      </c>
      <c r="I129" s="76">
        <v>0</v>
      </c>
      <c r="J129" s="76">
        <f t="shared" si="18"/>
        <v>0</v>
      </c>
    </row>
    <row r="130" spans="1:10" x14ac:dyDescent="0.25">
      <c r="A130" s="891" t="s">
        <v>414</v>
      </c>
      <c r="B130" s="91" t="s">
        <v>415</v>
      </c>
      <c r="C130" s="76">
        <v>0</v>
      </c>
      <c r="D130" s="76">
        <v>0</v>
      </c>
      <c r="E130" s="76">
        <f t="shared" si="17"/>
        <v>0</v>
      </c>
      <c r="F130" s="155"/>
      <c r="G130" s="155">
        <v>0</v>
      </c>
      <c r="H130" s="76">
        <v>0</v>
      </c>
      <c r="I130" s="76">
        <v>0</v>
      </c>
      <c r="J130" s="76">
        <f t="shared" si="18"/>
        <v>0</v>
      </c>
    </row>
    <row r="131" spans="1:10" x14ac:dyDescent="0.25">
      <c r="A131" s="891"/>
      <c r="B131" s="91" t="s">
        <v>416</v>
      </c>
      <c r="C131" s="76">
        <v>0</v>
      </c>
      <c r="D131" s="76">
        <v>0</v>
      </c>
      <c r="E131" s="76">
        <f t="shared" si="17"/>
        <v>0</v>
      </c>
      <c r="F131" s="155"/>
      <c r="G131" s="155">
        <v>0</v>
      </c>
      <c r="H131" s="76">
        <v>0</v>
      </c>
      <c r="I131" s="76">
        <v>0</v>
      </c>
      <c r="J131" s="76">
        <f t="shared" si="18"/>
        <v>0</v>
      </c>
    </row>
    <row r="132" spans="1:10" x14ac:dyDescent="0.25">
      <c r="A132" s="891" t="s">
        <v>417</v>
      </c>
      <c r="B132" s="91" t="s">
        <v>418</v>
      </c>
      <c r="C132" s="76">
        <v>0</v>
      </c>
      <c r="D132" s="76">
        <v>0</v>
      </c>
      <c r="E132" s="76">
        <f t="shared" si="17"/>
        <v>0</v>
      </c>
      <c r="F132" s="155"/>
      <c r="G132" s="155">
        <v>0</v>
      </c>
      <c r="H132" s="76">
        <v>0</v>
      </c>
      <c r="I132" s="76">
        <v>0</v>
      </c>
      <c r="J132" s="76">
        <f t="shared" si="18"/>
        <v>0</v>
      </c>
    </row>
    <row r="133" spans="1:10" x14ac:dyDescent="0.25">
      <c r="A133" s="891"/>
      <c r="B133" s="91" t="s">
        <v>419</v>
      </c>
      <c r="C133" s="76">
        <v>0</v>
      </c>
      <c r="D133" s="76">
        <v>0</v>
      </c>
      <c r="E133" s="76">
        <f t="shared" si="17"/>
        <v>0</v>
      </c>
      <c r="F133" s="155"/>
      <c r="G133" s="155">
        <v>0</v>
      </c>
      <c r="H133" s="76">
        <v>0</v>
      </c>
      <c r="I133" s="76">
        <v>0</v>
      </c>
      <c r="J133" s="76">
        <f t="shared" si="18"/>
        <v>0</v>
      </c>
    </row>
    <row r="134" spans="1:10" x14ac:dyDescent="0.25">
      <c r="A134" s="127" t="s">
        <v>420</v>
      </c>
      <c r="B134" s="91" t="s">
        <v>421</v>
      </c>
      <c r="C134" s="76">
        <v>0</v>
      </c>
      <c r="D134" s="76">
        <v>0</v>
      </c>
      <c r="E134" s="76">
        <f t="shared" si="17"/>
        <v>0</v>
      </c>
      <c r="F134" s="155"/>
      <c r="G134" s="155">
        <v>0</v>
      </c>
      <c r="H134" s="76">
        <v>0</v>
      </c>
      <c r="I134" s="76">
        <v>0</v>
      </c>
      <c r="J134" s="76">
        <f t="shared" si="18"/>
        <v>0</v>
      </c>
    </row>
    <row r="135" spans="1:10" x14ac:dyDescent="0.25">
      <c r="A135" s="127" t="s">
        <v>422</v>
      </c>
      <c r="B135" s="91" t="s">
        <v>423</v>
      </c>
      <c r="C135" s="76">
        <v>0</v>
      </c>
      <c r="D135" s="76">
        <v>0</v>
      </c>
      <c r="E135" s="76">
        <f t="shared" si="17"/>
        <v>0</v>
      </c>
      <c r="F135" s="155"/>
      <c r="G135" s="155">
        <v>0</v>
      </c>
      <c r="H135" s="76">
        <v>0</v>
      </c>
      <c r="I135" s="76">
        <v>0</v>
      </c>
      <c r="J135" s="76">
        <f t="shared" si="18"/>
        <v>0</v>
      </c>
    </row>
    <row r="136" spans="1:10" x14ac:dyDescent="0.25">
      <c r="A136" s="893" t="s">
        <v>391</v>
      </c>
      <c r="B136" s="893"/>
      <c r="C136" s="85">
        <f>SUM(C127:C135)</f>
        <v>0</v>
      </c>
      <c r="D136" s="85">
        <f>SUM(D127:D135)</f>
        <v>0</v>
      </c>
      <c r="E136" s="85">
        <f>SUM(E127:E135)</f>
        <v>0</v>
      </c>
      <c r="F136" s="160"/>
      <c r="G136" s="161"/>
      <c r="H136" s="162">
        <f>SUM(H127:H135)</f>
        <v>0</v>
      </c>
      <c r="I136" s="85">
        <f>SUM(I127:I135)</f>
        <v>0</v>
      </c>
      <c r="J136" s="85">
        <f>SUM(J127:J135)</f>
        <v>0</v>
      </c>
    </row>
    <row r="137" spans="1:10" s="31" customFormat="1" ht="10.199999999999999" x14ac:dyDescent="0.2">
      <c r="A137" s="168"/>
      <c r="B137" s="168"/>
      <c r="C137" s="164"/>
      <c r="D137" s="164"/>
      <c r="E137" s="164"/>
      <c r="F137" s="165"/>
      <c r="G137" s="165"/>
      <c r="H137" s="164"/>
      <c r="I137" s="164"/>
      <c r="J137" s="164"/>
    </row>
    <row r="138" spans="1:10" s="31" customFormat="1" ht="10.199999999999999" x14ac:dyDescent="0.2">
      <c r="A138" s="107"/>
      <c r="B138" s="107"/>
      <c r="C138" s="171"/>
      <c r="D138" s="171"/>
      <c r="E138" s="171"/>
      <c r="F138" s="128"/>
      <c r="G138" s="128"/>
      <c r="H138" s="171"/>
      <c r="I138" s="171"/>
      <c r="J138" s="171"/>
    </row>
    <row r="139" spans="1:10" s="31" customFormat="1" ht="10.199999999999999" x14ac:dyDescent="0.2">
      <c r="A139" s="107"/>
      <c r="B139" s="107"/>
      <c r="C139" s="171"/>
      <c r="D139" s="171"/>
      <c r="E139" s="171"/>
      <c r="F139" s="128"/>
      <c r="G139" s="128"/>
      <c r="H139" s="171"/>
      <c r="I139" s="171"/>
      <c r="J139" s="171"/>
    </row>
    <row r="140" spans="1:10" x14ac:dyDescent="0.25">
      <c r="A140" s="152" t="s">
        <v>432</v>
      </c>
      <c r="B140" s="153"/>
      <c r="C140" s="153"/>
      <c r="D140" s="153"/>
      <c r="E140" s="153"/>
      <c r="F140" s="153"/>
      <c r="G140" s="153"/>
      <c r="H140" s="153"/>
      <c r="I140" s="153"/>
      <c r="J140" s="154"/>
    </row>
    <row r="141" spans="1:10" ht="45" customHeight="1" x14ac:dyDescent="0.25">
      <c r="A141" s="746" t="s">
        <v>394</v>
      </c>
      <c r="B141" s="746" t="s">
        <v>395</v>
      </c>
      <c r="C141" s="149" t="s">
        <v>215</v>
      </c>
      <c r="D141" s="149" t="s">
        <v>396</v>
      </c>
      <c r="E141" s="149" t="s">
        <v>397</v>
      </c>
      <c r="F141" s="149" t="s">
        <v>398</v>
      </c>
      <c r="G141" s="149" t="s">
        <v>399</v>
      </c>
      <c r="H141" s="149" t="s">
        <v>400</v>
      </c>
      <c r="I141" s="149" t="s">
        <v>401</v>
      </c>
      <c r="J141" s="149" t="s">
        <v>426</v>
      </c>
    </row>
    <row r="142" spans="1:10" x14ac:dyDescent="0.25">
      <c r="A142" s="746"/>
      <c r="B142" s="746"/>
      <c r="C142" s="150" t="s">
        <v>195</v>
      </c>
      <c r="D142" s="150" t="s">
        <v>197</v>
      </c>
      <c r="E142" s="151" t="s">
        <v>405</v>
      </c>
      <c r="F142" s="150" t="s">
        <v>308</v>
      </c>
      <c r="G142" s="151" t="s">
        <v>406</v>
      </c>
      <c r="H142" s="150" t="s">
        <v>331</v>
      </c>
      <c r="I142" s="150" t="s">
        <v>253</v>
      </c>
      <c r="J142" s="151" t="s">
        <v>407</v>
      </c>
    </row>
    <row r="143" spans="1:10" x14ac:dyDescent="0.25">
      <c r="A143" s="891" t="s">
        <v>410</v>
      </c>
      <c r="B143" s="91" t="s">
        <v>411</v>
      </c>
      <c r="C143" s="76">
        <v>0</v>
      </c>
      <c r="D143" s="76">
        <v>0</v>
      </c>
      <c r="E143" s="76">
        <f t="shared" ref="E143:E151" si="19">+C143-D143</f>
        <v>0</v>
      </c>
      <c r="F143" s="155"/>
      <c r="G143" s="155">
        <v>0</v>
      </c>
      <c r="H143" s="76">
        <v>0</v>
      </c>
      <c r="I143" s="76">
        <v>0</v>
      </c>
      <c r="J143" s="76">
        <f t="shared" ref="J143:J151" si="20">+I143-H143</f>
        <v>0</v>
      </c>
    </row>
    <row r="144" spans="1:10" x14ac:dyDescent="0.25">
      <c r="A144" s="891"/>
      <c r="B144" s="91" t="s">
        <v>412</v>
      </c>
      <c r="C144" s="76">
        <v>0</v>
      </c>
      <c r="D144" s="76">
        <v>0</v>
      </c>
      <c r="E144" s="76">
        <f t="shared" si="19"/>
        <v>0</v>
      </c>
      <c r="F144" s="155"/>
      <c r="G144" s="155">
        <v>0</v>
      </c>
      <c r="H144" s="76">
        <v>0</v>
      </c>
      <c r="I144" s="76">
        <v>0</v>
      </c>
      <c r="J144" s="76">
        <f t="shared" si="20"/>
        <v>0</v>
      </c>
    </row>
    <row r="145" spans="1:10" x14ac:dyDescent="0.25">
      <c r="A145" s="891"/>
      <c r="B145" s="91" t="s">
        <v>413</v>
      </c>
      <c r="C145" s="76">
        <v>0</v>
      </c>
      <c r="D145" s="76">
        <v>0</v>
      </c>
      <c r="E145" s="76">
        <f t="shared" si="19"/>
        <v>0</v>
      </c>
      <c r="F145" s="155"/>
      <c r="G145" s="155">
        <v>0</v>
      </c>
      <c r="H145" s="76">
        <v>0</v>
      </c>
      <c r="I145" s="76">
        <v>0</v>
      </c>
      <c r="J145" s="76">
        <f t="shared" si="20"/>
        <v>0</v>
      </c>
    </row>
    <row r="146" spans="1:10" x14ac:dyDescent="0.25">
      <c r="A146" s="891" t="s">
        <v>414</v>
      </c>
      <c r="B146" s="91" t="s">
        <v>415</v>
      </c>
      <c r="C146" s="76">
        <v>0</v>
      </c>
      <c r="D146" s="76">
        <v>0</v>
      </c>
      <c r="E146" s="76">
        <f t="shared" si="19"/>
        <v>0</v>
      </c>
      <c r="F146" s="155"/>
      <c r="G146" s="155">
        <v>0</v>
      </c>
      <c r="H146" s="76">
        <v>0</v>
      </c>
      <c r="I146" s="76">
        <v>0</v>
      </c>
      <c r="J146" s="76">
        <f t="shared" si="20"/>
        <v>0</v>
      </c>
    </row>
    <row r="147" spans="1:10" x14ac:dyDescent="0.25">
      <c r="A147" s="891"/>
      <c r="B147" s="91" t="s">
        <v>416</v>
      </c>
      <c r="C147" s="76">
        <v>0</v>
      </c>
      <c r="D147" s="76">
        <v>0</v>
      </c>
      <c r="E147" s="76">
        <f t="shared" si="19"/>
        <v>0</v>
      </c>
      <c r="F147" s="155"/>
      <c r="G147" s="155">
        <v>0</v>
      </c>
      <c r="H147" s="76">
        <v>0</v>
      </c>
      <c r="I147" s="76">
        <v>0</v>
      </c>
      <c r="J147" s="76">
        <f t="shared" si="20"/>
        <v>0</v>
      </c>
    </row>
    <row r="148" spans="1:10" x14ac:dyDescent="0.25">
      <c r="A148" s="891" t="s">
        <v>417</v>
      </c>
      <c r="B148" s="91" t="s">
        <v>418</v>
      </c>
      <c r="C148" s="76">
        <v>0</v>
      </c>
      <c r="D148" s="76">
        <v>0</v>
      </c>
      <c r="E148" s="76">
        <f t="shared" si="19"/>
        <v>0</v>
      </c>
      <c r="F148" s="155"/>
      <c r="G148" s="155">
        <v>0</v>
      </c>
      <c r="H148" s="76">
        <v>0</v>
      </c>
      <c r="I148" s="76">
        <v>0</v>
      </c>
      <c r="J148" s="76">
        <f t="shared" si="20"/>
        <v>0</v>
      </c>
    </row>
    <row r="149" spans="1:10" x14ac:dyDescent="0.25">
      <c r="A149" s="891"/>
      <c r="B149" s="91" t="s">
        <v>419</v>
      </c>
      <c r="C149" s="76">
        <v>0</v>
      </c>
      <c r="D149" s="76">
        <v>0</v>
      </c>
      <c r="E149" s="76">
        <f t="shared" si="19"/>
        <v>0</v>
      </c>
      <c r="F149" s="155"/>
      <c r="G149" s="155">
        <v>0</v>
      </c>
      <c r="H149" s="76">
        <v>0</v>
      </c>
      <c r="I149" s="76">
        <v>0</v>
      </c>
      <c r="J149" s="76">
        <f t="shared" si="20"/>
        <v>0</v>
      </c>
    </row>
    <row r="150" spans="1:10" x14ac:dyDescent="0.25">
      <c r="A150" s="127" t="s">
        <v>420</v>
      </c>
      <c r="B150" s="91" t="s">
        <v>421</v>
      </c>
      <c r="C150" s="76">
        <v>0</v>
      </c>
      <c r="D150" s="76">
        <v>0</v>
      </c>
      <c r="E150" s="76">
        <f t="shared" si="19"/>
        <v>0</v>
      </c>
      <c r="F150" s="155"/>
      <c r="G150" s="155">
        <v>0</v>
      </c>
      <c r="H150" s="76">
        <v>0</v>
      </c>
      <c r="I150" s="76">
        <v>0</v>
      </c>
      <c r="J150" s="76">
        <f t="shared" si="20"/>
        <v>0</v>
      </c>
    </row>
    <row r="151" spans="1:10" x14ac:dyDescent="0.25">
      <c r="A151" s="127" t="s">
        <v>422</v>
      </c>
      <c r="B151" s="91" t="s">
        <v>423</v>
      </c>
      <c r="C151" s="76">
        <v>0</v>
      </c>
      <c r="D151" s="76">
        <v>0</v>
      </c>
      <c r="E151" s="76">
        <f t="shared" si="19"/>
        <v>0</v>
      </c>
      <c r="F151" s="155"/>
      <c r="G151" s="155">
        <v>0</v>
      </c>
      <c r="H151" s="76">
        <v>0</v>
      </c>
      <c r="I151" s="76">
        <v>0</v>
      </c>
      <c r="J151" s="76">
        <f t="shared" si="20"/>
        <v>0</v>
      </c>
    </row>
    <row r="152" spans="1:10" x14ac:dyDescent="0.25">
      <c r="A152" s="893" t="s">
        <v>391</v>
      </c>
      <c r="B152" s="893"/>
      <c r="C152" s="85">
        <f>SUM(C143:C151)</f>
        <v>0</v>
      </c>
      <c r="D152" s="85">
        <f>SUM(D143:D151)</f>
        <v>0</v>
      </c>
      <c r="E152" s="85">
        <f>SUM(E143:E151)</f>
        <v>0</v>
      </c>
      <c r="F152" s="160"/>
      <c r="G152" s="161"/>
      <c r="H152" s="162">
        <f>SUM(H143:H151)</f>
        <v>0</v>
      </c>
      <c r="I152" s="85">
        <f>SUM(I143:I151)</f>
        <v>0</v>
      </c>
      <c r="J152" s="85">
        <f>SUM(J143:J151)</f>
        <v>0</v>
      </c>
    </row>
    <row r="153" spans="1:10" s="31" customFormat="1" ht="10.199999999999999" x14ac:dyDescent="0.2">
      <c r="A153" s="167"/>
      <c r="B153" s="168"/>
      <c r="C153" s="164"/>
      <c r="D153" s="164"/>
      <c r="E153" s="169"/>
      <c r="F153" s="169"/>
      <c r="G153" s="164"/>
    </row>
    <row r="154" spans="1:10" s="31" customFormat="1" ht="10.199999999999999" x14ac:dyDescent="0.2">
      <c r="A154" s="170"/>
      <c r="B154" s="107"/>
      <c r="C154" s="171"/>
      <c r="D154" s="171"/>
      <c r="E154" s="172"/>
      <c r="F154" s="172"/>
      <c r="G154" s="171"/>
    </row>
    <row r="155" spans="1:10" s="31" customFormat="1" ht="10.199999999999999" x14ac:dyDescent="0.2">
      <c r="A155" s="170"/>
      <c r="B155" s="107"/>
      <c r="C155" s="171"/>
      <c r="D155" s="171"/>
      <c r="E155" s="172"/>
      <c r="F155" s="172"/>
      <c r="G155" s="171"/>
    </row>
    <row r="156" spans="1:10" x14ac:dyDescent="0.25">
      <c r="A156" s="152" t="s">
        <v>433</v>
      </c>
      <c r="B156" s="153"/>
      <c r="C156" s="153"/>
      <c r="D156" s="153"/>
      <c r="E156" s="153"/>
      <c r="F156" s="153"/>
      <c r="G156" s="153"/>
      <c r="H156" s="153"/>
      <c r="I156" s="153"/>
      <c r="J156" s="154"/>
    </row>
    <row r="157" spans="1:10" ht="45" customHeight="1" x14ac:dyDescent="0.25">
      <c r="A157" s="746" t="s">
        <v>394</v>
      </c>
      <c r="B157" s="746" t="s">
        <v>395</v>
      </c>
      <c r="C157" s="149" t="s">
        <v>215</v>
      </c>
      <c r="D157" s="149" t="s">
        <v>396</v>
      </c>
      <c r="E157" s="149" t="s">
        <v>397</v>
      </c>
      <c r="F157" s="149" t="s">
        <v>398</v>
      </c>
      <c r="G157" s="149" t="s">
        <v>399</v>
      </c>
      <c r="H157" s="149" t="s">
        <v>400</v>
      </c>
      <c r="I157" s="149" t="s">
        <v>401</v>
      </c>
      <c r="J157" s="149" t="s">
        <v>426</v>
      </c>
    </row>
    <row r="158" spans="1:10" x14ac:dyDescent="0.25">
      <c r="A158" s="746"/>
      <c r="B158" s="746"/>
      <c r="C158" s="150" t="s">
        <v>195</v>
      </c>
      <c r="D158" s="150" t="s">
        <v>197</v>
      </c>
      <c r="E158" s="151" t="s">
        <v>405</v>
      </c>
      <c r="F158" s="150" t="s">
        <v>308</v>
      </c>
      <c r="G158" s="151" t="s">
        <v>406</v>
      </c>
      <c r="H158" s="150" t="s">
        <v>331</v>
      </c>
      <c r="I158" s="150" t="s">
        <v>253</v>
      </c>
      <c r="J158" s="151" t="s">
        <v>407</v>
      </c>
    </row>
    <row r="159" spans="1:10" x14ac:dyDescent="0.25">
      <c r="A159" s="891" t="s">
        <v>410</v>
      </c>
      <c r="B159" s="91" t="s">
        <v>411</v>
      </c>
      <c r="C159" s="76">
        <v>0</v>
      </c>
      <c r="D159" s="76">
        <v>0</v>
      </c>
      <c r="E159" s="76">
        <f t="shared" ref="E159:E167" si="21">+C159-D159</f>
        <v>0</v>
      </c>
      <c r="F159" s="155"/>
      <c r="G159" s="155">
        <v>0</v>
      </c>
      <c r="H159" s="76">
        <v>0</v>
      </c>
      <c r="I159" s="76">
        <v>0</v>
      </c>
      <c r="J159" s="76">
        <f t="shared" ref="J159:J167" si="22">+I159-H159</f>
        <v>0</v>
      </c>
    </row>
    <row r="160" spans="1:10" x14ac:dyDescent="0.25">
      <c r="A160" s="891"/>
      <c r="B160" s="91" t="s">
        <v>412</v>
      </c>
      <c r="C160" s="76">
        <v>0</v>
      </c>
      <c r="D160" s="76">
        <v>0</v>
      </c>
      <c r="E160" s="76">
        <f t="shared" si="21"/>
        <v>0</v>
      </c>
      <c r="F160" s="155"/>
      <c r="G160" s="155">
        <v>0</v>
      </c>
      <c r="H160" s="76">
        <v>0</v>
      </c>
      <c r="I160" s="76">
        <v>0</v>
      </c>
      <c r="J160" s="76">
        <f t="shared" si="22"/>
        <v>0</v>
      </c>
    </row>
    <row r="161" spans="1:12" x14ac:dyDescent="0.25">
      <c r="A161" s="891"/>
      <c r="B161" s="91" t="s">
        <v>413</v>
      </c>
      <c r="C161" s="76">
        <v>0</v>
      </c>
      <c r="D161" s="76">
        <v>0</v>
      </c>
      <c r="E161" s="76">
        <f t="shared" si="21"/>
        <v>0</v>
      </c>
      <c r="F161" s="155"/>
      <c r="G161" s="155">
        <v>0</v>
      </c>
      <c r="H161" s="76">
        <v>0</v>
      </c>
      <c r="I161" s="76">
        <v>0</v>
      </c>
      <c r="J161" s="76">
        <f t="shared" si="22"/>
        <v>0</v>
      </c>
    </row>
    <row r="162" spans="1:12" x14ac:dyDescent="0.25">
      <c r="A162" s="891" t="s">
        <v>414</v>
      </c>
      <c r="B162" s="91" t="s">
        <v>415</v>
      </c>
      <c r="C162" s="76">
        <v>0</v>
      </c>
      <c r="D162" s="76">
        <v>0</v>
      </c>
      <c r="E162" s="76">
        <f t="shared" si="21"/>
        <v>0</v>
      </c>
      <c r="F162" s="155"/>
      <c r="G162" s="155">
        <v>0</v>
      </c>
      <c r="H162" s="76">
        <v>0</v>
      </c>
      <c r="I162" s="76">
        <v>0</v>
      </c>
      <c r="J162" s="76">
        <f t="shared" si="22"/>
        <v>0</v>
      </c>
    </row>
    <row r="163" spans="1:12" x14ac:dyDescent="0.25">
      <c r="A163" s="891"/>
      <c r="B163" s="91" t="s">
        <v>416</v>
      </c>
      <c r="C163" s="76">
        <v>0</v>
      </c>
      <c r="D163" s="76">
        <v>0</v>
      </c>
      <c r="E163" s="76">
        <f t="shared" si="21"/>
        <v>0</v>
      </c>
      <c r="F163" s="155"/>
      <c r="G163" s="155">
        <v>0</v>
      </c>
      <c r="H163" s="76">
        <v>0</v>
      </c>
      <c r="I163" s="76">
        <v>0</v>
      </c>
      <c r="J163" s="76">
        <f t="shared" si="22"/>
        <v>0</v>
      </c>
    </row>
    <row r="164" spans="1:12" x14ac:dyDescent="0.25">
      <c r="A164" s="891" t="s">
        <v>417</v>
      </c>
      <c r="B164" s="91" t="s">
        <v>418</v>
      </c>
      <c r="C164" s="76">
        <v>0</v>
      </c>
      <c r="D164" s="76">
        <v>0</v>
      </c>
      <c r="E164" s="76">
        <f t="shared" si="21"/>
        <v>0</v>
      </c>
      <c r="F164" s="155"/>
      <c r="G164" s="155">
        <v>0</v>
      </c>
      <c r="H164" s="76">
        <v>0</v>
      </c>
      <c r="I164" s="76">
        <v>0</v>
      </c>
      <c r="J164" s="76">
        <f t="shared" si="22"/>
        <v>0</v>
      </c>
    </row>
    <row r="165" spans="1:12" x14ac:dyDescent="0.25">
      <c r="A165" s="891"/>
      <c r="B165" s="91" t="s">
        <v>419</v>
      </c>
      <c r="C165" s="76">
        <v>0</v>
      </c>
      <c r="D165" s="76">
        <v>0</v>
      </c>
      <c r="E165" s="76">
        <f t="shared" si="21"/>
        <v>0</v>
      </c>
      <c r="F165" s="155"/>
      <c r="G165" s="155">
        <v>0</v>
      </c>
      <c r="H165" s="76">
        <v>0</v>
      </c>
      <c r="I165" s="76">
        <v>0</v>
      </c>
      <c r="J165" s="76">
        <f t="shared" si="22"/>
        <v>0</v>
      </c>
    </row>
    <row r="166" spans="1:12" x14ac:dyDescent="0.25">
      <c r="A166" s="127" t="s">
        <v>420</v>
      </c>
      <c r="B166" s="91" t="s">
        <v>421</v>
      </c>
      <c r="C166" s="76">
        <v>0</v>
      </c>
      <c r="D166" s="76">
        <v>0</v>
      </c>
      <c r="E166" s="76">
        <f t="shared" si="21"/>
        <v>0</v>
      </c>
      <c r="F166" s="155"/>
      <c r="G166" s="155">
        <v>0</v>
      </c>
      <c r="H166" s="76">
        <v>0</v>
      </c>
      <c r="I166" s="76">
        <v>0</v>
      </c>
      <c r="J166" s="76">
        <f t="shared" si="22"/>
        <v>0</v>
      </c>
    </row>
    <row r="167" spans="1:12" x14ac:dyDescent="0.25">
      <c r="A167" s="127" t="s">
        <v>422</v>
      </c>
      <c r="B167" s="91" t="s">
        <v>423</v>
      </c>
      <c r="C167" s="76">
        <v>0</v>
      </c>
      <c r="D167" s="76">
        <v>0</v>
      </c>
      <c r="E167" s="76">
        <f t="shared" si="21"/>
        <v>0</v>
      </c>
      <c r="F167" s="155"/>
      <c r="G167" s="155">
        <v>0</v>
      </c>
      <c r="H167" s="76">
        <v>0</v>
      </c>
      <c r="I167" s="76">
        <v>0</v>
      </c>
      <c r="J167" s="76">
        <f t="shared" si="22"/>
        <v>0</v>
      </c>
    </row>
    <row r="168" spans="1:12" x14ac:dyDescent="0.25">
      <c r="A168" s="893" t="s">
        <v>391</v>
      </c>
      <c r="B168" s="893"/>
      <c r="C168" s="85">
        <f>SUM(C159:C167)</f>
        <v>0</v>
      </c>
      <c r="D168" s="85">
        <f>SUM(D159:D167)</f>
        <v>0</v>
      </c>
      <c r="E168" s="85">
        <f>SUM(E159:E167)</f>
        <v>0</v>
      </c>
      <c r="F168" s="160"/>
      <c r="G168" s="161"/>
      <c r="H168" s="162">
        <f>SUM(H159:H167)</f>
        <v>0</v>
      </c>
      <c r="I168" s="85">
        <f>SUM(I159:I167)</f>
        <v>0</v>
      </c>
      <c r="J168" s="85">
        <f>SUM(J159:J167)</f>
        <v>0</v>
      </c>
    </row>
    <row r="169" spans="1:12" x14ac:dyDescent="0.25">
      <c r="A169" s="170"/>
      <c r="B169" s="107"/>
      <c r="C169" s="171"/>
      <c r="D169" s="171"/>
      <c r="E169" s="172"/>
      <c r="F169" s="172"/>
      <c r="G169" s="171"/>
    </row>
    <row r="170" spans="1:12" x14ac:dyDescent="0.25">
      <c r="A170" s="33" t="s">
        <v>60</v>
      </c>
      <c r="B170" s="107"/>
      <c r="C170" s="173"/>
      <c r="D170" s="173"/>
      <c r="E170" s="173"/>
      <c r="F170" s="173"/>
      <c r="G170" s="31"/>
    </row>
    <row r="171" spans="1:12" x14ac:dyDescent="0.25">
      <c r="A171" s="71"/>
      <c r="B171" s="107"/>
      <c r="C171" s="173"/>
      <c r="D171" s="173"/>
      <c r="E171" s="173"/>
      <c r="F171" s="173"/>
      <c r="G171" s="31"/>
    </row>
    <row r="172" spans="1:12" ht="48" customHeight="1" x14ac:dyDescent="0.25">
      <c r="A172" s="746" t="s">
        <v>434</v>
      </c>
      <c r="B172" s="746" t="s">
        <v>435</v>
      </c>
      <c r="C172" s="746"/>
      <c r="D172" s="34" t="s">
        <v>436</v>
      </c>
      <c r="E172" s="34" t="s">
        <v>437</v>
      </c>
      <c r="F172" s="34" t="s">
        <v>438</v>
      </c>
      <c r="G172" s="34" t="s">
        <v>439</v>
      </c>
      <c r="H172" s="34" t="s">
        <v>440</v>
      </c>
      <c r="I172" s="746" t="s">
        <v>441</v>
      </c>
      <c r="J172" s="746"/>
    </row>
    <row r="173" spans="1:12" x14ac:dyDescent="0.25">
      <c r="A173" s="746"/>
      <c r="B173" s="746"/>
      <c r="C173" s="746"/>
      <c r="D173" s="150" t="s">
        <v>195</v>
      </c>
      <c r="E173" s="150" t="s">
        <v>197</v>
      </c>
      <c r="F173" s="151" t="s">
        <v>442</v>
      </c>
      <c r="G173" s="108" t="s">
        <v>308</v>
      </c>
      <c r="H173" s="151" t="s">
        <v>443</v>
      </c>
      <c r="I173" s="746"/>
      <c r="J173" s="746"/>
    </row>
    <row r="174" spans="1:12" x14ac:dyDescent="0.25">
      <c r="A174" s="174"/>
      <c r="B174" s="894"/>
      <c r="C174" s="894"/>
      <c r="D174" s="175">
        <v>0</v>
      </c>
      <c r="E174" s="176"/>
      <c r="F174" s="175">
        <f t="shared" ref="F174:F178" si="23">+D174*E174</f>
        <v>0</v>
      </c>
      <c r="G174" s="175">
        <v>0</v>
      </c>
      <c r="H174" s="76">
        <f t="shared" ref="H174:H179" si="24">+F174-G174</f>
        <v>0</v>
      </c>
      <c r="I174" s="822"/>
      <c r="J174" s="822"/>
      <c r="K174" s="31"/>
      <c r="L174" s="31"/>
    </row>
    <row r="175" spans="1:12" x14ac:dyDescent="0.25">
      <c r="A175" s="174"/>
      <c r="B175" s="894"/>
      <c r="C175" s="894"/>
      <c r="D175" s="175">
        <v>0</v>
      </c>
      <c r="E175" s="176"/>
      <c r="F175" s="175">
        <f t="shared" si="23"/>
        <v>0</v>
      </c>
      <c r="G175" s="175">
        <v>0</v>
      </c>
      <c r="H175" s="76">
        <f t="shared" si="24"/>
        <v>0</v>
      </c>
      <c r="I175" s="822"/>
      <c r="J175" s="822"/>
      <c r="K175" s="31"/>
      <c r="L175" s="31"/>
    </row>
    <row r="176" spans="1:12" x14ac:dyDescent="0.25">
      <c r="A176" s="174"/>
      <c r="B176" s="894"/>
      <c r="C176" s="894"/>
      <c r="D176" s="175">
        <v>0</v>
      </c>
      <c r="E176" s="176"/>
      <c r="F176" s="175">
        <f t="shared" si="23"/>
        <v>0</v>
      </c>
      <c r="G176" s="175">
        <v>0</v>
      </c>
      <c r="H176" s="76">
        <f t="shared" si="24"/>
        <v>0</v>
      </c>
      <c r="I176" s="822"/>
      <c r="J176" s="822"/>
      <c r="K176" s="31"/>
      <c r="L176" s="31"/>
    </row>
    <row r="177" spans="1:12" x14ac:dyDescent="0.25">
      <c r="A177" s="174"/>
      <c r="B177" s="894"/>
      <c r="C177" s="894"/>
      <c r="D177" s="175">
        <v>0</v>
      </c>
      <c r="E177" s="176"/>
      <c r="F177" s="175">
        <f t="shared" si="23"/>
        <v>0</v>
      </c>
      <c r="G177" s="175">
        <v>0</v>
      </c>
      <c r="H177" s="76">
        <f t="shared" si="24"/>
        <v>0</v>
      </c>
      <c r="I177" s="822"/>
      <c r="J177" s="822"/>
      <c r="K177" s="31"/>
      <c r="L177" s="31"/>
    </row>
    <row r="178" spans="1:12" x14ac:dyDescent="0.25">
      <c r="A178" s="174"/>
      <c r="B178" s="894"/>
      <c r="C178" s="894"/>
      <c r="D178" s="175">
        <v>0</v>
      </c>
      <c r="E178" s="176"/>
      <c r="F178" s="175">
        <f t="shared" si="23"/>
        <v>0</v>
      </c>
      <c r="G178" s="175">
        <v>0</v>
      </c>
      <c r="H178" s="76">
        <f t="shared" si="24"/>
        <v>0</v>
      </c>
      <c r="I178" s="822"/>
      <c r="J178" s="822"/>
      <c r="K178" s="31"/>
      <c r="L178" s="31"/>
    </row>
    <row r="179" spans="1:12" x14ac:dyDescent="0.25">
      <c r="A179" s="893" t="s">
        <v>391</v>
      </c>
      <c r="B179" s="893"/>
      <c r="C179" s="893"/>
      <c r="D179" s="85">
        <f>SUM(D174:D178)</f>
        <v>0</v>
      </c>
      <c r="E179" s="177"/>
      <c r="F179" s="162">
        <f>SUM(F174:F178)</f>
        <v>0</v>
      </c>
      <c r="G179" s="85">
        <f>SUM(G174:G178)</f>
        <v>0</v>
      </c>
      <c r="H179" s="85">
        <f t="shared" si="24"/>
        <v>0</v>
      </c>
    </row>
    <row r="180" spans="1:12" x14ac:dyDescent="0.25">
      <c r="A180" s="107"/>
      <c r="B180" s="107"/>
      <c r="C180" s="171"/>
      <c r="D180" s="178"/>
      <c r="E180" s="171"/>
      <c r="F180" s="171"/>
      <c r="G180" s="171"/>
    </row>
    <row r="181" spans="1:12" x14ac:dyDescent="0.25">
      <c r="A181" s="33" t="s">
        <v>61</v>
      </c>
      <c r="B181" s="107"/>
      <c r="C181" s="173"/>
      <c r="D181" s="173"/>
      <c r="E181" s="173"/>
      <c r="F181" s="173"/>
      <c r="G181" s="31"/>
    </row>
    <row r="182" spans="1:12" x14ac:dyDescent="0.25">
      <c r="A182" s="107"/>
      <c r="B182" s="107"/>
      <c r="C182" s="171"/>
      <c r="D182" s="178"/>
      <c r="E182" s="171"/>
      <c r="F182" s="171"/>
      <c r="G182" s="171"/>
    </row>
    <row r="183" spans="1:12" ht="33.75" customHeight="1" x14ac:dyDescent="0.25">
      <c r="A183" s="746" t="s">
        <v>327</v>
      </c>
      <c r="B183" s="746"/>
      <c r="C183" s="149" t="s">
        <v>444</v>
      </c>
      <c r="D183" s="149" t="s">
        <v>445</v>
      </c>
      <c r="E183" s="149" t="s">
        <v>446</v>
      </c>
      <c r="F183" s="149" t="s">
        <v>447</v>
      </c>
      <c r="G183" s="149" t="s">
        <v>448</v>
      </c>
      <c r="H183" s="149" t="s">
        <v>449</v>
      </c>
      <c r="I183" s="149" t="s">
        <v>450</v>
      </c>
      <c r="J183" s="149" t="s">
        <v>215</v>
      </c>
    </row>
    <row r="184" spans="1:12" ht="20.399999999999999" x14ac:dyDescent="0.25">
      <c r="A184" s="746"/>
      <c r="B184" s="746"/>
      <c r="C184" s="150" t="s">
        <v>195</v>
      </c>
      <c r="D184" s="150" t="s">
        <v>197</v>
      </c>
      <c r="E184" s="150" t="s">
        <v>244</v>
      </c>
      <c r="F184" s="150" t="s">
        <v>308</v>
      </c>
      <c r="G184" s="150" t="s">
        <v>250</v>
      </c>
      <c r="H184" s="150" t="s">
        <v>331</v>
      </c>
      <c r="I184" s="150" t="s">
        <v>253</v>
      </c>
      <c r="J184" s="108" t="s">
        <v>451</v>
      </c>
    </row>
    <row r="185" spans="1:12" ht="11.25" customHeight="1" x14ac:dyDescent="0.25">
      <c r="A185" s="895" t="s">
        <v>452</v>
      </c>
      <c r="B185" s="895"/>
      <c r="C185" s="156">
        <v>0</v>
      </c>
      <c r="D185" s="156">
        <v>0</v>
      </c>
      <c r="E185" s="156">
        <v>0</v>
      </c>
      <c r="F185" s="156">
        <v>0</v>
      </c>
      <c r="G185" s="156">
        <v>0</v>
      </c>
      <c r="H185" s="156">
        <v>0</v>
      </c>
      <c r="I185" s="156">
        <v>0</v>
      </c>
      <c r="J185" s="179">
        <f t="shared" ref="J185:J191" si="25">+C185+D185+E185+F185+G185+H185+I185</f>
        <v>0</v>
      </c>
    </row>
    <row r="186" spans="1:12" ht="11.25" customHeight="1" x14ac:dyDescent="0.25">
      <c r="A186" s="895" t="s">
        <v>453</v>
      </c>
      <c r="B186" s="895"/>
      <c r="C186" s="156">
        <v>0</v>
      </c>
      <c r="D186" s="156">
        <v>0</v>
      </c>
      <c r="E186" s="156">
        <v>0</v>
      </c>
      <c r="F186" s="156">
        <v>0</v>
      </c>
      <c r="G186" s="156">
        <v>0</v>
      </c>
      <c r="H186" s="156">
        <v>0</v>
      </c>
      <c r="I186" s="156">
        <v>0</v>
      </c>
      <c r="J186" s="179">
        <f t="shared" si="25"/>
        <v>0</v>
      </c>
    </row>
    <row r="187" spans="1:12" ht="11.25" customHeight="1" x14ac:dyDescent="0.25">
      <c r="A187" s="895" t="s">
        <v>454</v>
      </c>
      <c r="B187" s="895"/>
      <c r="C187" s="156">
        <v>0</v>
      </c>
      <c r="D187" s="156">
        <v>0</v>
      </c>
      <c r="E187" s="156">
        <v>0</v>
      </c>
      <c r="F187" s="156">
        <v>0</v>
      </c>
      <c r="G187" s="156">
        <v>0</v>
      </c>
      <c r="H187" s="156">
        <v>0</v>
      </c>
      <c r="I187" s="156">
        <v>0</v>
      </c>
      <c r="J187" s="179">
        <f t="shared" si="25"/>
        <v>0</v>
      </c>
    </row>
    <row r="188" spans="1:12" ht="11.25" customHeight="1" x14ac:dyDescent="0.25">
      <c r="A188" s="895" t="s">
        <v>455</v>
      </c>
      <c r="B188" s="895"/>
      <c r="C188" s="156">
        <v>0</v>
      </c>
      <c r="D188" s="156">
        <v>0</v>
      </c>
      <c r="E188" s="156">
        <v>0</v>
      </c>
      <c r="F188" s="156">
        <v>0</v>
      </c>
      <c r="G188" s="156">
        <v>0</v>
      </c>
      <c r="H188" s="156">
        <v>0</v>
      </c>
      <c r="I188" s="156">
        <v>0</v>
      </c>
      <c r="J188" s="179">
        <f t="shared" si="25"/>
        <v>0</v>
      </c>
    </row>
    <row r="189" spans="1:12" ht="11.25" customHeight="1" x14ac:dyDescent="0.25">
      <c r="A189" s="895" t="s">
        <v>456</v>
      </c>
      <c r="B189" s="895"/>
      <c r="C189" s="156">
        <v>0</v>
      </c>
      <c r="D189" s="156">
        <v>0</v>
      </c>
      <c r="E189" s="156">
        <v>0</v>
      </c>
      <c r="F189" s="156">
        <v>0</v>
      </c>
      <c r="G189" s="156">
        <v>0</v>
      </c>
      <c r="H189" s="156">
        <v>0</v>
      </c>
      <c r="I189" s="156">
        <v>0</v>
      </c>
      <c r="J189" s="179">
        <f t="shared" si="25"/>
        <v>0</v>
      </c>
    </row>
    <row r="190" spans="1:12" ht="11.25" customHeight="1" x14ac:dyDescent="0.25">
      <c r="A190" s="895" t="s">
        <v>457</v>
      </c>
      <c r="B190" s="895"/>
      <c r="C190" s="156">
        <v>0</v>
      </c>
      <c r="D190" s="156">
        <v>0</v>
      </c>
      <c r="E190" s="156">
        <v>0</v>
      </c>
      <c r="F190" s="156">
        <v>0</v>
      </c>
      <c r="G190" s="156">
        <v>0</v>
      </c>
      <c r="H190" s="156">
        <v>0</v>
      </c>
      <c r="I190" s="156">
        <v>0</v>
      </c>
      <c r="J190" s="179">
        <f t="shared" si="25"/>
        <v>0</v>
      </c>
    </row>
    <row r="191" spans="1:12" ht="11.25" customHeight="1" x14ac:dyDescent="0.25">
      <c r="A191" s="896" t="s">
        <v>458</v>
      </c>
      <c r="B191" s="896"/>
      <c r="C191" s="180">
        <f t="shared" ref="C191:I191" si="26">SUM(C185:C190)</f>
        <v>0</v>
      </c>
      <c r="D191" s="180">
        <f t="shared" si="26"/>
        <v>0</v>
      </c>
      <c r="E191" s="180">
        <f t="shared" si="26"/>
        <v>0</v>
      </c>
      <c r="F191" s="180">
        <f t="shared" si="26"/>
        <v>0</v>
      </c>
      <c r="G191" s="180">
        <f t="shared" si="26"/>
        <v>0</v>
      </c>
      <c r="H191" s="180">
        <f t="shared" si="26"/>
        <v>0</v>
      </c>
      <c r="I191" s="180">
        <f t="shared" si="26"/>
        <v>0</v>
      </c>
      <c r="J191" s="179">
        <f t="shared" si="25"/>
        <v>0</v>
      </c>
    </row>
    <row r="192" spans="1:12" x14ac:dyDescent="0.25">
      <c r="A192" s="107"/>
      <c r="B192" s="107"/>
      <c r="C192" s="171"/>
      <c r="D192" s="178"/>
      <c r="E192" s="171"/>
      <c r="F192" s="171"/>
      <c r="G192" s="171"/>
    </row>
    <row r="193" spans="1:10" x14ac:dyDescent="0.25">
      <c r="A193" s="107"/>
      <c r="B193" s="107"/>
      <c r="C193" s="171"/>
      <c r="D193" s="178"/>
      <c r="E193" s="171"/>
      <c r="F193" s="171"/>
      <c r="G193" s="171"/>
    </row>
    <row r="194" spans="1:10" x14ac:dyDescent="0.25">
      <c r="A194" s="33" t="s">
        <v>62</v>
      </c>
      <c r="B194" s="107"/>
      <c r="C194" s="171"/>
      <c r="D194" s="171"/>
      <c r="E194" s="171"/>
      <c r="F194" s="181"/>
      <c r="G194" s="181"/>
    </row>
    <row r="195" spans="1:10" x14ac:dyDescent="0.25">
      <c r="A195" s="33"/>
      <c r="B195" s="107"/>
      <c r="C195" s="171"/>
      <c r="D195" s="171"/>
      <c r="E195" s="171"/>
      <c r="F195" s="181"/>
      <c r="G195" s="181"/>
    </row>
    <row r="196" spans="1:10" s="35" customFormat="1" ht="48" customHeight="1" x14ac:dyDescent="0.25">
      <c r="A196" s="34" t="s">
        <v>459</v>
      </c>
      <c r="B196" s="746" t="s">
        <v>96</v>
      </c>
      <c r="C196" s="746"/>
      <c r="D196" s="746"/>
      <c r="E196" s="746"/>
      <c r="F196" s="746"/>
      <c r="G196" s="746"/>
      <c r="H196" s="746"/>
      <c r="I196" s="34" t="s">
        <v>237</v>
      </c>
      <c r="J196" s="34" t="s">
        <v>376</v>
      </c>
    </row>
    <row r="197" spans="1:10" s="35" customFormat="1" ht="24" customHeight="1" x14ac:dyDescent="0.25">
      <c r="A197" s="43" t="s">
        <v>11</v>
      </c>
      <c r="B197" s="748" t="s">
        <v>460</v>
      </c>
      <c r="C197" s="748"/>
      <c r="D197" s="748"/>
      <c r="E197" s="748"/>
      <c r="F197" s="748"/>
      <c r="G197" s="748"/>
      <c r="H197" s="748"/>
      <c r="I197" s="83" t="s">
        <v>195</v>
      </c>
      <c r="J197" s="182">
        <f>+H24+H40+H56+H72+H88+H104+H120+H136+H152+H168+F179</f>
        <v>0</v>
      </c>
    </row>
    <row r="198" spans="1:10" s="35" customFormat="1" ht="10.199999999999999" x14ac:dyDescent="0.25">
      <c r="A198" s="183"/>
      <c r="B198" s="754"/>
      <c r="C198" s="754"/>
      <c r="D198" s="754"/>
      <c r="E198" s="184"/>
      <c r="F198" s="184"/>
      <c r="G198" s="184"/>
      <c r="H198" s="184"/>
      <c r="I198" s="185"/>
      <c r="J198" s="186"/>
    </row>
    <row r="199" spans="1:10" s="35" customFormat="1" ht="11.25" customHeight="1" x14ac:dyDescent="0.25">
      <c r="A199" s="43" t="s">
        <v>11</v>
      </c>
      <c r="B199" s="748" t="s">
        <v>461</v>
      </c>
      <c r="C199" s="748"/>
      <c r="D199" s="748"/>
      <c r="E199" s="748"/>
      <c r="F199" s="748"/>
      <c r="G199" s="748"/>
      <c r="H199" s="748"/>
      <c r="I199" s="83" t="s">
        <v>197</v>
      </c>
      <c r="J199" s="182">
        <f t="shared" ref="J199:J204" si="27">+E185</f>
        <v>0</v>
      </c>
    </row>
    <row r="200" spans="1:10" s="35" customFormat="1" ht="11.25" customHeight="1" x14ac:dyDescent="0.25">
      <c r="A200" s="41">
        <v>7113</v>
      </c>
      <c r="B200" s="747" t="s">
        <v>462</v>
      </c>
      <c r="C200" s="747"/>
      <c r="D200" s="747"/>
      <c r="E200" s="747"/>
      <c r="F200" s="747"/>
      <c r="G200" s="747"/>
      <c r="H200" s="747"/>
      <c r="I200" s="80" t="s">
        <v>244</v>
      </c>
      <c r="J200" s="187">
        <f t="shared" si="27"/>
        <v>0</v>
      </c>
    </row>
    <row r="201" spans="1:10" s="35" customFormat="1" ht="11.25" customHeight="1" x14ac:dyDescent="0.25">
      <c r="A201" s="41" t="s">
        <v>11</v>
      </c>
      <c r="B201" s="747" t="s">
        <v>463</v>
      </c>
      <c r="C201" s="747"/>
      <c r="D201" s="747"/>
      <c r="E201" s="747"/>
      <c r="F201" s="747"/>
      <c r="G201" s="747"/>
      <c r="H201" s="747"/>
      <c r="I201" s="80" t="s">
        <v>308</v>
      </c>
      <c r="J201" s="187">
        <f t="shared" si="27"/>
        <v>0</v>
      </c>
    </row>
    <row r="202" spans="1:10" s="35" customFormat="1" ht="11.25" customHeight="1" x14ac:dyDescent="0.25">
      <c r="A202" s="41" t="s">
        <v>11</v>
      </c>
      <c r="B202" s="747" t="s">
        <v>464</v>
      </c>
      <c r="C202" s="747"/>
      <c r="D202" s="747"/>
      <c r="E202" s="747"/>
      <c r="F202" s="747"/>
      <c r="G202" s="747"/>
      <c r="H202" s="747"/>
      <c r="I202" s="80" t="s">
        <v>250</v>
      </c>
      <c r="J202" s="187">
        <f t="shared" si="27"/>
        <v>0</v>
      </c>
    </row>
    <row r="203" spans="1:10" s="35" customFormat="1" ht="11.25" customHeight="1" x14ac:dyDescent="0.25">
      <c r="A203" s="41" t="s">
        <v>11</v>
      </c>
      <c r="B203" s="747" t="s">
        <v>465</v>
      </c>
      <c r="C203" s="747"/>
      <c r="D203" s="747"/>
      <c r="E203" s="747"/>
      <c r="F203" s="747"/>
      <c r="G203" s="747"/>
      <c r="H203" s="747"/>
      <c r="I203" s="80" t="s">
        <v>331</v>
      </c>
      <c r="J203" s="187">
        <f t="shared" si="27"/>
        <v>0</v>
      </c>
    </row>
    <row r="204" spans="1:10" s="35" customFormat="1" ht="11.25" customHeight="1" x14ac:dyDescent="0.25">
      <c r="A204" s="41" t="s">
        <v>11</v>
      </c>
      <c r="B204" s="747" t="s">
        <v>466</v>
      </c>
      <c r="C204" s="747"/>
      <c r="D204" s="747"/>
      <c r="E204" s="747"/>
      <c r="F204" s="747"/>
      <c r="G204" s="747"/>
      <c r="H204" s="747"/>
      <c r="I204" s="80" t="s">
        <v>253</v>
      </c>
      <c r="J204" s="187">
        <f t="shared" si="27"/>
        <v>0</v>
      </c>
    </row>
    <row r="205" spans="1:10" s="35" customFormat="1" ht="22.95" customHeight="1" x14ac:dyDescent="0.25">
      <c r="A205" s="43" t="s">
        <v>11</v>
      </c>
      <c r="B205" s="748" t="s">
        <v>467</v>
      </c>
      <c r="C205" s="748"/>
      <c r="D205" s="748"/>
      <c r="E205" s="748"/>
      <c r="F205" s="748"/>
      <c r="G205" s="748"/>
      <c r="H205" s="748"/>
      <c r="I205" s="83" t="s">
        <v>468</v>
      </c>
      <c r="J205" s="182">
        <f>+J199+J200+J201+J202+J203+J204</f>
        <v>0</v>
      </c>
    </row>
    <row r="206" spans="1:10" s="35" customFormat="1" ht="10.199999999999999" x14ac:dyDescent="0.25">
      <c r="A206" s="183"/>
      <c r="B206" s="754"/>
      <c r="C206" s="754"/>
      <c r="D206" s="754"/>
      <c r="E206" s="184"/>
      <c r="F206" s="184"/>
      <c r="G206" s="184"/>
      <c r="H206" s="184"/>
      <c r="I206" s="185"/>
      <c r="J206" s="186"/>
    </row>
    <row r="207" spans="1:10" s="35" customFormat="1" ht="24" customHeight="1" x14ac:dyDescent="0.25">
      <c r="A207" s="41">
        <v>7114</v>
      </c>
      <c r="B207" s="747" t="s">
        <v>469</v>
      </c>
      <c r="C207" s="747"/>
      <c r="D207" s="747"/>
      <c r="E207" s="747"/>
      <c r="F207" s="747"/>
      <c r="G207" s="747"/>
      <c r="H207" s="747"/>
      <c r="I207" s="80" t="s">
        <v>256</v>
      </c>
      <c r="J207" s="187">
        <v>0</v>
      </c>
    </row>
    <row r="208" spans="1:10" s="35" customFormat="1" ht="24" customHeight="1" x14ac:dyDescent="0.25">
      <c r="A208" s="34" t="s">
        <v>11</v>
      </c>
      <c r="B208" s="897" t="s">
        <v>470</v>
      </c>
      <c r="C208" s="897"/>
      <c r="D208" s="897"/>
      <c r="E208" s="897"/>
      <c r="F208" s="897"/>
      <c r="G208" s="897"/>
      <c r="H208" s="897"/>
      <c r="I208" s="108" t="s">
        <v>471</v>
      </c>
      <c r="J208" s="187">
        <f>+J205-J197-J207</f>
        <v>0</v>
      </c>
    </row>
    <row r="209" spans="1:11" x14ac:dyDescent="0.25">
      <c r="A209" s="170"/>
      <c r="B209" s="107"/>
      <c r="C209" s="173"/>
      <c r="D209" s="173"/>
      <c r="E209" s="173"/>
      <c r="F209" s="173"/>
      <c r="G209" s="31"/>
    </row>
    <row r="210" spans="1:11" x14ac:dyDescent="0.25">
      <c r="A210" s="170"/>
      <c r="B210" s="107"/>
      <c r="C210" s="173"/>
      <c r="D210" s="173"/>
      <c r="E210" s="173"/>
      <c r="F210" s="173"/>
      <c r="G210" s="31"/>
    </row>
    <row r="211" spans="1:11" ht="12" customHeight="1" x14ac:dyDescent="0.25">
      <c r="A211" s="824" t="s">
        <v>111</v>
      </c>
      <c r="B211" s="824"/>
      <c r="C211" s="824"/>
      <c r="D211" s="824"/>
      <c r="E211" s="824"/>
      <c r="F211" s="824"/>
      <c r="G211" s="824"/>
      <c r="H211" s="824"/>
      <c r="I211" s="824"/>
      <c r="J211" s="824"/>
      <c r="K211" s="188"/>
    </row>
    <row r="212" spans="1:11" ht="24.75" customHeight="1" x14ac:dyDescent="0.25">
      <c r="A212" s="825" t="s">
        <v>472</v>
      </c>
      <c r="B212" s="825"/>
      <c r="C212" s="825"/>
      <c r="D212" s="825"/>
      <c r="E212" s="825"/>
      <c r="F212" s="825"/>
      <c r="G212" s="825"/>
      <c r="H212" s="825"/>
      <c r="I212" s="825"/>
      <c r="J212" s="825"/>
      <c r="K212" s="189"/>
    </row>
    <row r="213" spans="1:11" ht="12" customHeight="1" x14ac:dyDescent="0.25">
      <c r="A213" s="782" t="s">
        <v>473</v>
      </c>
      <c r="B213" s="782"/>
      <c r="C213" s="782"/>
      <c r="D213" s="782"/>
      <c r="E213" s="782"/>
      <c r="F213" s="782"/>
      <c r="G213" s="782"/>
      <c r="H213" s="782"/>
      <c r="I213" s="782"/>
      <c r="J213" s="782"/>
      <c r="K213" s="189"/>
    </row>
    <row r="214" spans="1:11" ht="12" customHeight="1" x14ac:dyDescent="0.25">
      <c r="A214" s="782" t="s">
        <v>474</v>
      </c>
      <c r="B214" s="782"/>
      <c r="C214" s="782"/>
      <c r="D214" s="782"/>
      <c r="E214" s="782"/>
      <c r="F214" s="782"/>
      <c r="G214" s="782"/>
      <c r="H214" s="782"/>
      <c r="I214" s="782"/>
      <c r="J214" s="782"/>
      <c r="K214" s="189"/>
    </row>
    <row r="215" spans="1:11" ht="12" customHeight="1" x14ac:dyDescent="0.25">
      <c r="A215" s="782" t="s">
        <v>475</v>
      </c>
      <c r="B215" s="782"/>
      <c r="C215" s="782"/>
      <c r="D215" s="782"/>
      <c r="E215" s="782"/>
      <c r="F215" s="782"/>
      <c r="G215" s="782"/>
      <c r="H215" s="782"/>
      <c r="I215" s="782"/>
      <c r="J215" s="782"/>
      <c r="K215" s="189"/>
    </row>
    <row r="216" spans="1:11" ht="11.25" customHeight="1" x14ac:dyDescent="0.25">
      <c r="A216" s="782" t="s">
        <v>476</v>
      </c>
      <c r="B216" s="782"/>
      <c r="C216" s="782"/>
      <c r="D216" s="782"/>
      <c r="E216" s="782"/>
      <c r="F216" s="782"/>
      <c r="G216" s="782"/>
      <c r="H216" s="782"/>
      <c r="I216" s="782"/>
      <c r="J216" s="782"/>
      <c r="K216" s="189"/>
    </row>
    <row r="217" spans="1:11" ht="11.25" customHeight="1" x14ac:dyDescent="0.25">
      <c r="A217" s="782" t="s">
        <v>477</v>
      </c>
      <c r="B217" s="782"/>
      <c r="C217" s="782"/>
      <c r="D217" s="782"/>
      <c r="E217" s="782"/>
      <c r="F217" s="782"/>
      <c r="G217" s="782"/>
      <c r="H217" s="782"/>
      <c r="I217" s="782"/>
      <c r="J217" s="782"/>
      <c r="K217" s="189"/>
    </row>
    <row r="218" spans="1:11" ht="11.25" customHeight="1" x14ac:dyDescent="0.25">
      <c r="A218" s="826" t="s">
        <v>225</v>
      </c>
      <c r="B218" s="826"/>
      <c r="C218" s="826"/>
      <c r="D218" s="826"/>
      <c r="E218" s="826"/>
      <c r="F218" s="826"/>
      <c r="G218" s="826"/>
      <c r="H218" s="826"/>
      <c r="I218" s="826"/>
      <c r="J218" s="826"/>
      <c r="K218" s="189"/>
    </row>
    <row r="219" spans="1:11" x14ac:dyDescent="0.25">
      <c r="A219" s="641" t="s">
        <v>1505</v>
      </c>
    </row>
    <row r="220" spans="1:11" ht="13.8" thickBot="1" x14ac:dyDescent="0.3"/>
    <row r="221" spans="1:11" ht="12.75" customHeight="1" x14ac:dyDescent="0.25">
      <c r="A221" s="648" t="s">
        <v>1083</v>
      </c>
      <c r="B221" s="649"/>
      <c r="C221" s="649"/>
      <c r="D221" s="649"/>
      <c r="E221" s="649"/>
      <c r="F221" s="649"/>
      <c r="G221" s="649"/>
      <c r="H221" s="649"/>
      <c r="I221" s="649"/>
      <c r="J221" s="650"/>
    </row>
    <row r="222" spans="1:11" x14ac:dyDescent="0.25">
      <c r="A222" s="651"/>
      <c r="B222" s="652"/>
      <c r="C222" s="652"/>
      <c r="D222" s="652"/>
      <c r="E222" s="652"/>
      <c r="F222" s="652"/>
      <c r="G222" s="652"/>
      <c r="H222" s="652"/>
      <c r="I222" s="652"/>
      <c r="J222" s="653"/>
    </row>
    <row r="223" spans="1:11" x14ac:dyDescent="0.25">
      <c r="A223" s="651"/>
      <c r="B223" s="652"/>
      <c r="C223" s="652"/>
      <c r="D223" s="652"/>
      <c r="E223" s="652"/>
      <c r="F223" s="652"/>
      <c r="G223" s="652"/>
      <c r="H223" s="652"/>
      <c r="I223" s="652"/>
      <c r="J223" s="653"/>
    </row>
    <row r="224" spans="1:11" ht="13.8" thickBot="1" x14ac:dyDescent="0.3">
      <c r="A224" s="654"/>
      <c r="B224" s="655"/>
      <c r="C224" s="655"/>
      <c r="D224" s="655"/>
      <c r="E224" s="655"/>
      <c r="F224" s="655"/>
      <c r="G224" s="655"/>
      <c r="H224" s="655"/>
      <c r="I224" s="655"/>
      <c r="J224" s="656"/>
    </row>
  </sheetData>
  <sheetProtection selectLockedCells="1" selectUnlockedCells="1"/>
  <mergeCells count="104">
    <mergeCell ref="A213:J213"/>
    <mergeCell ref="A214:J214"/>
    <mergeCell ref="A215:J215"/>
    <mergeCell ref="A216:J216"/>
    <mergeCell ref="A217:J217"/>
    <mergeCell ref="A218:J218"/>
    <mergeCell ref="B205:H205"/>
    <mergeCell ref="B206:D206"/>
    <mergeCell ref="B207:H207"/>
    <mergeCell ref="B208:H208"/>
    <mergeCell ref="A211:J211"/>
    <mergeCell ref="A212:J212"/>
    <mergeCell ref="B199:H199"/>
    <mergeCell ref="B200:H200"/>
    <mergeCell ref="B201:H201"/>
    <mergeCell ref="B202:H202"/>
    <mergeCell ref="B203:H203"/>
    <mergeCell ref="B204:H204"/>
    <mergeCell ref="A189:B189"/>
    <mergeCell ref="A190:B190"/>
    <mergeCell ref="A191:B191"/>
    <mergeCell ref="B196:H196"/>
    <mergeCell ref="B197:H197"/>
    <mergeCell ref="B198:D198"/>
    <mergeCell ref="A179:C179"/>
    <mergeCell ref="A183:B184"/>
    <mergeCell ref="A185:B185"/>
    <mergeCell ref="A186:B186"/>
    <mergeCell ref="A187:B187"/>
    <mergeCell ref="A188:B188"/>
    <mergeCell ref="B176:C176"/>
    <mergeCell ref="I176:J176"/>
    <mergeCell ref="B177:C177"/>
    <mergeCell ref="I177:J177"/>
    <mergeCell ref="B178:C178"/>
    <mergeCell ref="I178:J178"/>
    <mergeCell ref="A172:A173"/>
    <mergeCell ref="B172:C173"/>
    <mergeCell ref="I172:J173"/>
    <mergeCell ref="B174:C174"/>
    <mergeCell ref="I174:J174"/>
    <mergeCell ref="B175:C175"/>
    <mergeCell ref="I175:J175"/>
    <mergeCell ref="A157:A158"/>
    <mergeCell ref="B157:B158"/>
    <mergeCell ref="A159:A161"/>
    <mergeCell ref="A162:A163"/>
    <mergeCell ref="A164:A165"/>
    <mergeCell ref="A168:B168"/>
    <mergeCell ref="A141:A142"/>
    <mergeCell ref="B141:B142"/>
    <mergeCell ref="A143:A145"/>
    <mergeCell ref="A146:A147"/>
    <mergeCell ref="A148:A149"/>
    <mergeCell ref="A152:B152"/>
    <mergeCell ref="A125:A126"/>
    <mergeCell ref="B125:B126"/>
    <mergeCell ref="A127:A129"/>
    <mergeCell ref="A130:A131"/>
    <mergeCell ref="A132:A133"/>
    <mergeCell ref="A136:B136"/>
    <mergeCell ref="A111:A113"/>
    <mergeCell ref="A114:A115"/>
    <mergeCell ref="A116:A117"/>
    <mergeCell ref="A120:B120"/>
    <mergeCell ref="A93:A94"/>
    <mergeCell ref="B93:B94"/>
    <mergeCell ref="A95:A97"/>
    <mergeCell ref="A98:A99"/>
    <mergeCell ref="A100:A101"/>
    <mergeCell ref="A104:B104"/>
    <mergeCell ref="A88:B88"/>
    <mergeCell ref="A61:A62"/>
    <mergeCell ref="B61:B62"/>
    <mergeCell ref="A63:A65"/>
    <mergeCell ref="A66:A67"/>
    <mergeCell ref="A68:A69"/>
    <mergeCell ref="A72:B72"/>
    <mergeCell ref="A109:A110"/>
    <mergeCell ref="B109:B110"/>
    <mergeCell ref="A221:J224"/>
    <mergeCell ref="A13:A14"/>
    <mergeCell ref="B13:B14"/>
    <mergeCell ref="A15:A17"/>
    <mergeCell ref="A18:A19"/>
    <mergeCell ref="A20:A21"/>
    <mergeCell ref="A24:B24"/>
    <mergeCell ref="A45:A46"/>
    <mergeCell ref="B45:B46"/>
    <mergeCell ref="A47:A49"/>
    <mergeCell ref="A50:A51"/>
    <mergeCell ref="A52:A53"/>
    <mergeCell ref="A56:B56"/>
    <mergeCell ref="A29:A30"/>
    <mergeCell ref="B29:B30"/>
    <mergeCell ref="A31:A33"/>
    <mergeCell ref="A34:A35"/>
    <mergeCell ref="A36:A37"/>
    <mergeCell ref="A40:B40"/>
    <mergeCell ref="A77:A78"/>
    <mergeCell ref="B77:B78"/>
    <mergeCell ref="A79:A81"/>
    <mergeCell ref="A82:A83"/>
    <mergeCell ref="A84:A85"/>
  </mergeCells>
  <hyperlinks>
    <hyperlink ref="G1" location="Índice_Anexos_ICT!A1" display="Índice"/>
  </hyperlinks>
  <pageMargins left="0.39374999999999999" right="0.27569444444444446" top="0.39374999999999999" bottom="0.35416666666666669" header="0.51180555555555551" footer="0.51180555555555551"/>
  <pageSetup paperSize="9" scale="60" firstPageNumber="0"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S45"/>
  <sheetViews>
    <sheetView topLeftCell="A16" workbookViewId="0">
      <selection activeCell="A50" sqref="A50"/>
    </sheetView>
  </sheetViews>
  <sheetFormatPr baseColWidth="10" defaultColWidth="11.5546875" defaultRowHeight="11.4" x14ac:dyDescent="0.2"/>
  <cols>
    <col min="1" max="1" width="14" style="1" customWidth="1"/>
    <col min="2" max="2" width="12.109375" style="1" customWidth="1"/>
    <col min="3" max="3" width="13.5546875" style="1" customWidth="1"/>
    <col min="4" max="4" width="12" style="1" customWidth="1"/>
    <col min="5" max="5" width="11.109375" style="1" customWidth="1"/>
    <col min="6" max="6" width="11.88671875" style="1" customWidth="1"/>
    <col min="7" max="7" width="12.109375" style="1" customWidth="1"/>
    <col min="8" max="9" width="10.5546875" style="1" customWidth="1"/>
    <col min="10" max="10" width="12.5546875" style="1" customWidth="1"/>
    <col min="11" max="12" width="11.6640625" style="1" customWidth="1"/>
    <col min="13" max="13" width="12.5546875" style="1" customWidth="1"/>
    <col min="14" max="14" width="13.109375" style="1" customWidth="1"/>
    <col min="15" max="15" width="12.109375" style="1" customWidth="1"/>
    <col min="16" max="16" width="11.5546875" style="1"/>
    <col min="17" max="17" width="12.109375" style="1" customWidth="1"/>
    <col min="18" max="18" width="14.88671875" style="1" customWidth="1"/>
    <col min="19" max="16384" width="11.5546875" style="1"/>
  </cols>
  <sheetData>
    <row r="1" spans="1:19" ht="12" x14ac:dyDescent="0.25">
      <c r="A1" s="3" t="s">
        <v>93</v>
      </c>
      <c r="B1" s="3"/>
      <c r="C1" s="3"/>
      <c r="D1" s="3"/>
      <c r="G1" s="18" t="s">
        <v>94</v>
      </c>
    </row>
    <row r="2" spans="1:19" ht="12" x14ac:dyDescent="0.25">
      <c r="A2" s="4"/>
      <c r="B2" s="5"/>
      <c r="C2" s="5"/>
      <c r="D2" s="5"/>
    </row>
    <row r="3" spans="1:19" ht="12" x14ac:dyDescent="0.25">
      <c r="A3" s="3" t="s">
        <v>1</v>
      </c>
      <c r="C3" s="6" t="s">
        <v>1468</v>
      </c>
      <c r="D3" s="6"/>
    </row>
    <row r="4" spans="1:19" ht="12" x14ac:dyDescent="0.25">
      <c r="A4" s="3" t="s">
        <v>2</v>
      </c>
      <c r="C4" s="628" t="s">
        <v>1088</v>
      </c>
      <c r="D4" s="6"/>
    </row>
    <row r="5" spans="1:19" ht="12" x14ac:dyDescent="0.25">
      <c r="A5" s="3" t="s">
        <v>1032</v>
      </c>
      <c r="B5" s="470"/>
      <c r="C5" s="6">
        <v>2020</v>
      </c>
      <c r="D5" s="6"/>
    </row>
    <row r="6" spans="1:19" ht="12" x14ac:dyDescent="0.25">
      <c r="A6" s="4"/>
      <c r="B6" s="5"/>
      <c r="C6" s="5"/>
      <c r="D6" s="5"/>
    </row>
    <row r="7" spans="1:19" ht="12" x14ac:dyDescent="0.25">
      <c r="A7" s="3" t="s">
        <v>478</v>
      </c>
      <c r="B7" s="190"/>
      <c r="C7" s="190"/>
      <c r="D7" s="190"/>
      <c r="E7" s="190"/>
      <c r="F7" s="190"/>
      <c r="G7" s="190"/>
    </row>
    <row r="8" spans="1:19" ht="12" x14ac:dyDescent="0.25">
      <c r="A8" s="144" t="s">
        <v>63</v>
      </c>
      <c r="B8" s="144"/>
      <c r="C8" s="144"/>
      <c r="D8" s="144"/>
      <c r="E8" s="144"/>
      <c r="F8" s="144"/>
      <c r="G8" s="144"/>
    </row>
    <row r="10" spans="1:19" ht="12" x14ac:dyDescent="0.25">
      <c r="A10" s="7" t="s">
        <v>64</v>
      </c>
    </row>
    <row r="12" spans="1:19" ht="73.5" customHeight="1" x14ac:dyDescent="0.2">
      <c r="A12" s="659" t="s">
        <v>479</v>
      </c>
      <c r="B12" s="659" t="s">
        <v>480</v>
      </c>
      <c r="C12" s="659" t="s">
        <v>386</v>
      </c>
      <c r="D12" s="659" t="s">
        <v>387</v>
      </c>
      <c r="E12" s="659" t="s">
        <v>481</v>
      </c>
      <c r="F12" s="659" t="s">
        <v>887</v>
      </c>
      <c r="G12" s="659" t="s">
        <v>482</v>
      </c>
      <c r="H12" s="440" t="s">
        <v>483</v>
      </c>
      <c r="I12" s="440" t="s">
        <v>484</v>
      </c>
      <c r="J12" s="440" t="s">
        <v>485</v>
      </c>
      <c r="K12" s="440" t="s">
        <v>486</v>
      </c>
      <c r="L12" s="57" t="s">
        <v>487</v>
      </c>
      <c r="M12" s="556" t="s">
        <v>995</v>
      </c>
      <c r="N12" s="440" t="s">
        <v>488</v>
      </c>
      <c r="O12" s="440" t="s">
        <v>489</v>
      </c>
      <c r="P12" s="57" t="s">
        <v>490</v>
      </c>
      <c r="Q12" s="57" t="s">
        <v>491</v>
      </c>
      <c r="R12" s="57" t="s">
        <v>492</v>
      </c>
      <c r="S12" s="440" t="s">
        <v>115</v>
      </c>
    </row>
    <row r="13" spans="1:19" ht="12" x14ac:dyDescent="0.2">
      <c r="A13" s="659"/>
      <c r="B13" s="659"/>
      <c r="C13" s="659"/>
      <c r="D13" s="659"/>
      <c r="E13" s="659"/>
      <c r="F13" s="659"/>
      <c r="G13" s="659"/>
      <c r="H13" s="146" t="s">
        <v>195</v>
      </c>
      <c r="I13" s="146" t="s">
        <v>197</v>
      </c>
      <c r="J13" s="146" t="s">
        <v>244</v>
      </c>
      <c r="K13" s="146" t="s">
        <v>308</v>
      </c>
      <c r="L13" s="191" t="s">
        <v>493</v>
      </c>
      <c r="M13" s="446"/>
      <c r="N13" s="440"/>
      <c r="O13" s="440"/>
      <c r="P13" s="146" t="s">
        <v>331</v>
      </c>
      <c r="Q13" s="146" t="s">
        <v>253</v>
      </c>
      <c r="R13" s="146" t="s">
        <v>254</v>
      </c>
      <c r="S13" s="440"/>
    </row>
    <row r="14" spans="1:19" ht="20.399999999999999" x14ac:dyDescent="0.2">
      <c r="A14" s="629" t="s">
        <v>1469</v>
      </c>
      <c r="B14" s="630" t="s">
        <v>1470</v>
      </c>
      <c r="C14" s="631" t="s">
        <v>1471</v>
      </c>
      <c r="D14" s="629" t="s">
        <v>1469</v>
      </c>
      <c r="E14" s="632">
        <v>10</v>
      </c>
      <c r="F14" s="632" t="s">
        <v>1472</v>
      </c>
      <c r="G14" s="193">
        <v>51678.38</v>
      </c>
      <c r="H14" s="193">
        <v>51678.38</v>
      </c>
      <c r="I14" s="194"/>
      <c r="J14" s="195"/>
      <c r="K14" s="142">
        <v>45416.12</v>
      </c>
      <c r="L14" s="193">
        <f t="shared" ref="L14:L18" si="0">+H14-I14+J14-K14</f>
        <v>6262.2599999999948</v>
      </c>
      <c r="M14" s="193"/>
      <c r="N14" s="147"/>
      <c r="O14" s="147">
        <v>10</v>
      </c>
      <c r="P14" s="195">
        <v>2251.6799999999998</v>
      </c>
      <c r="Q14" s="195">
        <v>2251.6799999999998</v>
      </c>
      <c r="R14" s="193"/>
      <c r="S14" s="192"/>
    </row>
    <row r="15" spans="1:19" ht="20.399999999999999" x14ac:dyDescent="0.2">
      <c r="A15" s="629" t="s">
        <v>1473</v>
      </c>
      <c r="B15" s="630" t="s">
        <v>1470</v>
      </c>
      <c r="C15" s="631" t="s">
        <v>1474</v>
      </c>
      <c r="D15" s="629" t="s">
        <v>1473</v>
      </c>
      <c r="E15" s="632">
        <v>10</v>
      </c>
      <c r="F15" s="632" t="s">
        <v>1472</v>
      </c>
      <c r="G15" s="193">
        <v>3197.25</v>
      </c>
      <c r="H15" s="193">
        <v>3197.25</v>
      </c>
      <c r="I15" s="194"/>
      <c r="J15" s="195"/>
      <c r="K15" s="142">
        <v>3197.25</v>
      </c>
      <c r="L15" s="193">
        <f t="shared" si="0"/>
        <v>0</v>
      </c>
      <c r="M15" s="193"/>
      <c r="N15" s="147"/>
      <c r="O15" s="147">
        <v>10</v>
      </c>
      <c r="P15" s="195"/>
      <c r="Q15" s="195"/>
      <c r="R15" s="193"/>
      <c r="S15" s="192"/>
    </row>
    <row r="16" spans="1:19" ht="20.399999999999999" x14ac:dyDescent="0.2">
      <c r="A16" s="629" t="s">
        <v>1475</v>
      </c>
      <c r="B16" s="630" t="s">
        <v>1470</v>
      </c>
      <c r="C16" s="631" t="s">
        <v>1476</v>
      </c>
      <c r="D16" s="629" t="s">
        <v>1475</v>
      </c>
      <c r="E16" s="632">
        <v>3</v>
      </c>
      <c r="F16" s="632" t="s">
        <v>1472</v>
      </c>
      <c r="G16" s="193">
        <v>84241.19</v>
      </c>
      <c r="H16" s="193">
        <v>84241.19</v>
      </c>
      <c r="I16" s="194"/>
      <c r="J16" s="195"/>
      <c r="K16" s="142">
        <v>77775.649999999994</v>
      </c>
      <c r="L16" s="193">
        <f t="shared" si="0"/>
        <v>6465.5400000000081</v>
      </c>
      <c r="M16" s="193"/>
      <c r="N16" s="147"/>
      <c r="O16" s="147">
        <v>33</v>
      </c>
      <c r="P16" s="195">
        <v>7635.78</v>
      </c>
      <c r="Q16" s="195">
        <v>7635.78</v>
      </c>
      <c r="R16" s="193"/>
      <c r="S16" s="192"/>
    </row>
    <row r="17" spans="1:19" ht="12" x14ac:dyDescent="0.2">
      <c r="A17" s="629" t="s">
        <v>1477</v>
      </c>
      <c r="B17" s="630" t="s">
        <v>1470</v>
      </c>
      <c r="C17" s="631" t="s">
        <v>1478</v>
      </c>
      <c r="D17" s="629" t="s">
        <v>1477</v>
      </c>
      <c r="E17" s="632">
        <v>5</v>
      </c>
      <c r="F17" s="632" t="s">
        <v>1472</v>
      </c>
      <c r="G17" s="193">
        <v>96428.57</v>
      </c>
      <c r="H17" s="193">
        <v>96428.57</v>
      </c>
      <c r="I17" s="194"/>
      <c r="J17" s="195"/>
      <c r="K17" s="142">
        <v>45385.72</v>
      </c>
      <c r="L17" s="193">
        <f t="shared" si="0"/>
        <v>51042.850000000006</v>
      </c>
      <c r="M17" s="193"/>
      <c r="N17" s="147"/>
      <c r="O17" s="147">
        <v>20</v>
      </c>
      <c r="P17" s="195">
        <v>5576.66</v>
      </c>
      <c r="Q17" s="195">
        <v>5576.66</v>
      </c>
      <c r="R17" s="193"/>
      <c r="S17" s="192"/>
    </row>
    <row r="18" spans="1:19" ht="20.399999999999999" x14ac:dyDescent="0.2">
      <c r="A18" s="629" t="s">
        <v>1479</v>
      </c>
      <c r="B18" s="630" t="s">
        <v>1470</v>
      </c>
      <c r="C18" s="631" t="s">
        <v>1480</v>
      </c>
      <c r="D18" s="629" t="s">
        <v>1479</v>
      </c>
      <c r="E18" s="632">
        <v>7</v>
      </c>
      <c r="F18" s="632" t="s">
        <v>1472</v>
      </c>
      <c r="G18" s="193">
        <v>36913.800000000003</v>
      </c>
      <c r="H18" s="193">
        <v>36913.800000000003</v>
      </c>
      <c r="I18" s="194"/>
      <c r="J18" s="195"/>
      <c r="K18" s="142">
        <v>0</v>
      </c>
      <c r="L18" s="193">
        <f t="shared" si="0"/>
        <v>36913.800000000003</v>
      </c>
      <c r="M18" s="193"/>
      <c r="N18" s="147"/>
      <c r="O18" s="147">
        <v>14</v>
      </c>
      <c r="P18" s="195"/>
      <c r="Q18" s="194"/>
      <c r="R18" s="193"/>
      <c r="S18" s="192"/>
    </row>
    <row r="19" spans="1:19" ht="12" customHeight="1" x14ac:dyDescent="0.25">
      <c r="A19" s="898" t="s">
        <v>391</v>
      </c>
      <c r="B19" s="899"/>
      <c r="C19" s="899"/>
      <c r="D19" s="899"/>
      <c r="E19" s="899"/>
      <c r="F19" s="900"/>
      <c r="G19" s="196">
        <f t="shared" ref="G19:L19" si="1">SUM(G14:G18)</f>
        <v>272459.19</v>
      </c>
      <c r="H19" s="196">
        <f t="shared" si="1"/>
        <v>272459.19</v>
      </c>
      <c r="I19" s="196">
        <f t="shared" si="1"/>
        <v>0</v>
      </c>
      <c r="J19" s="196">
        <f t="shared" si="1"/>
        <v>0</v>
      </c>
      <c r="K19" s="196">
        <f t="shared" si="1"/>
        <v>171774.74</v>
      </c>
      <c r="L19" s="196">
        <f t="shared" si="1"/>
        <v>100684.45000000001</v>
      </c>
      <c r="M19" s="196"/>
      <c r="N19" s="147"/>
      <c r="O19" s="147"/>
      <c r="P19" s="196">
        <f>SUM(P14:P18)</f>
        <v>15464.119999999999</v>
      </c>
      <c r="Q19" s="196">
        <f>SUM(Q14:Q18)</f>
        <v>15464.119999999999</v>
      </c>
      <c r="R19" s="196">
        <f>SUM(R14:R18)</f>
        <v>0</v>
      </c>
    </row>
    <row r="20" spans="1:19" ht="12" x14ac:dyDescent="0.25">
      <c r="A20" s="26"/>
      <c r="B20" s="197"/>
      <c r="C20" s="198"/>
      <c r="D20" s="198"/>
      <c r="E20" s="198"/>
      <c r="F20" s="198"/>
      <c r="G20" s="4"/>
    </row>
    <row r="21" spans="1:19" ht="12" x14ac:dyDescent="0.25">
      <c r="A21" s="26"/>
      <c r="B21" s="197"/>
      <c r="C21" s="198"/>
      <c r="D21" s="198"/>
      <c r="E21" s="198"/>
      <c r="F21" s="198"/>
      <c r="G21" s="4"/>
    </row>
    <row r="22" spans="1:19" ht="51.9" customHeight="1" x14ac:dyDescent="0.2">
      <c r="A22" s="8" t="s">
        <v>203</v>
      </c>
      <c r="B22" s="659" t="s">
        <v>96</v>
      </c>
      <c r="C22" s="659"/>
      <c r="D22" s="659"/>
      <c r="E22" s="659"/>
      <c r="F22" s="659"/>
      <c r="G22" s="659"/>
      <c r="H22" s="659"/>
      <c r="I22" s="659"/>
      <c r="J22" s="8" t="s">
        <v>237</v>
      </c>
      <c r="K22" s="8" t="s">
        <v>376</v>
      </c>
    </row>
    <row r="23" spans="1:19" ht="26.1" customHeight="1" x14ac:dyDescent="0.2">
      <c r="A23" s="16" t="s">
        <v>494</v>
      </c>
      <c r="B23" s="684" t="s">
        <v>495</v>
      </c>
      <c r="C23" s="684"/>
      <c r="D23" s="684"/>
      <c r="E23" s="684"/>
      <c r="F23" s="684"/>
      <c r="G23" s="684"/>
      <c r="H23" s="684"/>
      <c r="I23" s="684"/>
      <c r="J23" s="199" t="s">
        <v>256</v>
      </c>
      <c r="K23" s="200">
        <v>15464.12</v>
      </c>
    </row>
    <row r="24" spans="1:19" ht="12.9" customHeight="1" x14ac:dyDescent="0.2">
      <c r="A24" s="16" t="s">
        <v>496</v>
      </c>
      <c r="B24" s="684" t="s">
        <v>497</v>
      </c>
      <c r="C24" s="684"/>
      <c r="D24" s="684"/>
      <c r="E24" s="684"/>
      <c r="F24" s="684"/>
      <c r="G24" s="684"/>
      <c r="H24" s="684"/>
      <c r="I24" s="684"/>
      <c r="J24" s="199" t="s">
        <v>498</v>
      </c>
      <c r="K24" s="200">
        <v>0</v>
      </c>
    </row>
    <row r="25" spans="1:19" ht="12" customHeight="1" x14ac:dyDescent="0.2">
      <c r="A25" s="17" t="s">
        <v>499</v>
      </c>
      <c r="B25" s="678" t="s">
        <v>500</v>
      </c>
      <c r="C25" s="678"/>
      <c r="D25" s="678"/>
      <c r="E25" s="678"/>
      <c r="F25" s="678"/>
      <c r="G25" s="678"/>
      <c r="H25" s="678"/>
      <c r="I25" s="678"/>
      <c r="J25" s="201" t="s">
        <v>501</v>
      </c>
      <c r="K25" s="202">
        <f>+K23+K24</f>
        <v>15464.12</v>
      </c>
    </row>
    <row r="26" spans="1:19" ht="12" customHeight="1" x14ac:dyDescent="0.2">
      <c r="A26" s="16" t="s">
        <v>11</v>
      </c>
      <c r="B26" s="684" t="s">
        <v>502</v>
      </c>
      <c r="C26" s="684"/>
      <c r="D26" s="684"/>
      <c r="E26" s="684"/>
      <c r="F26" s="684"/>
      <c r="G26" s="684"/>
      <c r="H26" s="684"/>
      <c r="I26" s="684"/>
      <c r="J26" s="199" t="s">
        <v>503</v>
      </c>
      <c r="K26" s="200">
        <f>+P19</f>
        <v>15464.119999999999</v>
      </c>
    </row>
    <row r="27" spans="1:19" ht="12" customHeight="1" x14ac:dyDescent="0.2">
      <c r="A27" s="8" t="s">
        <v>11</v>
      </c>
      <c r="B27" s="901" t="s">
        <v>504</v>
      </c>
      <c r="C27" s="901"/>
      <c r="D27" s="901"/>
      <c r="E27" s="901"/>
      <c r="F27" s="901"/>
      <c r="G27" s="901"/>
      <c r="H27" s="901"/>
      <c r="I27" s="901"/>
      <c r="J27" s="146" t="s">
        <v>505</v>
      </c>
      <c r="K27" s="203">
        <f>+K25-K26</f>
        <v>0</v>
      </c>
    </row>
    <row r="28" spans="1:19" x14ac:dyDescent="0.2">
      <c r="A28" s="204"/>
      <c r="B28" s="684"/>
      <c r="C28" s="684"/>
      <c r="D28" s="684"/>
      <c r="E28" s="684"/>
      <c r="F28" s="684"/>
      <c r="G28" s="684"/>
      <c r="H28" s="684"/>
      <c r="I28" s="684"/>
      <c r="J28" s="205"/>
      <c r="K28" s="206"/>
    </row>
    <row r="29" spans="1:19" ht="23.25" customHeight="1" x14ac:dyDescent="0.2">
      <c r="A29" s="16" t="s">
        <v>506</v>
      </c>
      <c r="B29" s="684" t="s">
        <v>507</v>
      </c>
      <c r="C29" s="684"/>
      <c r="D29" s="684"/>
      <c r="E29" s="684"/>
      <c r="F29" s="684"/>
      <c r="G29" s="684"/>
      <c r="H29" s="684"/>
      <c r="I29" s="684"/>
      <c r="J29" s="199" t="s">
        <v>264</v>
      </c>
      <c r="K29" s="207">
        <v>0</v>
      </c>
    </row>
    <row r="30" spans="1:19" ht="12" customHeight="1" x14ac:dyDescent="0.2">
      <c r="A30" s="17" t="s">
        <v>499</v>
      </c>
      <c r="B30" s="678" t="s">
        <v>508</v>
      </c>
      <c r="C30" s="678"/>
      <c r="D30" s="678"/>
      <c r="E30" s="678"/>
      <c r="F30" s="678"/>
      <c r="G30" s="678"/>
      <c r="H30" s="678"/>
      <c r="I30" s="678"/>
      <c r="J30" s="201" t="s">
        <v>509</v>
      </c>
      <c r="K30" s="208">
        <f>+K25-K29</f>
        <v>15464.12</v>
      </c>
    </row>
    <row r="31" spans="1:19" ht="12" customHeight="1" x14ac:dyDescent="0.2">
      <c r="A31" s="8" t="s">
        <v>11</v>
      </c>
      <c r="B31" s="901" t="s">
        <v>510</v>
      </c>
      <c r="C31" s="901"/>
      <c r="D31" s="901"/>
      <c r="E31" s="901"/>
      <c r="F31" s="901"/>
      <c r="G31" s="901"/>
      <c r="H31" s="901"/>
      <c r="I31" s="901"/>
      <c r="J31" s="146" t="s">
        <v>511</v>
      </c>
      <c r="K31" s="203">
        <f>+K30-Q19</f>
        <v>0</v>
      </c>
    </row>
    <row r="32" spans="1:19" ht="12" x14ac:dyDescent="0.25">
      <c r="A32" s="26"/>
      <c r="B32" s="197"/>
      <c r="C32" s="198"/>
      <c r="D32" s="198"/>
      <c r="E32" s="198"/>
      <c r="F32" s="198"/>
      <c r="G32" s="4"/>
    </row>
    <row r="33" spans="1:11" ht="12" x14ac:dyDescent="0.25">
      <c r="A33" s="26"/>
      <c r="B33" s="197"/>
      <c r="C33" s="198"/>
      <c r="D33" s="198"/>
      <c r="E33" s="198"/>
      <c r="F33" s="198"/>
      <c r="G33" s="4"/>
    </row>
    <row r="34" spans="1:11" ht="12" customHeight="1" x14ac:dyDescent="0.2">
      <c r="A34" s="743" t="s">
        <v>111</v>
      </c>
      <c r="B34" s="743"/>
      <c r="C34" s="743"/>
      <c r="D34" s="743"/>
      <c r="E34" s="743"/>
      <c r="F34" s="743"/>
      <c r="G34" s="743"/>
      <c r="H34" s="743"/>
      <c r="I34" s="743"/>
      <c r="J34" s="743"/>
      <c r="K34" s="743"/>
    </row>
    <row r="35" spans="1:11" ht="26.25" customHeight="1" x14ac:dyDescent="0.2">
      <c r="A35" s="744" t="s">
        <v>512</v>
      </c>
      <c r="B35" s="744"/>
      <c r="C35" s="744"/>
      <c r="D35" s="744"/>
      <c r="E35" s="744"/>
      <c r="F35" s="744"/>
      <c r="G35" s="744"/>
      <c r="H35" s="744"/>
      <c r="I35" s="744"/>
      <c r="J35" s="744"/>
      <c r="K35" s="744"/>
    </row>
    <row r="36" spans="1:11" ht="25.5" customHeight="1" x14ac:dyDescent="0.2">
      <c r="A36" s="770" t="s">
        <v>513</v>
      </c>
      <c r="B36" s="770"/>
      <c r="C36" s="770"/>
      <c r="D36" s="770"/>
      <c r="E36" s="770"/>
      <c r="F36" s="770"/>
      <c r="G36" s="770"/>
      <c r="H36" s="770"/>
      <c r="I36" s="770"/>
      <c r="J36" s="770"/>
      <c r="K36" s="770"/>
    </row>
    <row r="37" spans="1:11" ht="12" customHeight="1" x14ac:dyDescent="0.2">
      <c r="A37" s="770" t="s">
        <v>514</v>
      </c>
      <c r="B37" s="770"/>
      <c r="C37" s="770"/>
      <c r="D37" s="770"/>
      <c r="E37" s="770"/>
      <c r="F37" s="770"/>
      <c r="G37" s="770"/>
      <c r="H37" s="770"/>
      <c r="I37" s="770"/>
      <c r="J37" s="770"/>
      <c r="K37" s="770"/>
    </row>
    <row r="38" spans="1:11" ht="12" customHeight="1" x14ac:dyDescent="0.2">
      <c r="A38" s="770" t="s">
        <v>515</v>
      </c>
      <c r="B38" s="770"/>
      <c r="C38" s="770"/>
      <c r="D38" s="770"/>
      <c r="E38" s="770"/>
      <c r="F38" s="770"/>
      <c r="G38" s="770"/>
      <c r="H38" s="770"/>
      <c r="I38" s="770"/>
      <c r="J38" s="770"/>
      <c r="K38" s="770"/>
    </row>
    <row r="39" spans="1:11" ht="25.5" customHeight="1" x14ac:dyDescent="0.2">
      <c r="A39" s="745" t="s">
        <v>516</v>
      </c>
      <c r="B39" s="745"/>
      <c r="C39" s="745"/>
      <c r="D39" s="745"/>
      <c r="E39" s="745"/>
      <c r="F39" s="745"/>
      <c r="G39" s="745"/>
      <c r="H39" s="745"/>
      <c r="I39" s="745"/>
      <c r="J39" s="745"/>
      <c r="K39" s="745"/>
    </row>
    <row r="41" spans="1:11" ht="12" thickBot="1" x14ac:dyDescent="0.25"/>
    <row r="42" spans="1:11" ht="12" customHeight="1" x14ac:dyDescent="0.2">
      <c r="A42" s="648" t="s">
        <v>1083</v>
      </c>
      <c r="B42" s="649"/>
      <c r="C42" s="649"/>
      <c r="D42" s="649"/>
      <c r="E42" s="649"/>
      <c r="F42" s="649"/>
      <c r="G42" s="649"/>
      <c r="H42" s="649"/>
      <c r="I42" s="649"/>
      <c r="J42" s="649"/>
      <c r="K42" s="650"/>
    </row>
    <row r="43" spans="1:11" ht="12.75" customHeight="1" x14ac:dyDescent="0.2">
      <c r="A43" s="651"/>
      <c r="B43" s="652"/>
      <c r="C43" s="652"/>
      <c r="D43" s="652"/>
      <c r="E43" s="652"/>
      <c r="F43" s="652"/>
      <c r="G43" s="652"/>
      <c r="H43" s="652"/>
      <c r="I43" s="652"/>
      <c r="J43" s="652"/>
      <c r="K43" s="653"/>
    </row>
    <row r="44" spans="1:11" ht="12.75" customHeight="1" x14ac:dyDescent="0.2">
      <c r="A44" s="651"/>
      <c r="B44" s="652"/>
      <c r="C44" s="652"/>
      <c r="D44" s="652"/>
      <c r="E44" s="652"/>
      <c r="F44" s="652"/>
      <c r="G44" s="652"/>
      <c r="H44" s="652"/>
      <c r="I44" s="652"/>
      <c r="J44" s="652"/>
      <c r="K44" s="653"/>
    </row>
    <row r="45" spans="1:11" ht="12.75" customHeight="1" thickBot="1" x14ac:dyDescent="0.25">
      <c r="A45" s="654"/>
      <c r="B45" s="655"/>
      <c r="C45" s="655"/>
      <c r="D45" s="655"/>
      <c r="E45" s="655"/>
      <c r="F45" s="655"/>
      <c r="G45" s="655"/>
      <c r="H45" s="655"/>
      <c r="I45" s="655"/>
      <c r="J45" s="655"/>
      <c r="K45" s="656"/>
    </row>
  </sheetData>
  <sheetProtection selectLockedCells="1" selectUnlockedCells="1"/>
  <mergeCells count="25">
    <mergeCell ref="B29:I29"/>
    <mergeCell ref="A38:K38"/>
    <mergeCell ref="A39:K39"/>
    <mergeCell ref="B30:I30"/>
    <mergeCell ref="B31:I31"/>
    <mergeCell ref="A34:K34"/>
    <mergeCell ref="A35:K35"/>
    <mergeCell ref="A36:K36"/>
    <mergeCell ref="A37:K37"/>
    <mergeCell ref="A42:K45"/>
    <mergeCell ref="B26:I26"/>
    <mergeCell ref="B23:I23"/>
    <mergeCell ref="A12:A13"/>
    <mergeCell ref="B12:B13"/>
    <mergeCell ref="C12:C13"/>
    <mergeCell ref="D12:D13"/>
    <mergeCell ref="E12:E13"/>
    <mergeCell ref="G12:G13"/>
    <mergeCell ref="B22:I22"/>
    <mergeCell ref="F12:F13"/>
    <mergeCell ref="A19:F19"/>
    <mergeCell ref="B24:I24"/>
    <mergeCell ref="B25:I25"/>
    <mergeCell ref="B27:I27"/>
    <mergeCell ref="B28:I28"/>
  </mergeCells>
  <hyperlinks>
    <hyperlink ref="G1" location="Índice_Anexos_ICT!A1" display="Índice"/>
  </hyperlinks>
  <pageMargins left="0.31527777777777777" right="0.27569444444444446" top="0.27569444444444446" bottom="0.27569444444444446" header="0.51180555555555551" footer="0.51180555555555551"/>
  <pageSetup paperSize="9" scale="65" firstPageNumber="0" orientation="landscape"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R49"/>
  <sheetViews>
    <sheetView topLeftCell="A16" workbookViewId="0">
      <selection activeCell="A44" sqref="A44"/>
    </sheetView>
  </sheetViews>
  <sheetFormatPr baseColWidth="10" defaultColWidth="8.88671875" defaultRowHeight="13.2" x14ac:dyDescent="0.25"/>
  <cols>
    <col min="1" max="1" width="26.6640625" style="323" customWidth="1"/>
    <col min="2" max="4" width="15.6640625" style="323" customWidth="1"/>
    <col min="5" max="5" width="19" style="323" customWidth="1"/>
    <col min="6" max="6" width="14.5546875" style="323" customWidth="1"/>
    <col min="7" max="7" width="11.88671875" style="323" customWidth="1"/>
    <col min="8" max="8" width="15.5546875" style="323" customWidth="1"/>
    <col min="9" max="10" width="16.44140625" style="323" customWidth="1"/>
    <col min="11" max="11" width="13.109375" style="323" customWidth="1"/>
    <col min="12" max="12" width="23.5546875" style="323" customWidth="1"/>
    <col min="13" max="13" width="19.88671875" style="323" bestFit="1" customWidth="1"/>
    <col min="14" max="14" width="23.5546875" style="323" customWidth="1"/>
    <col min="15" max="15" width="17.33203125" style="323" customWidth="1"/>
    <col min="16" max="16" width="15.44140625" style="323" customWidth="1"/>
    <col min="17" max="17" width="14" style="323" customWidth="1"/>
    <col min="18" max="18" width="11.88671875" style="308" customWidth="1"/>
    <col min="19" max="16384" width="8.88671875" style="308"/>
  </cols>
  <sheetData>
    <row r="1" spans="1:18" s="302" customFormat="1" ht="12" x14ac:dyDescent="0.25">
      <c r="A1" s="571" t="s">
        <v>93</v>
      </c>
      <c r="B1" s="572"/>
      <c r="C1" s="572"/>
      <c r="D1" s="301"/>
      <c r="L1" s="303" t="s">
        <v>94</v>
      </c>
    </row>
    <row r="2" spans="1:18" s="302" customFormat="1" ht="11.4" x14ac:dyDescent="0.2">
      <c r="A2" s="573"/>
      <c r="B2" s="574"/>
      <c r="C2" s="574"/>
    </row>
    <row r="3" spans="1:18" s="302" customFormat="1" ht="12" x14ac:dyDescent="0.25">
      <c r="A3" s="571" t="s">
        <v>1</v>
      </c>
      <c r="B3" s="575" t="s">
        <v>1089</v>
      </c>
      <c r="C3" s="572"/>
      <c r="D3" s="301"/>
    </row>
    <row r="4" spans="1:18" s="302" customFormat="1" ht="12" x14ac:dyDescent="0.25">
      <c r="A4" s="571" t="s">
        <v>2</v>
      </c>
      <c r="B4" s="634" t="s">
        <v>1088</v>
      </c>
      <c r="C4" s="572"/>
      <c r="D4" s="301"/>
    </row>
    <row r="5" spans="1:18" s="302" customFormat="1" ht="13.8" x14ac:dyDescent="0.25">
      <c r="A5" s="3" t="s">
        <v>1032</v>
      </c>
      <c r="B5" s="575">
        <v>2020</v>
      </c>
      <c r="C5" s="572"/>
      <c r="D5" s="301"/>
      <c r="K5" s="633" t="s">
        <v>1465</v>
      </c>
    </row>
    <row r="6" spans="1:18" s="302" customFormat="1" ht="11.4" x14ac:dyDescent="0.2">
      <c r="A6" s="573"/>
      <c r="B6" s="574"/>
      <c r="C6" s="574"/>
    </row>
    <row r="7" spans="1:18" s="302" customFormat="1" ht="12" x14ac:dyDescent="0.25">
      <c r="A7" s="571" t="s">
        <v>517</v>
      </c>
      <c r="B7" s="572"/>
      <c r="C7" s="572"/>
      <c r="D7" s="301"/>
    </row>
    <row r="8" spans="1:18" s="302" customFormat="1" ht="12" x14ac:dyDescent="0.25">
      <c r="A8" s="576" t="s">
        <v>67</v>
      </c>
      <c r="B8" s="576"/>
      <c r="C8" s="576"/>
      <c r="D8" s="306"/>
    </row>
    <row r="9" spans="1:18" s="302" customFormat="1" ht="11.4" x14ac:dyDescent="0.2">
      <c r="A9" s="573"/>
      <c r="B9" s="574"/>
      <c r="C9" s="574"/>
    </row>
    <row r="10" spans="1:18" s="302" customFormat="1" ht="12" x14ac:dyDescent="0.25">
      <c r="A10" s="571" t="s">
        <v>68</v>
      </c>
      <c r="B10" s="571"/>
      <c r="C10" s="571"/>
      <c r="D10" s="300"/>
      <c r="E10" s="304"/>
      <c r="F10" s="304"/>
      <c r="G10" s="304"/>
      <c r="H10" s="304"/>
      <c r="I10" s="304"/>
      <c r="J10" s="304"/>
      <c r="K10" s="304"/>
      <c r="L10" s="304"/>
      <c r="M10" s="304"/>
      <c r="N10" s="304"/>
      <c r="O10" s="304"/>
    </row>
    <row r="11" spans="1:18" s="302" customFormat="1" ht="10.199999999999999" x14ac:dyDescent="0.2">
      <c r="A11" s="447"/>
      <c r="B11" s="300"/>
      <c r="C11" s="300"/>
      <c r="D11" s="300"/>
      <c r="E11" s="304"/>
      <c r="F11" s="304"/>
      <c r="G11" s="304"/>
      <c r="H11" s="304"/>
      <c r="I11" s="304"/>
      <c r="J11" s="304"/>
      <c r="K11" s="304"/>
      <c r="L11" s="304"/>
      <c r="M11" s="304"/>
      <c r="N11" s="304"/>
      <c r="O11" s="304"/>
    </row>
    <row r="12" spans="1:18" s="302" customFormat="1" ht="10.199999999999999" x14ac:dyDescent="0.2">
      <c r="A12" s="300"/>
      <c r="B12" s="300"/>
      <c r="C12" s="300"/>
      <c r="D12" s="300"/>
      <c r="E12" s="304"/>
      <c r="F12" s="304"/>
      <c r="G12" s="304"/>
      <c r="H12" s="511"/>
      <c r="I12" s="304"/>
      <c r="J12" s="304"/>
      <c r="K12" s="304"/>
      <c r="L12" s="304"/>
      <c r="M12" s="304"/>
      <c r="N12" s="304"/>
      <c r="O12" s="304"/>
    </row>
    <row r="13" spans="1:18" s="302" customFormat="1" ht="10.199999999999999" x14ac:dyDescent="0.2">
      <c r="A13" s="904" t="s">
        <v>518</v>
      </c>
      <c r="B13" s="904"/>
      <c r="C13" s="904"/>
      <c r="D13" s="904"/>
      <c r="E13" s="904"/>
      <c r="F13" s="904"/>
      <c r="G13" s="904"/>
      <c r="H13" s="904"/>
      <c r="I13" s="904"/>
      <c r="J13" s="905" t="s">
        <v>519</v>
      </c>
      <c r="K13" s="906"/>
      <c r="L13" s="906"/>
      <c r="M13" s="906"/>
      <c r="N13" s="906"/>
      <c r="O13" s="907"/>
      <c r="P13" s="919" t="s">
        <v>520</v>
      </c>
      <c r="Q13" s="920"/>
      <c r="R13" s="921"/>
    </row>
    <row r="14" spans="1:18" ht="60" customHeight="1" x14ac:dyDescent="0.25">
      <c r="A14" s="911" t="s">
        <v>890</v>
      </c>
      <c r="B14" s="915" t="s">
        <v>1067</v>
      </c>
      <c r="C14" s="915" t="s">
        <v>521</v>
      </c>
      <c r="D14" s="915" t="s">
        <v>820</v>
      </c>
      <c r="E14" s="915" t="s">
        <v>522</v>
      </c>
      <c r="F14" s="915" t="s">
        <v>523</v>
      </c>
      <c r="G14" s="922" t="s">
        <v>524</v>
      </c>
      <c r="H14" s="923"/>
      <c r="I14" s="915" t="s">
        <v>525</v>
      </c>
      <c r="J14" s="902" t="s">
        <v>526</v>
      </c>
      <c r="K14" s="902" t="s">
        <v>527</v>
      </c>
      <c r="L14" s="902" t="s">
        <v>528</v>
      </c>
      <c r="M14" s="902" t="s">
        <v>529</v>
      </c>
      <c r="N14" s="902" t="s">
        <v>889</v>
      </c>
      <c r="O14" s="902" t="s">
        <v>888</v>
      </c>
      <c r="P14" s="307" t="s">
        <v>530</v>
      </c>
      <c r="Q14" s="307" t="s">
        <v>531</v>
      </c>
      <c r="R14" s="307" t="s">
        <v>532</v>
      </c>
    </row>
    <row r="15" spans="1:18" ht="14.25" customHeight="1" x14ac:dyDescent="0.25">
      <c r="A15" s="908"/>
      <c r="B15" s="916"/>
      <c r="C15" s="916"/>
      <c r="D15" s="916"/>
      <c r="E15" s="916"/>
      <c r="F15" s="916"/>
      <c r="G15" s="924"/>
      <c r="H15" s="925"/>
      <c r="I15" s="916"/>
      <c r="J15" s="903"/>
      <c r="K15" s="903"/>
      <c r="L15" s="903"/>
      <c r="M15" s="903"/>
      <c r="N15" s="903"/>
      <c r="O15" s="903"/>
      <c r="P15" s="309" t="s">
        <v>195</v>
      </c>
      <c r="Q15" s="309" t="s">
        <v>197</v>
      </c>
      <c r="R15" s="309" t="s">
        <v>533</v>
      </c>
    </row>
    <row r="16" spans="1:18" x14ac:dyDescent="0.25">
      <c r="A16" s="310"/>
      <c r="B16" s="310"/>
      <c r="C16" s="311"/>
      <c r="D16" s="312"/>
      <c r="E16" s="512"/>
      <c r="F16" s="311"/>
      <c r="G16" s="917"/>
      <c r="H16" s="918"/>
      <c r="I16" s="311"/>
      <c r="J16" s="312"/>
      <c r="K16" s="312"/>
      <c r="L16" s="310"/>
      <c r="M16" s="310"/>
      <c r="N16" s="310"/>
      <c r="O16" s="313"/>
      <c r="P16" s="314">
        <f>E16*5%</f>
        <v>0</v>
      </c>
      <c r="Q16" s="314">
        <v>0</v>
      </c>
      <c r="R16" s="314">
        <f t="shared" ref="R16:R20" si="0">+P16-Q16</f>
        <v>0</v>
      </c>
    </row>
    <row r="17" spans="1:18" x14ac:dyDescent="0.25">
      <c r="A17" s="311"/>
      <c r="B17" s="311"/>
      <c r="C17" s="311"/>
      <c r="D17" s="311"/>
      <c r="E17" s="315"/>
      <c r="F17" s="316"/>
      <c r="G17" s="917"/>
      <c r="H17" s="918"/>
      <c r="I17" s="317"/>
      <c r="J17" s="318"/>
      <c r="K17" s="319"/>
      <c r="L17" s="310"/>
      <c r="M17" s="310"/>
      <c r="N17" s="310"/>
      <c r="O17" s="310"/>
      <c r="P17" s="314">
        <f>E17*5%</f>
        <v>0</v>
      </c>
      <c r="Q17" s="314">
        <v>0</v>
      </c>
      <c r="R17" s="314">
        <f t="shared" si="0"/>
        <v>0</v>
      </c>
    </row>
    <row r="18" spans="1:18" x14ac:dyDescent="0.25">
      <c r="A18" s="311"/>
      <c r="B18" s="311"/>
      <c r="C18" s="311"/>
      <c r="D18" s="311"/>
      <c r="E18" s="315"/>
      <c r="F18" s="316"/>
      <c r="G18" s="917"/>
      <c r="H18" s="918"/>
      <c r="I18" s="317"/>
      <c r="J18" s="318"/>
      <c r="K18" s="319"/>
      <c r="L18" s="310"/>
      <c r="M18" s="310"/>
      <c r="N18" s="310"/>
      <c r="O18" s="310"/>
      <c r="P18" s="314">
        <f>E18*5%</f>
        <v>0</v>
      </c>
      <c r="Q18" s="314">
        <v>0</v>
      </c>
      <c r="R18" s="314">
        <f t="shared" si="0"/>
        <v>0</v>
      </c>
    </row>
    <row r="19" spans="1:18" x14ac:dyDescent="0.25">
      <c r="A19" s="311"/>
      <c r="B19" s="311"/>
      <c r="C19" s="311"/>
      <c r="D19" s="311"/>
      <c r="E19" s="315"/>
      <c r="F19" s="316"/>
      <c r="G19" s="917"/>
      <c r="H19" s="918"/>
      <c r="I19" s="317"/>
      <c r="J19" s="318"/>
      <c r="K19" s="319"/>
      <c r="L19" s="310"/>
      <c r="M19" s="310"/>
      <c r="N19" s="310"/>
      <c r="O19" s="310"/>
      <c r="P19" s="314">
        <f>E19*5%</f>
        <v>0</v>
      </c>
      <c r="Q19" s="314">
        <v>0</v>
      </c>
      <c r="R19" s="314">
        <f t="shared" si="0"/>
        <v>0</v>
      </c>
    </row>
    <row r="20" spans="1:18" x14ac:dyDescent="0.25">
      <c r="A20" s="311"/>
      <c r="B20" s="311"/>
      <c r="C20" s="311"/>
      <c r="D20" s="311"/>
      <c r="E20" s="315"/>
      <c r="F20" s="316"/>
      <c r="G20" s="917"/>
      <c r="H20" s="918"/>
      <c r="I20" s="319"/>
      <c r="J20" s="318"/>
      <c r="K20" s="319"/>
      <c r="L20" s="320"/>
      <c r="M20" s="320"/>
      <c r="N20" s="320"/>
      <c r="O20" s="320"/>
      <c r="P20" s="314">
        <f>E20*5%</f>
        <v>0</v>
      </c>
      <c r="Q20" s="321">
        <v>0</v>
      </c>
      <c r="R20" s="314">
        <f t="shared" si="0"/>
        <v>0</v>
      </c>
    </row>
    <row r="21" spans="1:18" x14ac:dyDescent="0.25">
      <c r="A21" s="912" t="s">
        <v>391</v>
      </c>
      <c r="B21" s="913"/>
      <c r="C21" s="913"/>
      <c r="D21" s="914"/>
      <c r="E21" s="322">
        <f>SUM(E16:E20)</f>
        <v>0</v>
      </c>
      <c r="O21" s="324" t="s">
        <v>391</v>
      </c>
      <c r="P21" s="322">
        <f>SUM(P16:P20)</f>
        <v>0</v>
      </c>
      <c r="Q21" s="322">
        <f>SUM(Q16:Q20)</f>
        <v>0</v>
      </c>
      <c r="R21" s="322">
        <f>SUM(R16:R20)</f>
        <v>0</v>
      </c>
    </row>
    <row r="22" spans="1:18" x14ac:dyDescent="0.25">
      <c r="N22" s="325"/>
      <c r="Q22" s="308"/>
    </row>
    <row r="23" spans="1:18" s="302" customFormat="1" ht="10.199999999999999" x14ac:dyDescent="0.2">
      <c r="A23" s="300" t="s">
        <v>70</v>
      </c>
      <c r="N23" s="304"/>
      <c r="O23" s="304"/>
    </row>
    <row r="24" spans="1:18" s="302" customFormat="1" ht="10.199999999999999" x14ac:dyDescent="0.2">
      <c r="A24" s="300"/>
      <c r="J24" s="511"/>
      <c r="N24" s="304"/>
      <c r="O24" s="304"/>
    </row>
    <row r="25" spans="1:18" ht="45" customHeight="1" x14ac:dyDescent="0.25">
      <c r="A25" s="908" t="s">
        <v>1068</v>
      </c>
      <c r="B25" s="909" t="s">
        <v>534</v>
      </c>
      <c r="C25" s="434" t="s">
        <v>821</v>
      </c>
      <c r="D25" s="434" t="s">
        <v>822</v>
      </c>
      <c r="E25" s="434" t="s">
        <v>535</v>
      </c>
      <c r="F25" s="434" t="s">
        <v>536</v>
      </c>
      <c r="G25" s="434" t="s">
        <v>537</v>
      </c>
      <c r="H25" s="513" t="s">
        <v>538</v>
      </c>
      <c r="I25" s="910" t="s">
        <v>539</v>
      </c>
      <c r="J25" s="302"/>
      <c r="K25" s="337"/>
    </row>
    <row r="26" spans="1:18" x14ac:dyDescent="0.25">
      <c r="A26" s="908"/>
      <c r="B26" s="909"/>
      <c r="C26" s="430" t="s">
        <v>195</v>
      </c>
      <c r="D26" s="430" t="s">
        <v>197</v>
      </c>
      <c r="E26" s="430" t="s">
        <v>533</v>
      </c>
      <c r="F26" s="430" t="s">
        <v>308</v>
      </c>
      <c r="G26" s="430" t="s">
        <v>823</v>
      </c>
      <c r="H26" s="514" t="s">
        <v>824</v>
      </c>
      <c r="I26" s="910"/>
      <c r="J26" s="302"/>
    </row>
    <row r="27" spans="1:18" x14ac:dyDescent="0.25">
      <c r="A27" s="327"/>
      <c r="B27" s="431" t="s">
        <v>121</v>
      </c>
      <c r="C27" s="432"/>
      <c r="D27" s="432"/>
      <c r="E27" s="432">
        <f>+C27-D27</f>
        <v>0</v>
      </c>
      <c r="F27" s="432"/>
      <c r="G27" s="432">
        <f>+E27-F27</f>
        <v>0</v>
      </c>
      <c r="H27" s="515">
        <f>G27*5%</f>
        <v>0</v>
      </c>
      <c r="I27" s="517" t="s">
        <v>121</v>
      </c>
      <c r="J27" s="302"/>
    </row>
    <row r="28" spans="1:18" x14ac:dyDescent="0.25">
      <c r="A28" s="327"/>
      <c r="B28" s="310"/>
      <c r="C28" s="328"/>
      <c r="D28" s="328"/>
      <c r="E28" s="432">
        <f t="shared" ref="E28:E31" si="1">+C28-D28</f>
        <v>0</v>
      </c>
      <c r="F28" s="328"/>
      <c r="G28" s="432">
        <f t="shared" ref="G28:G31" si="2">+E28-F28</f>
        <v>0</v>
      </c>
      <c r="H28" s="515">
        <f t="shared" ref="H28:H31" si="3">G28*5%</f>
        <v>0</v>
      </c>
      <c r="I28" s="517"/>
      <c r="J28" s="302"/>
    </row>
    <row r="29" spans="1:18" x14ac:dyDescent="0.25">
      <c r="A29" s="327"/>
      <c r="B29" s="310"/>
      <c r="C29" s="328"/>
      <c r="D29" s="328"/>
      <c r="E29" s="432">
        <f t="shared" si="1"/>
        <v>0</v>
      </c>
      <c r="F29" s="328"/>
      <c r="G29" s="432">
        <f t="shared" si="2"/>
        <v>0</v>
      </c>
      <c r="H29" s="515">
        <f t="shared" si="3"/>
        <v>0</v>
      </c>
      <c r="I29" s="517"/>
      <c r="J29" s="302"/>
    </row>
    <row r="30" spans="1:18" x14ac:dyDescent="0.25">
      <c r="A30" s="327"/>
      <c r="B30" s="310"/>
      <c r="C30" s="328"/>
      <c r="D30" s="328"/>
      <c r="E30" s="432">
        <f t="shared" si="1"/>
        <v>0</v>
      </c>
      <c r="F30" s="328"/>
      <c r="G30" s="432">
        <f t="shared" si="2"/>
        <v>0</v>
      </c>
      <c r="H30" s="515">
        <f t="shared" si="3"/>
        <v>0</v>
      </c>
      <c r="I30" s="517"/>
      <c r="J30" s="302"/>
    </row>
    <row r="31" spans="1:18" x14ac:dyDescent="0.25">
      <c r="A31" s="327"/>
      <c r="B31" s="320"/>
      <c r="C31" s="320"/>
      <c r="D31" s="320"/>
      <c r="E31" s="432">
        <f t="shared" si="1"/>
        <v>0</v>
      </c>
      <c r="F31" s="328"/>
      <c r="G31" s="432">
        <f t="shared" si="2"/>
        <v>0</v>
      </c>
      <c r="H31" s="515">
        <f t="shared" si="3"/>
        <v>0</v>
      </c>
      <c r="I31" s="518"/>
      <c r="J31" s="302"/>
    </row>
    <row r="32" spans="1:18" x14ac:dyDescent="0.25">
      <c r="A32" s="932" t="s">
        <v>391</v>
      </c>
      <c r="B32" s="932"/>
      <c r="C32" s="329">
        <f t="shared" ref="C32:D32" si="4">SUM(C27:C31)</f>
        <v>0</v>
      </c>
      <c r="D32" s="329">
        <f t="shared" si="4"/>
        <v>0</v>
      </c>
      <c r="E32" s="329">
        <f>SUM(E27:E31)</f>
        <v>0</v>
      </c>
      <c r="F32" s="329">
        <f>SUM(F27:F31)</f>
        <v>0</v>
      </c>
      <c r="G32" s="329">
        <f>SUM(G27:G31)</f>
        <v>0</v>
      </c>
      <c r="H32" s="329">
        <f>SUM(H27:H31)</f>
        <v>0</v>
      </c>
      <c r="I32" s="516" t="s">
        <v>331</v>
      </c>
      <c r="J32" s="331"/>
    </row>
    <row r="33" spans="1:14" x14ac:dyDescent="0.25">
      <c r="A33" s="933" t="s">
        <v>540</v>
      </c>
      <c r="B33" s="934"/>
      <c r="C33" s="934"/>
      <c r="D33" s="934"/>
      <c r="E33" s="934"/>
      <c r="F33" s="934"/>
      <c r="G33" s="935"/>
      <c r="H33" s="332">
        <v>0</v>
      </c>
      <c r="I33" s="330" t="s">
        <v>253</v>
      </c>
      <c r="J33" s="331"/>
    </row>
    <row r="34" spans="1:14" x14ac:dyDescent="0.25">
      <c r="A34" s="936" t="s">
        <v>541</v>
      </c>
      <c r="B34" s="937"/>
      <c r="C34" s="937"/>
      <c r="D34" s="937"/>
      <c r="E34" s="937"/>
      <c r="F34" s="937"/>
      <c r="G34" s="938"/>
      <c r="H34" s="329">
        <f>+H32-H33</f>
        <v>0</v>
      </c>
      <c r="I34" s="330" t="s">
        <v>891</v>
      </c>
      <c r="J34" s="331"/>
    </row>
    <row r="35" spans="1:14" s="334" customFormat="1" ht="12.75" customHeight="1" x14ac:dyDescent="0.25">
      <c r="A35" s="939" t="s">
        <v>542</v>
      </c>
      <c r="B35" s="940"/>
      <c r="C35" s="940"/>
      <c r="D35" s="940"/>
      <c r="E35" s="940"/>
      <c r="F35" s="940"/>
      <c r="G35" s="941"/>
      <c r="H35" s="333">
        <v>0</v>
      </c>
      <c r="I35" s="330" t="s">
        <v>256</v>
      </c>
      <c r="J35" s="331"/>
      <c r="K35" s="519"/>
    </row>
    <row r="36" spans="1:14" x14ac:dyDescent="0.25">
      <c r="A36" s="936" t="s">
        <v>997</v>
      </c>
      <c r="B36" s="937"/>
      <c r="C36" s="937"/>
      <c r="D36" s="937"/>
      <c r="E36" s="937"/>
      <c r="F36" s="937"/>
      <c r="G36" s="938"/>
      <c r="H36" s="329">
        <f>+H34-H35</f>
        <v>0</v>
      </c>
      <c r="I36" s="330" t="s">
        <v>892</v>
      </c>
      <c r="J36" s="331"/>
    </row>
    <row r="39" spans="1:14" s="302" customFormat="1" ht="12" customHeight="1" x14ac:dyDescent="0.2">
      <c r="A39" s="942" t="s">
        <v>111</v>
      </c>
      <c r="B39" s="943"/>
      <c r="C39" s="943"/>
      <c r="D39" s="943"/>
      <c r="E39" s="943"/>
      <c r="F39" s="943"/>
      <c r="G39" s="943"/>
      <c r="H39" s="943"/>
      <c r="I39" s="943"/>
      <c r="J39" s="943"/>
      <c r="K39" s="943"/>
      <c r="L39" s="943"/>
      <c r="M39" s="943"/>
      <c r="N39" s="944"/>
    </row>
    <row r="40" spans="1:14" s="302" customFormat="1" ht="12" customHeight="1" x14ac:dyDescent="0.2">
      <c r="A40" s="945" t="s">
        <v>1069</v>
      </c>
      <c r="B40" s="946"/>
      <c r="C40" s="946"/>
      <c r="D40" s="946"/>
      <c r="E40" s="946"/>
      <c r="F40" s="946"/>
      <c r="G40" s="946"/>
      <c r="H40" s="946"/>
      <c r="I40" s="946"/>
      <c r="J40" s="946"/>
      <c r="K40" s="946"/>
      <c r="L40" s="946"/>
      <c r="M40" s="946"/>
      <c r="N40" s="947"/>
    </row>
    <row r="41" spans="1:14" s="302" customFormat="1" ht="12" customHeight="1" x14ac:dyDescent="0.2">
      <c r="A41" s="926" t="s">
        <v>543</v>
      </c>
      <c r="B41" s="927"/>
      <c r="C41" s="927"/>
      <c r="D41" s="927"/>
      <c r="E41" s="927"/>
      <c r="F41" s="927"/>
      <c r="G41" s="927"/>
      <c r="H41" s="927"/>
      <c r="I41" s="927"/>
      <c r="J41" s="927"/>
      <c r="K41" s="927"/>
      <c r="L41" s="927"/>
      <c r="M41" s="927"/>
      <c r="N41" s="928"/>
    </row>
    <row r="42" spans="1:14" s="302" customFormat="1" ht="12.75" customHeight="1" x14ac:dyDescent="0.2">
      <c r="A42" s="926" t="s">
        <v>544</v>
      </c>
      <c r="B42" s="927"/>
      <c r="C42" s="927"/>
      <c r="D42" s="927"/>
      <c r="E42" s="927"/>
      <c r="F42" s="927"/>
      <c r="G42" s="927"/>
      <c r="H42" s="927"/>
      <c r="I42" s="927"/>
      <c r="J42" s="927"/>
      <c r="K42" s="927"/>
      <c r="L42" s="927"/>
      <c r="M42" s="927"/>
      <c r="N42" s="928"/>
    </row>
    <row r="43" spans="1:14" s="302" customFormat="1" ht="11.25" customHeight="1" x14ac:dyDescent="0.2">
      <c r="A43" s="929" t="s">
        <v>996</v>
      </c>
      <c r="B43" s="930"/>
      <c r="C43" s="930"/>
      <c r="D43" s="930"/>
      <c r="E43" s="930"/>
      <c r="F43" s="930"/>
      <c r="G43" s="930"/>
      <c r="H43" s="930"/>
      <c r="I43" s="930"/>
      <c r="J43" s="930"/>
      <c r="K43" s="930"/>
      <c r="L43" s="930"/>
      <c r="M43" s="930"/>
      <c r="N43" s="931"/>
    </row>
    <row r="44" spans="1:14" s="302" customFormat="1" ht="11.4" x14ac:dyDescent="0.2">
      <c r="A44" s="643" t="s">
        <v>1506</v>
      </c>
      <c r="B44" s="335"/>
      <c r="C44" s="335"/>
      <c r="D44" s="335"/>
      <c r="E44" s="335"/>
      <c r="F44" s="335"/>
      <c r="G44" s="335"/>
      <c r="H44" s="335"/>
      <c r="I44" s="335"/>
      <c r="J44" s="335"/>
    </row>
    <row r="45" spans="1:14" ht="13.8" thickBot="1" x14ac:dyDescent="0.3"/>
    <row r="46" spans="1:14" ht="12.75" customHeight="1" x14ac:dyDescent="0.25">
      <c r="A46" s="648" t="s">
        <v>1083</v>
      </c>
      <c r="B46" s="649"/>
      <c r="C46" s="649"/>
      <c r="D46" s="649"/>
      <c r="E46" s="649"/>
      <c r="F46" s="649"/>
      <c r="G46" s="649"/>
      <c r="H46" s="649"/>
      <c r="I46" s="649"/>
      <c r="J46" s="649"/>
      <c r="K46" s="649"/>
      <c r="L46" s="649"/>
      <c r="M46" s="649"/>
      <c r="N46" s="650"/>
    </row>
    <row r="47" spans="1:14" x14ac:dyDescent="0.25">
      <c r="A47" s="651"/>
      <c r="B47" s="652"/>
      <c r="C47" s="652"/>
      <c r="D47" s="652"/>
      <c r="E47" s="652"/>
      <c r="F47" s="652"/>
      <c r="G47" s="652"/>
      <c r="H47" s="652"/>
      <c r="I47" s="652"/>
      <c r="J47" s="652"/>
      <c r="K47" s="652"/>
      <c r="L47" s="652"/>
      <c r="M47" s="652"/>
      <c r="N47" s="653"/>
    </row>
    <row r="48" spans="1:14" x14ac:dyDescent="0.25">
      <c r="A48" s="651"/>
      <c r="B48" s="652"/>
      <c r="C48" s="652"/>
      <c r="D48" s="652"/>
      <c r="E48" s="652"/>
      <c r="F48" s="652"/>
      <c r="G48" s="652"/>
      <c r="H48" s="652"/>
      <c r="I48" s="652"/>
      <c r="J48" s="652"/>
      <c r="K48" s="652"/>
      <c r="L48" s="652"/>
      <c r="M48" s="652"/>
      <c r="N48" s="653"/>
    </row>
    <row r="49" spans="1:14" ht="13.8" thickBot="1" x14ac:dyDescent="0.3">
      <c r="A49" s="654"/>
      <c r="B49" s="655"/>
      <c r="C49" s="655"/>
      <c r="D49" s="655"/>
      <c r="E49" s="655"/>
      <c r="F49" s="655"/>
      <c r="G49" s="655"/>
      <c r="H49" s="655"/>
      <c r="I49" s="655"/>
      <c r="J49" s="655"/>
      <c r="K49" s="655"/>
      <c r="L49" s="655"/>
      <c r="M49" s="655"/>
      <c r="N49" s="656"/>
    </row>
  </sheetData>
  <sheetProtection selectLockedCells="1" selectUnlockedCells="1"/>
  <mergeCells count="37">
    <mergeCell ref="G18:H18"/>
    <mergeCell ref="G19:H19"/>
    <mergeCell ref="G20:H20"/>
    <mergeCell ref="A42:N42"/>
    <mergeCell ref="A43:N43"/>
    <mergeCell ref="A32:B32"/>
    <mergeCell ref="A33:G33"/>
    <mergeCell ref="A34:G34"/>
    <mergeCell ref="A35:G35"/>
    <mergeCell ref="A36:G36"/>
    <mergeCell ref="A39:N39"/>
    <mergeCell ref="A40:N40"/>
    <mergeCell ref="A41:N41"/>
    <mergeCell ref="P13:R13"/>
    <mergeCell ref="F14:F15"/>
    <mergeCell ref="I14:I15"/>
    <mergeCell ref="J14:J15"/>
    <mergeCell ref="K14:K15"/>
    <mergeCell ref="L14:L15"/>
    <mergeCell ref="M14:M15"/>
    <mergeCell ref="G14:H15"/>
    <mergeCell ref="A46:N49"/>
    <mergeCell ref="N14:N15"/>
    <mergeCell ref="O14:O15"/>
    <mergeCell ref="A13:I13"/>
    <mergeCell ref="J13:O13"/>
    <mergeCell ref="A25:A26"/>
    <mergeCell ref="B25:B26"/>
    <mergeCell ref="I25:I26"/>
    <mergeCell ref="A14:A15"/>
    <mergeCell ref="A21:D21"/>
    <mergeCell ref="B14:B15"/>
    <mergeCell ref="C14:C15"/>
    <mergeCell ref="D14:D15"/>
    <mergeCell ref="E14:E15"/>
    <mergeCell ref="G16:H16"/>
    <mergeCell ref="G17:H17"/>
  </mergeCells>
  <hyperlinks>
    <hyperlink ref="L1" location="Índice_Anexos_ICT!A1" display="Índice"/>
  </hyperlinks>
  <pageMargins left="0.35416666666666669" right="0.31527777777777777" top="0.27569444444444446" bottom="0.27569444444444446" header="0.51180555555555551" footer="0.51180555555555551"/>
  <pageSetup paperSize="9" scale="60" firstPageNumber="0" orientation="landscape" horizontalDpi="300" verticalDpi="3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XEA120"/>
  <sheetViews>
    <sheetView topLeftCell="A37" workbookViewId="0">
      <selection activeCell="A127" sqref="A127"/>
    </sheetView>
  </sheetViews>
  <sheetFormatPr baseColWidth="10" defaultColWidth="8.88671875" defaultRowHeight="13.2" x14ac:dyDescent="0.25"/>
  <cols>
    <col min="1" max="1" width="11.5546875" style="32" customWidth="1"/>
    <col min="2" max="3" width="13.6640625" style="32" customWidth="1"/>
    <col min="4" max="4" width="11.5546875" style="32" customWidth="1"/>
    <col min="5" max="5" width="17.109375" style="32" customWidth="1"/>
    <col min="6" max="6" width="11.5546875" style="32" customWidth="1"/>
    <col min="7" max="7" width="11" style="32" customWidth="1"/>
    <col min="8" max="8" width="15.88671875" style="32" customWidth="1"/>
    <col min="9" max="10" width="13.33203125" style="32" customWidth="1"/>
    <col min="11" max="11" width="10.6640625" style="32" customWidth="1"/>
    <col min="12" max="12" width="12" style="32" customWidth="1"/>
    <col min="13" max="13" width="13.5546875" style="32" customWidth="1"/>
    <col min="14" max="14" width="11.109375" style="32" customWidth="1"/>
    <col min="15" max="15" width="11.33203125" style="32" customWidth="1"/>
    <col min="16" max="16" width="11.5546875" style="32" customWidth="1"/>
    <col min="17" max="17" width="14.44140625" style="32" customWidth="1"/>
    <col min="18" max="18" width="14.88671875" style="32" customWidth="1"/>
    <col min="19" max="19" width="13.88671875" style="32" customWidth="1"/>
    <col min="20" max="21" width="13.5546875" style="32" customWidth="1"/>
    <col min="22" max="22" width="13.6640625" style="32" customWidth="1"/>
    <col min="23" max="23" width="12.5546875" style="32" customWidth="1"/>
    <col min="24" max="24" width="12.33203125" style="32" customWidth="1"/>
    <col min="25" max="25" width="12" style="32" customWidth="1"/>
    <col min="26" max="26" width="8.88671875" style="32" customWidth="1"/>
    <col min="27" max="28" width="9.6640625" style="32" customWidth="1"/>
    <col min="29" max="29" width="9.5546875" style="32" customWidth="1"/>
    <col min="30" max="30" width="9.88671875" style="32" customWidth="1"/>
    <col min="31" max="31" width="10.5546875" style="32" customWidth="1"/>
    <col min="32" max="33" width="9" style="32" customWidth="1"/>
    <col min="34" max="16354" width="8.88671875" style="2"/>
    <col min="16355" max="16355" width="0" style="2" hidden="1" customWidth="1"/>
    <col min="16356" max="16384" width="8.88671875" style="2"/>
  </cols>
  <sheetData>
    <row r="1" spans="1:33" x14ac:dyDescent="0.25">
      <c r="A1" s="3" t="s">
        <v>93</v>
      </c>
      <c r="B1" s="3"/>
      <c r="C1" s="3"/>
      <c r="D1" s="3"/>
      <c r="E1" s="31"/>
      <c r="F1" s="31"/>
      <c r="G1" s="31"/>
      <c r="H1" s="31"/>
      <c r="I1" s="31"/>
      <c r="J1" s="70" t="s">
        <v>94</v>
      </c>
      <c r="K1" s="31"/>
      <c r="L1" s="69"/>
    </row>
    <row r="2" spans="1:33" x14ac:dyDescent="0.25">
      <c r="A2" s="472"/>
      <c r="B2" s="5"/>
      <c r="C2" s="5"/>
      <c r="D2" s="5"/>
      <c r="E2" s="31"/>
      <c r="F2" s="31"/>
      <c r="G2" s="31"/>
      <c r="H2" s="31"/>
      <c r="I2" s="31"/>
      <c r="J2" s="31"/>
      <c r="K2" s="31"/>
      <c r="L2" s="31"/>
    </row>
    <row r="3" spans="1:33" x14ac:dyDescent="0.25">
      <c r="A3" s="3" t="s">
        <v>1</v>
      </c>
      <c r="B3" s="3"/>
      <c r="C3" s="6" t="s">
        <v>1089</v>
      </c>
      <c r="D3" s="470"/>
      <c r="E3" s="31"/>
      <c r="F3" s="31"/>
      <c r="G3" s="31"/>
      <c r="H3" s="31"/>
      <c r="I3" s="31"/>
      <c r="J3" s="31"/>
      <c r="K3" s="31"/>
      <c r="L3" s="69"/>
    </row>
    <row r="4" spans="1:33" x14ac:dyDescent="0.25">
      <c r="A4" s="3" t="s">
        <v>2</v>
      </c>
      <c r="B4" s="3"/>
      <c r="C4" s="628" t="s">
        <v>1088</v>
      </c>
      <c r="D4" s="470"/>
      <c r="E4" s="31"/>
      <c r="F4" s="31"/>
      <c r="G4" s="31"/>
      <c r="H4" s="31"/>
      <c r="I4" s="31"/>
      <c r="J4" s="31"/>
      <c r="K4" s="31"/>
      <c r="L4" s="69"/>
    </row>
    <row r="5" spans="1:33" x14ac:dyDescent="0.25">
      <c r="A5" s="3" t="s">
        <v>1032</v>
      </c>
      <c r="B5" s="3"/>
      <c r="C5" s="6">
        <v>2020</v>
      </c>
      <c r="D5" s="470"/>
      <c r="E5" s="31"/>
      <c r="F5" s="31"/>
      <c r="G5" s="31"/>
      <c r="H5" s="31"/>
      <c r="I5" s="31"/>
      <c r="J5" s="31"/>
      <c r="K5" s="31"/>
      <c r="L5" s="69"/>
    </row>
    <row r="6" spans="1:33" x14ac:dyDescent="0.25">
      <c r="A6" s="472"/>
      <c r="B6" s="5"/>
      <c r="C6" s="5"/>
      <c r="D6" s="470"/>
      <c r="E6" s="31"/>
      <c r="F6" s="31"/>
      <c r="G6" s="31"/>
      <c r="H6" s="31"/>
      <c r="I6" s="31"/>
      <c r="J6" s="31"/>
      <c r="K6" s="31"/>
      <c r="L6" s="31"/>
    </row>
    <row r="7" spans="1:33" x14ac:dyDescent="0.25">
      <c r="A7" s="3" t="s">
        <v>545</v>
      </c>
      <c r="B7" s="5"/>
      <c r="C7" s="5"/>
      <c r="D7" s="5"/>
      <c r="E7" s="31"/>
      <c r="F7" s="31"/>
      <c r="G7" s="31"/>
      <c r="H7" s="31"/>
      <c r="I7" s="31"/>
      <c r="J7" s="31"/>
      <c r="K7" s="31"/>
      <c r="L7" s="31"/>
    </row>
    <row r="8" spans="1:33" x14ac:dyDescent="0.25">
      <c r="A8" s="5" t="s">
        <v>71</v>
      </c>
      <c r="B8" s="3"/>
      <c r="C8" s="3"/>
      <c r="D8" s="3"/>
      <c r="E8" s="31"/>
      <c r="F8" s="31"/>
      <c r="G8" s="31"/>
      <c r="H8" s="31"/>
      <c r="I8" s="31"/>
      <c r="J8" s="31"/>
      <c r="K8" s="31"/>
      <c r="L8" s="69"/>
    </row>
    <row r="9" spans="1:33" x14ac:dyDescent="0.25">
      <c r="A9" s="472"/>
      <c r="B9" s="3"/>
      <c r="C9" s="3"/>
      <c r="D9" s="3"/>
      <c r="E9" s="31"/>
      <c r="F9" s="31"/>
      <c r="G9" s="31"/>
      <c r="H9" s="31"/>
      <c r="I9" s="31"/>
      <c r="J9" s="31"/>
      <c r="K9" s="31"/>
      <c r="L9" s="69"/>
    </row>
    <row r="10" spans="1:33" x14ac:dyDescent="0.25">
      <c r="A10" s="140" t="s">
        <v>72</v>
      </c>
      <c r="B10" s="3"/>
      <c r="C10" s="3"/>
      <c r="D10" s="3"/>
      <c r="E10" s="31"/>
      <c r="F10" s="31"/>
      <c r="G10" s="31"/>
      <c r="H10" s="31"/>
      <c r="I10" s="31"/>
      <c r="J10" s="31"/>
      <c r="K10" s="31"/>
      <c r="L10" s="69"/>
    </row>
    <row r="11" spans="1:33" x14ac:dyDescent="0.25">
      <c r="A11" s="472"/>
      <c r="B11" s="3"/>
      <c r="C11" s="3"/>
      <c r="D11" s="3"/>
      <c r="E11" s="31"/>
      <c r="F11" s="31"/>
      <c r="G11" s="31"/>
      <c r="H11" s="31"/>
      <c r="I11" s="31"/>
      <c r="J11" s="31"/>
      <c r="K11" s="31"/>
      <c r="L11" s="69"/>
    </row>
    <row r="12" spans="1:33" x14ac:dyDescent="0.25">
      <c r="A12" s="577" t="s">
        <v>998</v>
      </c>
      <c r="B12" s="578"/>
      <c r="C12" s="578"/>
      <c r="D12" s="578"/>
      <c r="E12" s="520"/>
      <c r="F12" s="520"/>
      <c r="G12" s="520"/>
      <c r="H12" s="520"/>
      <c r="I12" s="520"/>
      <c r="J12" s="31"/>
      <c r="K12" s="31"/>
      <c r="L12" s="31"/>
    </row>
    <row r="13" spans="1:33" x14ac:dyDescent="0.25">
      <c r="A13" s="210"/>
      <c r="B13" s="113"/>
      <c r="C13" s="113"/>
      <c r="D13" s="113"/>
      <c r="E13" s="113"/>
      <c r="F13" s="113"/>
      <c r="G13" s="113"/>
      <c r="H13" s="113"/>
      <c r="I13" s="113"/>
      <c r="J13" s="113"/>
      <c r="K13" s="113"/>
      <c r="L13" s="113"/>
      <c r="N13" s="521"/>
    </row>
    <row r="14" spans="1:33" ht="12" customHeight="1" x14ac:dyDescent="0.25">
      <c r="A14" s="746" t="s">
        <v>546</v>
      </c>
      <c r="B14" s="746" t="s">
        <v>192</v>
      </c>
      <c r="C14" s="792" t="s">
        <v>387</v>
      </c>
      <c r="D14" s="746" t="s">
        <v>547</v>
      </c>
      <c r="E14" s="746"/>
      <c r="F14" s="746"/>
      <c r="G14" s="746"/>
      <c r="H14" s="746"/>
      <c r="I14" s="951" t="s">
        <v>548</v>
      </c>
      <c r="J14" s="951"/>
      <c r="K14" s="954" t="s">
        <v>1000</v>
      </c>
      <c r="L14" s="952" t="s">
        <v>550</v>
      </c>
      <c r="M14" s="952" t="s">
        <v>551</v>
      </c>
      <c r="N14" s="954" t="s">
        <v>552</v>
      </c>
      <c r="O14" s="954" t="s">
        <v>553</v>
      </c>
      <c r="P14" s="954" t="s">
        <v>554</v>
      </c>
      <c r="Q14" s="950" t="s">
        <v>1070</v>
      </c>
      <c r="R14" s="950" t="s">
        <v>906</v>
      </c>
      <c r="S14" s="950" t="s">
        <v>907</v>
      </c>
      <c r="T14" s="950" t="s">
        <v>1071</v>
      </c>
      <c r="U14" s="952" t="s">
        <v>555</v>
      </c>
      <c r="V14" s="952" t="s">
        <v>556</v>
      </c>
      <c r="W14" s="952" t="s">
        <v>557</v>
      </c>
      <c r="X14" s="952" t="s">
        <v>1001</v>
      </c>
      <c r="Y14" s="954" t="s">
        <v>558</v>
      </c>
      <c r="Z14" s="952" t="s">
        <v>1072</v>
      </c>
      <c r="AA14" s="967" t="s">
        <v>305</v>
      </c>
      <c r="AB14" s="968"/>
      <c r="AE14" s="35"/>
      <c r="AF14" s="35"/>
      <c r="AG14" s="35"/>
    </row>
    <row r="15" spans="1:33" ht="55.5" customHeight="1" x14ac:dyDescent="0.25">
      <c r="A15" s="746"/>
      <c r="B15" s="746"/>
      <c r="C15" s="793"/>
      <c r="D15" s="34" t="s">
        <v>560</v>
      </c>
      <c r="E15" s="34" t="s">
        <v>561</v>
      </c>
      <c r="F15" s="211" t="s">
        <v>562</v>
      </c>
      <c r="G15" s="212" t="s">
        <v>563</v>
      </c>
      <c r="H15" s="212" t="s">
        <v>564</v>
      </c>
      <c r="I15" s="951"/>
      <c r="J15" s="951"/>
      <c r="K15" s="955"/>
      <c r="L15" s="952"/>
      <c r="M15" s="952"/>
      <c r="N15" s="955"/>
      <c r="O15" s="955"/>
      <c r="P15" s="955"/>
      <c r="Q15" s="950"/>
      <c r="R15" s="950"/>
      <c r="S15" s="950"/>
      <c r="T15" s="950"/>
      <c r="U15" s="952"/>
      <c r="V15" s="952"/>
      <c r="W15" s="952"/>
      <c r="X15" s="952"/>
      <c r="Y15" s="955"/>
      <c r="Z15" s="952"/>
      <c r="AA15" s="969"/>
      <c r="AB15" s="970"/>
      <c r="AF15" s="35"/>
      <c r="AG15" s="35"/>
    </row>
    <row r="16" spans="1:33" ht="12.75" customHeight="1" x14ac:dyDescent="0.25">
      <c r="A16" s="53" t="s">
        <v>208</v>
      </c>
      <c r="B16" s="53" t="s">
        <v>196</v>
      </c>
      <c r="C16" s="450"/>
      <c r="D16" s="775" t="s">
        <v>209</v>
      </c>
      <c r="E16" s="775"/>
      <c r="F16" s="775"/>
      <c r="G16" s="775"/>
      <c r="H16" s="775"/>
      <c r="I16" s="951"/>
      <c r="J16" s="951"/>
      <c r="K16" s="956"/>
      <c r="L16" s="952"/>
      <c r="M16" s="952"/>
      <c r="N16" s="956"/>
      <c r="O16" s="956"/>
      <c r="P16" s="956"/>
      <c r="Q16" s="950"/>
      <c r="R16" s="950"/>
      <c r="S16" s="950"/>
      <c r="T16" s="950"/>
      <c r="U16" s="213" t="s">
        <v>210</v>
      </c>
      <c r="V16" s="952"/>
      <c r="W16" s="952"/>
      <c r="X16" s="952"/>
      <c r="Y16" s="956"/>
      <c r="Z16" s="952"/>
      <c r="AA16" s="971"/>
      <c r="AB16" s="972"/>
      <c r="AF16" s="35"/>
      <c r="AG16" s="35"/>
    </row>
    <row r="17" spans="1:28 16355:16355" ht="30.6" x14ac:dyDescent="0.25">
      <c r="A17" s="595" t="s">
        <v>1343</v>
      </c>
      <c r="B17" s="595" t="s">
        <v>1481</v>
      </c>
      <c r="C17" s="595" t="s">
        <v>1482</v>
      </c>
      <c r="D17" s="595" t="s">
        <v>1483</v>
      </c>
      <c r="E17" s="595" t="s">
        <v>1484</v>
      </c>
      <c r="F17" s="595" t="s">
        <v>1485</v>
      </c>
      <c r="G17" s="214" t="s">
        <v>945</v>
      </c>
      <c r="H17" s="635" t="s">
        <v>1120</v>
      </c>
      <c r="I17" s="953" t="s">
        <v>1486</v>
      </c>
      <c r="J17" s="953"/>
      <c r="K17" s="216" t="s">
        <v>1487</v>
      </c>
      <c r="L17" s="476">
        <v>90677.07</v>
      </c>
      <c r="M17" s="476">
        <v>90677.07</v>
      </c>
      <c r="N17" s="216" t="s">
        <v>1488</v>
      </c>
      <c r="O17" s="214"/>
      <c r="P17" s="214" t="s">
        <v>944</v>
      </c>
      <c r="Q17" s="636" t="s">
        <v>1489</v>
      </c>
      <c r="R17" s="635" t="s">
        <v>944</v>
      </c>
      <c r="S17" s="635" t="s">
        <v>944</v>
      </c>
      <c r="T17" s="636">
        <v>2020</v>
      </c>
      <c r="U17" s="595" t="s">
        <v>1490</v>
      </c>
      <c r="V17" s="217" t="s">
        <v>1491</v>
      </c>
      <c r="W17" s="214" t="s">
        <v>945</v>
      </c>
      <c r="X17" s="217"/>
      <c r="Y17" s="523"/>
      <c r="Z17" s="476"/>
      <c r="AA17" s="596"/>
      <c r="AB17" s="597"/>
      <c r="XEA17" s="464" t="s">
        <v>944</v>
      </c>
    </row>
    <row r="18" spans="1:28 16355:16355" x14ac:dyDescent="0.25">
      <c r="A18" s="137"/>
      <c r="B18" s="137"/>
      <c r="C18" s="452"/>
      <c r="D18" s="137"/>
      <c r="E18" s="137"/>
      <c r="F18" s="137"/>
      <c r="G18" s="214"/>
      <c r="H18" s="214"/>
      <c r="I18" s="953"/>
      <c r="J18" s="953"/>
      <c r="K18" s="216"/>
      <c r="L18" s="476"/>
      <c r="M18" s="82"/>
      <c r="N18" s="216"/>
      <c r="O18" s="214"/>
      <c r="P18" s="214"/>
      <c r="Q18" s="216"/>
      <c r="R18" s="214"/>
      <c r="S18" s="214"/>
      <c r="T18" s="216"/>
      <c r="U18" s="137"/>
      <c r="V18" s="217"/>
      <c r="W18" s="214"/>
      <c r="X18" s="217"/>
      <c r="Y18" s="523"/>
      <c r="Z18" s="476"/>
      <c r="AA18" s="467"/>
      <c r="AB18" s="468"/>
      <c r="XEA18" s="464" t="s">
        <v>945</v>
      </c>
    </row>
    <row r="19" spans="1:28 16355:16355" x14ac:dyDescent="0.25">
      <c r="A19" s="137"/>
      <c r="B19" s="137"/>
      <c r="C19" s="452"/>
      <c r="D19" s="137"/>
      <c r="E19" s="137"/>
      <c r="F19" s="137"/>
      <c r="G19" s="214"/>
      <c r="H19" s="214"/>
      <c r="I19" s="953"/>
      <c r="J19" s="953"/>
      <c r="K19" s="216"/>
      <c r="L19" s="476"/>
      <c r="M19" s="82"/>
      <c r="N19" s="216"/>
      <c r="O19" s="214"/>
      <c r="P19" s="214"/>
      <c r="Q19" s="216"/>
      <c r="R19" s="214"/>
      <c r="S19" s="214"/>
      <c r="T19" s="216"/>
      <c r="U19" s="137"/>
      <c r="V19" s="217"/>
      <c r="W19" s="214"/>
      <c r="X19" s="217"/>
      <c r="Y19" s="523"/>
      <c r="Z19" s="476"/>
      <c r="AA19" s="467"/>
      <c r="AB19" s="468"/>
    </row>
    <row r="20" spans="1:28 16355:16355" x14ac:dyDescent="0.25">
      <c r="A20" s="137"/>
      <c r="B20" s="137"/>
      <c r="C20" s="452"/>
      <c r="D20" s="137"/>
      <c r="E20" s="137"/>
      <c r="F20" s="137"/>
      <c r="G20" s="214"/>
      <c r="H20" s="214"/>
      <c r="I20" s="953"/>
      <c r="J20" s="953"/>
      <c r="K20" s="216"/>
      <c r="L20" s="476"/>
      <c r="M20" s="82"/>
      <c r="N20" s="216"/>
      <c r="O20" s="214"/>
      <c r="P20" s="214"/>
      <c r="Q20" s="216"/>
      <c r="R20" s="214"/>
      <c r="S20" s="214"/>
      <c r="T20" s="216"/>
      <c r="U20" s="137"/>
      <c r="V20" s="217"/>
      <c r="W20" s="214"/>
      <c r="X20" s="217"/>
      <c r="Y20" s="523"/>
      <c r="Z20" s="476"/>
      <c r="AA20" s="467"/>
      <c r="AB20" s="468"/>
    </row>
    <row r="21" spans="1:28 16355:16355" x14ac:dyDescent="0.25">
      <c r="A21" s="524"/>
      <c r="B21" s="524"/>
      <c r="C21" s="524"/>
      <c r="D21" s="524"/>
      <c r="E21" s="524"/>
      <c r="F21" s="524"/>
      <c r="G21" s="525"/>
      <c r="H21" s="525"/>
      <c r="I21" s="958"/>
      <c r="J21" s="958"/>
      <c r="K21" s="526"/>
      <c r="L21" s="476"/>
      <c r="M21" s="82"/>
      <c r="N21" s="216"/>
      <c r="O21" s="214"/>
      <c r="P21" s="214"/>
      <c r="Q21" s="216"/>
      <c r="R21" s="214"/>
      <c r="S21" s="214"/>
      <c r="T21" s="216"/>
      <c r="U21" s="137"/>
      <c r="V21" s="217"/>
      <c r="W21" s="214"/>
      <c r="X21" s="217"/>
      <c r="Y21" s="523"/>
      <c r="Z21" s="476"/>
      <c r="AA21" s="948"/>
      <c r="AB21" s="949"/>
    </row>
    <row r="22" spans="1:28 16355:16355" x14ac:dyDescent="0.25">
      <c r="A22" s="977" t="s">
        <v>391</v>
      </c>
      <c r="B22" s="977"/>
      <c r="C22" s="977"/>
      <c r="D22" s="977"/>
      <c r="E22" s="977"/>
      <c r="F22" s="977"/>
      <c r="G22" s="977"/>
      <c r="H22" s="977"/>
      <c r="I22" s="977"/>
      <c r="J22" s="977"/>
      <c r="K22" s="977"/>
      <c r="L22" s="218">
        <f>SUM(L17:L21)</f>
        <v>90677.07</v>
      </c>
      <c r="M22" s="92">
        <f>SUM(M17:M21)</f>
        <v>90677.07</v>
      </c>
      <c r="Q22" s="219"/>
      <c r="R22" s="219"/>
      <c r="S22" s="219"/>
      <c r="T22" s="219"/>
      <c r="Z22" s="92">
        <f>SUM(Z17:Z21)</f>
        <v>0</v>
      </c>
    </row>
    <row r="23" spans="1:28 16355:16355" x14ac:dyDescent="0.25">
      <c r="A23" s="473"/>
      <c r="B23" s="110"/>
      <c r="C23" s="110"/>
      <c r="D23" s="110"/>
      <c r="E23" s="220"/>
      <c r="F23" s="220"/>
      <c r="G23" s="220"/>
      <c r="H23" s="220"/>
      <c r="I23" s="220"/>
      <c r="J23" s="31"/>
      <c r="K23" s="31"/>
      <c r="L23" s="31"/>
    </row>
    <row r="24" spans="1:28 16355:16355" x14ac:dyDescent="0.25">
      <c r="A24" s="33" t="s">
        <v>74</v>
      </c>
      <c r="B24" s="110"/>
      <c r="C24" s="110"/>
      <c r="D24" s="110"/>
      <c r="E24" s="220"/>
      <c r="F24" s="220"/>
      <c r="G24" s="220"/>
      <c r="H24" s="220"/>
      <c r="I24" s="220"/>
      <c r="J24" s="31"/>
      <c r="K24" s="31"/>
      <c r="L24" s="31"/>
    </row>
    <row r="25" spans="1:28 16355:16355" x14ac:dyDescent="0.25">
      <c r="A25" s="31"/>
      <c r="B25" s="110"/>
      <c r="C25" s="110"/>
      <c r="D25" s="110"/>
      <c r="E25" s="220"/>
      <c r="F25" s="220"/>
      <c r="G25" s="220"/>
      <c r="H25" s="220"/>
      <c r="I25" s="220"/>
      <c r="J25" s="31"/>
      <c r="K25" s="31"/>
      <c r="L25" s="31"/>
    </row>
    <row r="26" spans="1:28 16355:16355" ht="34.5" customHeight="1" x14ac:dyDescent="0.25">
      <c r="A26" s="746" t="s">
        <v>547</v>
      </c>
      <c r="B26" s="746"/>
      <c r="C26" s="746"/>
      <c r="D26" s="746"/>
      <c r="E26" s="746" t="s">
        <v>565</v>
      </c>
      <c r="F26" s="746" t="s">
        <v>566</v>
      </c>
      <c r="G26" s="746" t="s">
        <v>567</v>
      </c>
      <c r="H26" s="746" t="s">
        <v>568</v>
      </c>
      <c r="I26" s="746" t="s">
        <v>569</v>
      </c>
      <c r="J26" s="799" t="s">
        <v>305</v>
      </c>
      <c r="K26" s="799"/>
      <c r="L26" s="31"/>
      <c r="M26" s="31"/>
    </row>
    <row r="27" spans="1:28 16355:16355" ht="27" customHeight="1" x14ac:dyDescent="0.25">
      <c r="A27" s="746" t="s">
        <v>560</v>
      </c>
      <c r="B27" s="810" t="s">
        <v>561</v>
      </c>
      <c r="C27" s="812"/>
      <c r="D27" s="746" t="s">
        <v>562</v>
      </c>
      <c r="E27" s="746"/>
      <c r="F27" s="746"/>
      <c r="G27" s="746"/>
      <c r="H27" s="746"/>
      <c r="I27" s="746"/>
      <c r="J27" s="799"/>
      <c r="K27" s="799"/>
      <c r="L27" s="31"/>
      <c r="M27" s="31"/>
    </row>
    <row r="28" spans="1:28 16355:16355" x14ac:dyDescent="0.25">
      <c r="A28" s="746"/>
      <c r="B28" s="813"/>
      <c r="C28" s="815"/>
      <c r="D28" s="746"/>
      <c r="E28" s="146" t="s">
        <v>195</v>
      </c>
      <c r="F28" s="146" t="s">
        <v>197</v>
      </c>
      <c r="G28" s="146" t="s">
        <v>533</v>
      </c>
      <c r="H28" s="146" t="s">
        <v>308</v>
      </c>
      <c r="I28" s="146" t="s">
        <v>570</v>
      </c>
      <c r="J28" s="799"/>
      <c r="K28" s="799"/>
      <c r="L28" s="31"/>
      <c r="M28" s="31"/>
    </row>
    <row r="29" spans="1:28 16355:16355" x14ac:dyDescent="0.25">
      <c r="A29" s="221"/>
      <c r="B29" s="796"/>
      <c r="C29" s="798"/>
      <c r="D29" s="91"/>
      <c r="E29" s="222"/>
      <c r="F29" s="222"/>
      <c r="G29" s="222">
        <f t="shared" ref="G29:G33" si="0">+E29-F29</f>
        <v>0</v>
      </c>
      <c r="H29" s="223"/>
      <c r="I29" s="222">
        <f t="shared" ref="I29:I33" si="1">+G29*H29</f>
        <v>0</v>
      </c>
      <c r="J29" s="957"/>
      <c r="K29" s="957"/>
      <c r="L29" s="31"/>
      <c r="M29" s="31"/>
    </row>
    <row r="30" spans="1:28 16355:16355" x14ac:dyDescent="0.25">
      <c r="A30" s="121"/>
      <c r="B30" s="796"/>
      <c r="C30" s="798"/>
      <c r="D30" s="91"/>
      <c r="E30" s="222"/>
      <c r="F30" s="222"/>
      <c r="G30" s="222">
        <f t="shared" si="0"/>
        <v>0</v>
      </c>
      <c r="H30" s="223"/>
      <c r="I30" s="222">
        <f t="shared" si="1"/>
        <v>0</v>
      </c>
      <c r="J30" s="957"/>
      <c r="K30" s="957"/>
      <c r="L30" s="31"/>
      <c r="M30" s="31"/>
    </row>
    <row r="31" spans="1:28 16355:16355" x14ac:dyDescent="0.25">
      <c r="A31" s="121"/>
      <c r="B31" s="796"/>
      <c r="C31" s="798"/>
      <c r="D31" s="91"/>
      <c r="E31" s="222"/>
      <c r="F31" s="222"/>
      <c r="G31" s="222">
        <f t="shared" si="0"/>
        <v>0</v>
      </c>
      <c r="H31" s="223"/>
      <c r="I31" s="222">
        <f t="shared" si="1"/>
        <v>0</v>
      </c>
      <c r="J31" s="957"/>
      <c r="K31" s="957"/>
      <c r="L31" s="31"/>
      <c r="M31" s="31"/>
    </row>
    <row r="32" spans="1:28 16355:16355" x14ac:dyDescent="0.25">
      <c r="A32" s="121"/>
      <c r="B32" s="796"/>
      <c r="C32" s="798"/>
      <c r="D32" s="91"/>
      <c r="E32" s="222"/>
      <c r="F32" s="222"/>
      <c r="G32" s="222">
        <f t="shared" si="0"/>
        <v>0</v>
      </c>
      <c r="H32" s="223"/>
      <c r="I32" s="222">
        <f t="shared" si="1"/>
        <v>0</v>
      </c>
      <c r="J32" s="957"/>
      <c r="K32" s="957"/>
      <c r="L32" s="31"/>
      <c r="M32" s="31"/>
    </row>
    <row r="33" spans="1:33" x14ac:dyDescent="0.25">
      <c r="A33" s="121"/>
      <c r="B33" s="796"/>
      <c r="C33" s="798"/>
      <c r="D33" s="91"/>
      <c r="E33" s="222"/>
      <c r="F33" s="222"/>
      <c r="G33" s="222">
        <f t="shared" si="0"/>
        <v>0</v>
      </c>
      <c r="H33" s="223"/>
      <c r="I33" s="222">
        <f t="shared" si="1"/>
        <v>0</v>
      </c>
      <c r="J33" s="957"/>
      <c r="K33" s="957"/>
      <c r="L33" s="31"/>
      <c r="M33" s="31"/>
    </row>
    <row r="34" spans="1:33" x14ac:dyDescent="0.25">
      <c r="A34" s="893" t="s">
        <v>391</v>
      </c>
      <c r="B34" s="893"/>
      <c r="C34" s="893"/>
      <c r="D34" s="893"/>
      <c r="E34" s="224">
        <f>SUM(E29:E33)</f>
        <v>0</v>
      </c>
      <c r="F34" s="224">
        <f>SUM(F29:F33)</f>
        <v>0</v>
      </c>
      <c r="G34" s="224">
        <f>SUM(G29:G33)</f>
        <v>0</v>
      </c>
      <c r="H34" s="225"/>
      <c r="I34" s="224">
        <f>SUM(I29:I33)</f>
        <v>0</v>
      </c>
      <c r="J34" s="220"/>
      <c r="K34" s="31"/>
      <c r="L34" s="31"/>
      <c r="M34" s="31"/>
    </row>
    <row r="35" spans="1:33" x14ac:dyDescent="0.25">
      <c r="A35" s="31"/>
      <c r="B35" s="110"/>
      <c r="C35" s="110"/>
      <c r="D35" s="110"/>
      <c r="E35" s="220"/>
      <c r="F35" s="220"/>
      <c r="G35" s="220"/>
      <c r="H35" s="220"/>
      <c r="I35" s="220"/>
      <c r="J35" s="31"/>
      <c r="K35" s="31"/>
      <c r="L35" s="31"/>
    </row>
    <row r="36" spans="1:33" x14ac:dyDescent="0.25">
      <c r="A36" s="131" t="s">
        <v>75</v>
      </c>
      <c r="B36" s="110"/>
      <c r="C36" s="110"/>
      <c r="D36" s="110"/>
      <c r="E36" s="220"/>
      <c r="F36" s="220"/>
      <c r="G36" s="220"/>
      <c r="H36" s="220"/>
      <c r="I36" s="220"/>
      <c r="J36" s="31"/>
      <c r="K36" s="31"/>
      <c r="L36" s="31"/>
    </row>
    <row r="37" spans="1:33" x14ac:dyDescent="0.25">
      <c r="A37" s="31"/>
      <c r="B37" s="110"/>
      <c r="C37" s="110"/>
      <c r="D37" s="110"/>
      <c r="E37" s="220"/>
      <c r="F37" s="220"/>
      <c r="G37" s="220"/>
      <c r="H37" s="220"/>
      <c r="I37" s="220"/>
      <c r="J37" s="31"/>
      <c r="K37" s="31"/>
      <c r="L37" s="31"/>
    </row>
    <row r="38" spans="1:33" x14ac:dyDescent="0.25">
      <c r="A38" s="33" t="s">
        <v>76</v>
      </c>
      <c r="B38" s="31"/>
      <c r="C38" s="31"/>
      <c r="D38" s="31"/>
      <c r="E38" s="31"/>
      <c r="F38" s="31"/>
      <c r="G38" s="31"/>
      <c r="H38" s="31"/>
      <c r="I38" s="220"/>
      <c r="J38" s="31"/>
      <c r="K38" s="31"/>
      <c r="L38" s="31"/>
    </row>
    <row r="39" spans="1:33" x14ac:dyDescent="0.25">
      <c r="A39" s="113"/>
      <c r="B39" s="31"/>
      <c r="C39" s="31"/>
      <c r="D39" s="31"/>
      <c r="E39" s="31"/>
      <c r="F39" s="31"/>
      <c r="G39" s="31"/>
      <c r="H39" s="31"/>
      <c r="I39" s="220"/>
      <c r="J39" s="31"/>
      <c r="K39" s="31"/>
      <c r="L39" s="31"/>
    </row>
    <row r="40" spans="1:33" ht="12" customHeight="1" x14ac:dyDescent="0.25">
      <c r="A40" s="746" t="s">
        <v>546</v>
      </c>
      <c r="B40" s="746" t="s">
        <v>192</v>
      </c>
      <c r="C40" s="792" t="s">
        <v>387</v>
      </c>
      <c r="D40" s="952" t="s">
        <v>893</v>
      </c>
      <c r="E40" s="952" t="s">
        <v>999</v>
      </c>
      <c r="F40" s="795" t="s">
        <v>571</v>
      </c>
      <c r="G40" s="973"/>
      <c r="H40" s="973"/>
      <c r="I40" s="973"/>
      <c r="J40" s="799"/>
      <c r="K40" s="952" t="s">
        <v>572</v>
      </c>
      <c r="L40" s="952"/>
      <c r="M40" s="746" t="s">
        <v>573</v>
      </c>
      <c r="N40" s="746" t="s">
        <v>1002</v>
      </c>
      <c r="O40" s="746" t="s">
        <v>574</v>
      </c>
      <c r="P40" s="746" t="s">
        <v>575</v>
      </c>
      <c r="Q40" s="746" t="s">
        <v>557</v>
      </c>
      <c r="R40" s="746" t="s">
        <v>576</v>
      </c>
      <c r="S40" s="746" t="s">
        <v>577</v>
      </c>
      <c r="T40" s="746" t="s">
        <v>559</v>
      </c>
      <c r="U40" s="952" t="s">
        <v>578</v>
      </c>
      <c r="V40" s="952" t="s">
        <v>579</v>
      </c>
      <c r="W40" s="952" t="s">
        <v>580</v>
      </c>
      <c r="X40" s="952" t="s">
        <v>581</v>
      </c>
      <c r="Y40" s="746" t="s">
        <v>305</v>
      </c>
      <c r="Z40" s="746"/>
      <c r="AA40" s="35"/>
      <c r="AB40" s="35"/>
      <c r="AC40" s="35"/>
      <c r="AD40" s="35"/>
      <c r="AE40" s="35"/>
      <c r="AF40" s="35"/>
      <c r="AG40" s="35"/>
    </row>
    <row r="41" spans="1:33" ht="40.799999999999997" x14ac:dyDescent="0.25">
      <c r="A41" s="746"/>
      <c r="B41" s="746"/>
      <c r="C41" s="962"/>
      <c r="D41" s="952"/>
      <c r="E41" s="952"/>
      <c r="F41" s="34" t="s">
        <v>560</v>
      </c>
      <c r="G41" s="34" t="s">
        <v>561</v>
      </c>
      <c r="H41" s="211" t="s">
        <v>562</v>
      </c>
      <c r="I41" s="211" t="s">
        <v>563</v>
      </c>
      <c r="J41" s="212" t="s">
        <v>564</v>
      </c>
      <c r="K41" s="952"/>
      <c r="L41" s="952"/>
      <c r="M41" s="746"/>
      <c r="N41" s="746"/>
      <c r="O41" s="746"/>
      <c r="P41" s="746"/>
      <c r="Q41" s="746"/>
      <c r="R41" s="746"/>
      <c r="S41" s="746"/>
      <c r="T41" s="746"/>
      <c r="U41" s="952"/>
      <c r="V41" s="952"/>
      <c r="W41" s="952"/>
      <c r="X41" s="952"/>
      <c r="Y41" s="746"/>
      <c r="Z41" s="746"/>
      <c r="AA41" s="35"/>
      <c r="AB41" s="35"/>
      <c r="AC41" s="35"/>
      <c r="AD41" s="35"/>
      <c r="AE41" s="35"/>
      <c r="AF41" s="35"/>
      <c r="AG41" s="35"/>
    </row>
    <row r="42" spans="1:33" ht="13.5" customHeight="1" x14ac:dyDescent="0.25">
      <c r="A42" s="53" t="s">
        <v>208</v>
      </c>
      <c r="B42" s="53" t="s">
        <v>196</v>
      </c>
      <c r="C42" s="793"/>
      <c r="D42" s="952"/>
      <c r="E42" s="952"/>
      <c r="F42" s="974" t="s">
        <v>209</v>
      </c>
      <c r="G42" s="975"/>
      <c r="H42" s="975"/>
      <c r="I42" s="975"/>
      <c r="J42" s="976"/>
      <c r="K42" s="952"/>
      <c r="L42" s="952"/>
      <c r="M42" s="746"/>
      <c r="N42" s="746"/>
      <c r="O42" s="746"/>
      <c r="P42" s="746"/>
      <c r="Q42" s="746"/>
      <c r="R42" s="746"/>
      <c r="S42" s="746"/>
      <c r="T42" s="746"/>
      <c r="U42" s="952"/>
      <c r="V42" s="952"/>
      <c r="W42" s="952"/>
      <c r="X42" s="952"/>
      <c r="Y42" s="746"/>
      <c r="Z42" s="746"/>
    </row>
    <row r="43" spans="1:33" ht="30.6" x14ac:dyDescent="0.25">
      <c r="A43" s="121">
        <v>7004</v>
      </c>
      <c r="B43" s="91" t="s">
        <v>1481</v>
      </c>
      <c r="C43" s="595" t="s">
        <v>1482</v>
      </c>
      <c r="D43" s="637" t="s">
        <v>1492</v>
      </c>
      <c r="E43" s="121">
        <v>2020</v>
      </c>
      <c r="F43" s="595" t="s">
        <v>1483</v>
      </c>
      <c r="G43" s="595" t="s">
        <v>1484</v>
      </c>
      <c r="H43" s="593" t="s">
        <v>1485</v>
      </c>
      <c r="I43" s="214" t="s">
        <v>945</v>
      </c>
      <c r="J43" s="226"/>
      <c r="K43" s="953" t="s">
        <v>1493</v>
      </c>
      <c r="L43" s="953"/>
      <c r="M43" s="636" t="s">
        <v>1485</v>
      </c>
      <c r="N43" s="215" t="s">
        <v>1494</v>
      </c>
      <c r="O43" s="187">
        <v>10505.64</v>
      </c>
      <c r="P43" s="187">
        <v>10505.64</v>
      </c>
      <c r="Q43" s="214" t="s">
        <v>945</v>
      </c>
      <c r="R43" s="636" t="s">
        <v>1489</v>
      </c>
      <c r="S43" s="214" t="s">
        <v>945</v>
      </c>
      <c r="T43" s="214" t="s">
        <v>945</v>
      </c>
      <c r="U43" s="214" t="s">
        <v>945</v>
      </c>
      <c r="V43" s="476"/>
      <c r="W43" s="476"/>
      <c r="X43" s="476"/>
      <c r="Y43" s="959"/>
      <c r="Z43" s="959"/>
    </row>
    <row r="44" spans="1:33" ht="30.6" x14ac:dyDescent="0.25">
      <c r="A44" s="121">
        <v>7004</v>
      </c>
      <c r="B44" s="91" t="s">
        <v>1481</v>
      </c>
      <c r="C44" s="595" t="s">
        <v>1482</v>
      </c>
      <c r="D44" s="637" t="s">
        <v>1495</v>
      </c>
      <c r="E44" s="121">
        <v>2020</v>
      </c>
      <c r="F44" s="595" t="s">
        <v>1483</v>
      </c>
      <c r="G44" s="595" t="s">
        <v>1484</v>
      </c>
      <c r="H44" s="593" t="s">
        <v>1485</v>
      </c>
      <c r="I44" s="214" t="s">
        <v>945</v>
      </c>
      <c r="J44" s="226"/>
      <c r="K44" s="953" t="s">
        <v>1493</v>
      </c>
      <c r="L44" s="953"/>
      <c r="M44" s="636" t="s">
        <v>1485</v>
      </c>
      <c r="N44" s="215" t="s">
        <v>1494</v>
      </c>
      <c r="O44" s="187">
        <v>10000</v>
      </c>
      <c r="P44" s="187">
        <v>10000</v>
      </c>
      <c r="Q44" s="214" t="s">
        <v>945</v>
      </c>
      <c r="R44" s="636" t="s">
        <v>1489</v>
      </c>
      <c r="S44" s="214" t="s">
        <v>945</v>
      </c>
      <c r="T44" s="214" t="s">
        <v>945</v>
      </c>
      <c r="U44" s="214" t="s">
        <v>945</v>
      </c>
      <c r="V44" s="476"/>
      <c r="W44" s="476"/>
      <c r="X44" s="476"/>
      <c r="Y44" s="959"/>
      <c r="Z44" s="959"/>
    </row>
    <row r="45" spans="1:33" s="471" customFormat="1" ht="30.6" x14ac:dyDescent="0.25">
      <c r="A45" s="121">
        <v>7004</v>
      </c>
      <c r="B45" s="91" t="s">
        <v>1481</v>
      </c>
      <c r="C45" s="595" t="s">
        <v>1482</v>
      </c>
      <c r="D45" s="637" t="s">
        <v>1496</v>
      </c>
      <c r="E45" s="121">
        <v>2020</v>
      </c>
      <c r="F45" s="595" t="s">
        <v>1483</v>
      </c>
      <c r="G45" s="595" t="s">
        <v>1484</v>
      </c>
      <c r="H45" s="593" t="s">
        <v>1485</v>
      </c>
      <c r="I45" s="214" t="s">
        <v>945</v>
      </c>
      <c r="J45" s="226"/>
      <c r="K45" s="953" t="s">
        <v>1493</v>
      </c>
      <c r="L45" s="953"/>
      <c r="M45" s="636" t="s">
        <v>1485</v>
      </c>
      <c r="N45" s="215" t="s">
        <v>1494</v>
      </c>
      <c r="O45" s="187">
        <v>20221.810000000001</v>
      </c>
      <c r="P45" s="187">
        <v>20221.810000000001</v>
      </c>
      <c r="Q45" s="214" t="s">
        <v>945</v>
      </c>
      <c r="R45" s="636" t="s">
        <v>1489</v>
      </c>
      <c r="S45" s="214" t="s">
        <v>945</v>
      </c>
      <c r="T45" s="214" t="s">
        <v>945</v>
      </c>
      <c r="U45" s="214" t="s">
        <v>945</v>
      </c>
      <c r="V45" s="476"/>
      <c r="W45" s="476"/>
      <c r="X45" s="476"/>
      <c r="Y45" s="959"/>
      <c r="Z45" s="959"/>
      <c r="AA45" s="32"/>
      <c r="AB45" s="32"/>
      <c r="AC45" s="32"/>
      <c r="AD45" s="32"/>
      <c r="AE45" s="32"/>
      <c r="AF45" s="32"/>
      <c r="AG45" s="32"/>
    </row>
    <row r="46" spans="1:33" s="471" customFormat="1" ht="30.6" x14ac:dyDescent="0.25">
      <c r="A46" s="121">
        <v>7004</v>
      </c>
      <c r="B46" s="91" t="s">
        <v>1481</v>
      </c>
      <c r="C46" s="595" t="s">
        <v>1482</v>
      </c>
      <c r="D46" s="637" t="s">
        <v>1497</v>
      </c>
      <c r="E46" s="121">
        <v>2020</v>
      </c>
      <c r="F46" s="595" t="s">
        <v>1483</v>
      </c>
      <c r="G46" s="595" t="s">
        <v>1484</v>
      </c>
      <c r="H46" s="593" t="s">
        <v>1485</v>
      </c>
      <c r="I46" s="214" t="s">
        <v>945</v>
      </c>
      <c r="J46" s="226"/>
      <c r="K46" s="953" t="s">
        <v>1493</v>
      </c>
      <c r="L46" s="953"/>
      <c r="M46" s="636" t="s">
        <v>1485</v>
      </c>
      <c r="N46" s="215" t="s">
        <v>1494</v>
      </c>
      <c r="O46" s="187">
        <v>2941.63</v>
      </c>
      <c r="P46" s="187">
        <v>2941.63</v>
      </c>
      <c r="Q46" s="214" t="s">
        <v>945</v>
      </c>
      <c r="R46" s="636" t="s">
        <v>1489</v>
      </c>
      <c r="S46" s="214" t="s">
        <v>945</v>
      </c>
      <c r="T46" s="214" t="s">
        <v>945</v>
      </c>
      <c r="U46" s="214" t="s">
        <v>945</v>
      </c>
      <c r="V46" s="476"/>
      <c r="W46" s="476"/>
      <c r="X46" s="476"/>
      <c r="Y46" s="959"/>
      <c r="Z46" s="959"/>
      <c r="AA46" s="32"/>
      <c r="AB46" s="32"/>
      <c r="AC46" s="32"/>
      <c r="AD46" s="32"/>
      <c r="AE46" s="32"/>
      <c r="AF46" s="32"/>
      <c r="AG46" s="32"/>
    </row>
    <row r="47" spans="1:33" ht="30.6" x14ac:dyDescent="0.25">
      <c r="A47" s="121">
        <v>7004</v>
      </c>
      <c r="B47" s="91" t="s">
        <v>1481</v>
      </c>
      <c r="C47" s="595" t="s">
        <v>1482</v>
      </c>
      <c r="D47" s="637" t="s">
        <v>1498</v>
      </c>
      <c r="E47" s="121">
        <v>2020</v>
      </c>
      <c r="F47" s="595" t="s">
        <v>1483</v>
      </c>
      <c r="G47" s="595" t="s">
        <v>1484</v>
      </c>
      <c r="H47" s="593" t="s">
        <v>1485</v>
      </c>
      <c r="I47" s="214" t="s">
        <v>945</v>
      </c>
      <c r="J47" s="226"/>
      <c r="K47" s="953" t="s">
        <v>1493</v>
      </c>
      <c r="L47" s="953"/>
      <c r="M47" s="636" t="s">
        <v>1485</v>
      </c>
      <c r="N47" s="215" t="s">
        <v>1494</v>
      </c>
      <c r="O47" s="187">
        <v>32821.449999999997</v>
      </c>
      <c r="P47" s="187">
        <v>32821.449999999997</v>
      </c>
      <c r="Q47" s="214" t="s">
        <v>945</v>
      </c>
      <c r="R47" s="636" t="s">
        <v>1489</v>
      </c>
      <c r="S47" s="214" t="s">
        <v>945</v>
      </c>
      <c r="T47" s="214" t="s">
        <v>945</v>
      </c>
      <c r="U47" s="214" t="s">
        <v>945</v>
      </c>
      <c r="V47" s="476"/>
      <c r="W47" s="476"/>
      <c r="X47" s="476"/>
      <c r="Y47" s="959"/>
      <c r="Z47" s="959"/>
    </row>
    <row r="48" spans="1:33" ht="30.6" x14ac:dyDescent="0.25">
      <c r="A48" s="121">
        <v>7004</v>
      </c>
      <c r="B48" s="91" t="s">
        <v>1481</v>
      </c>
      <c r="C48" s="595" t="s">
        <v>1482</v>
      </c>
      <c r="D48" s="637" t="s">
        <v>1499</v>
      </c>
      <c r="E48" s="121">
        <v>2020</v>
      </c>
      <c r="F48" s="595" t="s">
        <v>1483</v>
      </c>
      <c r="G48" s="595" t="s">
        <v>1484</v>
      </c>
      <c r="H48" s="593" t="s">
        <v>1485</v>
      </c>
      <c r="I48" s="214" t="s">
        <v>945</v>
      </c>
      <c r="J48" s="226"/>
      <c r="K48" s="953" t="s">
        <v>1493</v>
      </c>
      <c r="L48" s="953"/>
      <c r="M48" s="636" t="s">
        <v>1485</v>
      </c>
      <c r="N48" s="215" t="s">
        <v>1494</v>
      </c>
      <c r="O48" s="187">
        <v>14186.54</v>
      </c>
      <c r="P48" s="187">
        <v>14186.54</v>
      </c>
      <c r="Q48" s="214" t="s">
        <v>945</v>
      </c>
      <c r="R48" s="636" t="s">
        <v>1489</v>
      </c>
      <c r="S48" s="214" t="s">
        <v>945</v>
      </c>
      <c r="T48" s="214" t="s">
        <v>945</v>
      </c>
      <c r="U48" s="214" t="s">
        <v>945</v>
      </c>
      <c r="V48" s="476"/>
      <c r="W48" s="476"/>
      <c r="X48" s="476"/>
      <c r="Y48" s="959"/>
      <c r="Z48" s="959"/>
    </row>
    <row r="49" spans="1:33" x14ac:dyDescent="0.25">
      <c r="A49" s="121"/>
      <c r="B49" s="121"/>
      <c r="C49" s="121"/>
      <c r="D49" s="121"/>
      <c r="E49" s="121"/>
      <c r="F49" s="121"/>
      <c r="G49" s="209"/>
      <c r="H49" s="209"/>
      <c r="I49" s="214"/>
      <c r="J49" s="226"/>
      <c r="K49" s="953"/>
      <c r="L49" s="953"/>
      <c r="M49" s="644"/>
      <c r="N49" s="215"/>
      <c r="O49" s="209"/>
      <c r="P49" s="209"/>
      <c r="Q49" s="214"/>
      <c r="R49" s="645"/>
      <c r="S49" s="522"/>
      <c r="T49" s="209"/>
      <c r="U49" s="214"/>
      <c r="V49" s="82"/>
      <c r="W49" s="82"/>
      <c r="X49" s="82"/>
      <c r="Y49" s="959"/>
      <c r="Z49" s="959"/>
    </row>
    <row r="50" spans="1:33" x14ac:dyDescent="0.25">
      <c r="A50" s="808" t="s">
        <v>391</v>
      </c>
      <c r="B50" s="961"/>
      <c r="C50" s="961"/>
      <c r="D50" s="961"/>
      <c r="E50" s="961"/>
      <c r="F50" s="961"/>
      <c r="G50" s="961"/>
      <c r="H50" s="961"/>
      <c r="I50" s="961"/>
      <c r="J50" s="961"/>
      <c r="K50" s="961"/>
      <c r="L50" s="961"/>
      <c r="M50" s="961"/>
      <c r="N50" s="809"/>
      <c r="O50" s="77">
        <f>SUM(O43:O49)</f>
        <v>90677.07</v>
      </c>
      <c r="P50" s="77">
        <f>SUM(P43:P49)</f>
        <v>90677.07</v>
      </c>
      <c r="Q50" s="31"/>
      <c r="S50" s="31"/>
      <c r="T50" s="77">
        <f>SUM(T43:T49)</f>
        <v>0</v>
      </c>
    </row>
    <row r="51" spans="1:33" x14ac:dyDescent="0.25">
      <c r="A51" s="111"/>
      <c r="B51" s="31"/>
      <c r="C51" s="31"/>
      <c r="D51" s="31"/>
      <c r="E51" s="31"/>
      <c r="F51" s="31"/>
      <c r="G51" s="31"/>
      <c r="H51" s="31"/>
      <c r="I51" s="220"/>
      <c r="J51" s="31"/>
      <c r="K51" s="31"/>
      <c r="L51" s="31"/>
    </row>
    <row r="52" spans="1:33" x14ac:dyDescent="0.25">
      <c r="A52" s="33" t="s">
        <v>77</v>
      </c>
      <c r="B52" s="31"/>
      <c r="C52" s="31"/>
      <c r="D52" s="31"/>
      <c r="E52" s="31"/>
      <c r="F52" s="31"/>
      <c r="G52" s="31"/>
      <c r="H52" s="31"/>
      <c r="I52" s="31"/>
      <c r="J52" s="31"/>
      <c r="K52" s="31"/>
      <c r="L52" s="31"/>
      <c r="M52" s="31"/>
      <c r="N52" s="31"/>
    </row>
    <row r="53" spans="1:33" x14ac:dyDescent="0.25">
      <c r="A53" s="31"/>
      <c r="B53" s="31"/>
      <c r="C53" s="31"/>
      <c r="D53" s="31"/>
      <c r="E53" s="31"/>
      <c r="F53" s="31"/>
      <c r="G53" s="31"/>
      <c r="H53" s="31"/>
      <c r="I53" s="31"/>
      <c r="J53" s="31"/>
      <c r="K53" s="31"/>
      <c r="L53" s="31"/>
      <c r="M53" s="31"/>
      <c r="N53" s="31"/>
    </row>
    <row r="54" spans="1:33" ht="12" customHeight="1" x14ac:dyDescent="0.25">
      <c r="A54" s="746" t="s">
        <v>546</v>
      </c>
      <c r="B54" s="746" t="s">
        <v>192</v>
      </c>
      <c r="C54" s="792" t="s">
        <v>387</v>
      </c>
      <c r="D54" s="746" t="s">
        <v>931</v>
      </c>
      <c r="E54" s="746"/>
      <c r="F54" s="746"/>
      <c r="G54" s="746"/>
      <c r="H54" s="746"/>
      <c r="I54" s="746" t="s">
        <v>582</v>
      </c>
      <c r="J54" s="746"/>
      <c r="K54" s="746"/>
      <c r="L54" s="746"/>
      <c r="M54" s="746"/>
      <c r="N54" s="746" t="s">
        <v>583</v>
      </c>
      <c r="O54" s="746"/>
      <c r="P54" s="746" t="s">
        <v>584</v>
      </c>
      <c r="Q54" s="746" t="s">
        <v>549</v>
      </c>
      <c r="R54" s="746" t="s">
        <v>585</v>
      </c>
      <c r="S54" s="746" t="s">
        <v>586</v>
      </c>
      <c r="T54" s="746" t="s">
        <v>577</v>
      </c>
      <c r="U54" s="746" t="s">
        <v>559</v>
      </c>
      <c r="V54" s="952" t="s">
        <v>578</v>
      </c>
      <c r="W54" s="952" t="s">
        <v>579</v>
      </c>
      <c r="X54" s="952" t="s">
        <v>580</v>
      </c>
      <c r="Y54" s="952" t="s">
        <v>581</v>
      </c>
      <c r="Z54" s="746" t="s">
        <v>305</v>
      </c>
      <c r="AA54" s="746"/>
      <c r="AB54" s="35"/>
      <c r="AC54" s="35"/>
      <c r="AD54" s="35"/>
      <c r="AE54" s="35"/>
      <c r="AF54" s="35"/>
      <c r="AG54" s="35"/>
    </row>
    <row r="55" spans="1:33" ht="45" customHeight="1" x14ac:dyDescent="0.25">
      <c r="A55" s="746"/>
      <c r="B55" s="746"/>
      <c r="C55" s="962"/>
      <c r="D55" s="149" t="s">
        <v>560</v>
      </c>
      <c r="E55" s="149" t="s">
        <v>561</v>
      </c>
      <c r="F55" s="149" t="s">
        <v>562</v>
      </c>
      <c r="G55" s="149" t="s">
        <v>563</v>
      </c>
      <c r="H55" s="212" t="s">
        <v>564</v>
      </c>
      <c r="I55" s="34" t="s">
        <v>560</v>
      </c>
      <c r="J55" s="34" t="s">
        <v>561</v>
      </c>
      <c r="K55" s="34" t="s">
        <v>562</v>
      </c>
      <c r="L55" s="34" t="s">
        <v>563</v>
      </c>
      <c r="M55" s="212" t="s">
        <v>564</v>
      </c>
      <c r="N55" s="746"/>
      <c r="O55" s="746"/>
      <c r="P55" s="746"/>
      <c r="Q55" s="746"/>
      <c r="R55" s="746"/>
      <c r="S55" s="746"/>
      <c r="T55" s="746"/>
      <c r="U55" s="746"/>
      <c r="V55" s="952"/>
      <c r="W55" s="952"/>
      <c r="X55" s="952"/>
      <c r="Y55" s="952"/>
      <c r="Z55" s="746"/>
      <c r="AA55" s="746"/>
      <c r="AB55" s="35"/>
      <c r="AC55" s="35"/>
      <c r="AD55" s="35"/>
      <c r="AE55" s="35"/>
      <c r="AF55" s="35"/>
      <c r="AG55" s="35"/>
    </row>
    <row r="56" spans="1:33" ht="11.25" customHeight="1" x14ac:dyDescent="0.25">
      <c r="A56" s="53" t="s">
        <v>208</v>
      </c>
      <c r="B56" s="53" t="s">
        <v>196</v>
      </c>
      <c r="C56" s="793"/>
      <c r="D56" s="775" t="s">
        <v>209</v>
      </c>
      <c r="E56" s="775"/>
      <c r="F56" s="775"/>
      <c r="G56" s="960"/>
      <c r="H56" s="775"/>
      <c r="I56" s="775" t="s">
        <v>209</v>
      </c>
      <c r="J56" s="775"/>
      <c r="K56" s="775"/>
      <c r="L56" s="775"/>
      <c r="M56" s="775"/>
      <c r="N56" s="746"/>
      <c r="O56" s="746"/>
      <c r="P56" s="746"/>
      <c r="Q56" s="746"/>
      <c r="R56" s="746"/>
      <c r="S56" s="746"/>
      <c r="T56" s="746"/>
      <c r="U56" s="746"/>
      <c r="V56" s="952"/>
      <c r="W56" s="952"/>
      <c r="X56" s="952"/>
      <c r="Y56" s="952"/>
      <c r="Z56" s="746"/>
      <c r="AA56" s="746"/>
      <c r="AB56" s="35"/>
      <c r="AC56" s="35"/>
      <c r="AD56" s="35"/>
      <c r="AE56" s="35"/>
      <c r="AF56" s="35"/>
      <c r="AG56" s="35"/>
    </row>
    <row r="57" spans="1:33" x14ac:dyDescent="0.25">
      <c r="A57" s="121"/>
      <c r="B57" s="121"/>
      <c r="C57" s="121"/>
      <c r="D57" s="121"/>
      <c r="E57" s="227"/>
      <c r="F57" s="229"/>
      <c r="G57" s="527"/>
      <c r="H57" s="228"/>
      <c r="I57" s="228"/>
      <c r="J57" s="228"/>
      <c r="K57" s="227"/>
      <c r="L57" s="214"/>
      <c r="M57" s="229"/>
      <c r="N57" s="953"/>
      <c r="O57" s="953"/>
      <c r="P57" s="230"/>
      <c r="Q57" s="230"/>
      <c r="R57" s="222"/>
      <c r="S57" s="222"/>
      <c r="T57" s="231"/>
      <c r="U57" s="222"/>
      <c r="V57" s="214"/>
      <c r="W57" s="82"/>
      <c r="X57" s="82"/>
      <c r="Y57" s="82"/>
      <c r="Z57" s="959"/>
      <c r="AA57" s="959"/>
    </row>
    <row r="58" spans="1:33" x14ac:dyDescent="0.25">
      <c r="A58" s="121"/>
      <c r="B58" s="121"/>
      <c r="C58" s="121"/>
      <c r="D58" s="121"/>
      <c r="E58" s="227"/>
      <c r="F58" s="229"/>
      <c r="G58" s="527"/>
      <c r="H58" s="228"/>
      <c r="I58" s="228"/>
      <c r="J58" s="228"/>
      <c r="K58" s="227"/>
      <c r="L58" s="214"/>
      <c r="M58" s="229"/>
      <c r="N58" s="953"/>
      <c r="O58" s="953"/>
      <c r="P58" s="230"/>
      <c r="Q58" s="230"/>
      <c r="R58" s="222"/>
      <c r="S58" s="222"/>
      <c r="T58" s="231"/>
      <c r="U58" s="222"/>
      <c r="V58" s="214"/>
      <c r="W58" s="82"/>
      <c r="X58" s="82"/>
      <c r="Y58" s="82"/>
      <c r="Z58" s="959"/>
      <c r="AA58" s="959"/>
    </row>
    <row r="59" spans="1:33" x14ac:dyDescent="0.25">
      <c r="A59" s="121"/>
      <c r="B59" s="121"/>
      <c r="C59" s="121"/>
      <c r="D59" s="121"/>
      <c r="E59" s="227"/>
      <c r="F59" s="229"/>
      <c r="G59" s="527"/>
      <c r="H59" s="228"/>
      <c r="I59" s="228"/>
      <c r="J59" s="228"/>
      <c r="K59" s="227"/>
      <c r="L59" s="214"/>
      <c r="M59" s="229"/>
      <c r="N59" s="953"/>
      <c r="O59" s="953"/>
      <c r="P59" s="230"/>
      <c r="Q59" s="230"/>
      <c r="R59" s="222"/>
      <c r="S59" s="222"/>
      <c r="T59" s="231"/>
      <c r="U59" s="222"/>
      <c r="V59" s="214"/>
      <c r="W59" s="82"/>
      <c r="X59" s="82"/>
      <c r="Y59" s="82"/>
      <c r="Z59" s="959"/>
      <c r="AA59" s="959"/>
    </row>
    <row r="60" spans="1:33" x14ac:dyDescent="0.25">
      <c r="A60" s="121"/>
      <c r="B60" s="121"/>
      <c r="C60" s="121"/>
      <c r="D60" s="121"/>
      <c r="E60" s="227"/>
      <c r="F60" s="229"/>
      <c r="G60" s="527"/>
      <c r="H60" s="228"/>
      <c r="I60" s="228"/>
      <c r="J60" s="228"/>
      <c r="K60" s="227"/>
      <c r="L60" s="214"/>
      <c r="M60" s="229"/>
      <c r="N60" s="953"/>
      <c r="O60" s="953"/>
      <c r="P60" s="230"/>
      <c r="Q60" s="230"/>
      <c r="R60" s="222"/>
      <c r="S60" s="222"/>
      <c r="T60" s="231"/>
      <c r="U60" s="222"/>
      <c r="V60" s="214"/>
      <c r="W60" s="82"/>
      <c r="X60" s="82"/>
      <c r="Y60" s="82"/>
      <c r="Z60" s="959"/>
      <c r="AA60" s="959"/>
    </row>
    <row r="61" spans="1:33" x14ac:dyDescent="0.25">
      <c r="A61" s="121"/>
      <c r="B61" s="121"/>
      <c r="C61" s="121"/>
      <c r="D61" s="121"/>
      <c r="E61" s="227"/>
      <c r="F61" s="229"/>
      <c r="G61" s="527"/>
      <c r="H61" s="228"/>
      <c r="I61" s="228"/>
      <c r="J61" s="228"/>
      <c r="K61" s="227"/>
      <c r="L61" s="214"/>
      <c r="M61" s="229"/>
      <c r="N61" s="953"/>
      <c r="O61" s="953"/>
      <c r="P61" s="230"/>
      <c r="Q61" s="230"/>
      <c r="R61" s="222"/>
      <c r="S61" s="222"/>
      <c r="T61" s="231"/>
      <c r="U61" s="222"/>
      <c r="V61" s="214"/>
      <c r="W61" s="82"/>
      <c r="X61" s="82"/>
      <c r="Y61" s="82"/>
      <c r="Z61" s="959"/>
      <c r="AA61" s="959"/>
    </row>
    <row r="62" spans="1:33" x14ac:dyDescent="0.25">
      <c r="A62" s="963" t="s">
        <v>391</v>
      </c>
      <c r="B62" s="963"/>
      <c r="C62" s="963"/>
      <c r="D62" s="963"/>
      <c r="E62" s="963"/>
      <c r="F62" s="963"/>
      <c r="G62" s="964"/>
      <c r="H62" s="963"/>
      <c r="I62" s="963"/>
      <c r="J62" s="963"/>
      <c r="K62" s="963"/>
      <c r="L62" s="963"/>
      <c r="M62" s="963"/>
      <c r="N62" s="963"/>
      <c r="O62" s="963"/>
      <c r="P62" s="963"/>
      <c r="Q62" s="130"/>
      <c r="R62" s="224">
        <f>SUM(R57:R61)</f>
        <v>0</v>
      </c>
      <c r="S62" s="224">
        <f>SUM(S57:S61)</f>
        <v>0</v>
      </c>
      <c r="T62" s="232"/>
      <c r="U62" s="224">
        <f>SUM(U57:U61)</f>
        <v>0</v>
      </c>
    </row>
    <row r="63" spans="1:33" x14ac:dyDescent="0.25">
      <c r="A63" s="111"/>
      <c r="B63" s="110"/>
      <c r="C63" s="110"/>
      <c r="D63" s="110"/>
      <c r="E63" s="220"/>
      <c r="F63" s="220"/>
      <c r="G63" s="220"/>
      <c r="H63" s="220"/>
      <c r="I63" s="220"/>
      <c r="J63" s="31"/>
      <c r="K63" s="31"/>
      <c r="L63" s="31"/>
    </row>
    <row r="64" spans="1:33" x14ac:dyDescent="0.25">
      <c r="A64" s="33" t="s">
        <v>78</v>
      </c>
      <c r="B64" s="31"/>
      <c r="C64" s="31"/>
      <c r="D64" s="31"/>
      <c r="E64" s="31"/>
      <c r="F64" s="31"/>
      <c r="G64" s="31"/>
      <c r="H64" s="31"/>
      <c r="I64" s="31"/>
      <c r="J64" s="31"/>
      <c r="K64" s="31"/>
      <c r="L64" s="31"/>
      <c r="M64" s="31"/>
      <c r="N64" s="31"/>
      <c r="O64" s="31"/>
      <c r="P64" s="31"/>
      <c r="Q64" s="31"/>
      <c r="R64" s="31"/>
      <c r="S64" s="31"/>
      <c r="T64" s="31"/>
      <c r="U64" s="31"/>
      <c r="V64" s="31"/>
      <c r="W64" s="31"/>
      <c r="X64" s="31"/>
    </row>
    <row r="65" spans="1:33" x14ac:dyDescent="0.25">
      <c r="A65" s="33"/>
      <c r="B65" s="31"/>
      <c r="C65" s="31"/>
      <c r="D65" s="31"/>
      <c r="E65" s="31"/>
      <c r="F65" s="31"/>
      <c r="G65" s="31"/>
      <c r="H65" s="31"/>
      <c r="I65" s="31"/>
      <c r="J65" s="31"/>
      <c r="K65" s="31"/>
      <c r="L65" s="31"/>
      <c r="M65" s="31"/>
      <c r="N65" s="31"/>
      <c r="O65" s="31"/>
      <c r="P65" s="31"/>
      <c r="Q65" s="31"/>
      <c r="R65" s="31"/>
      <c r="S65" s="31"/>
      <c r="T65" s="31"/>
      <c r="U65" s="31"/>
      <c r="V65" s="31"/>
      <c r="W65" s="31"/>
      <c r="X65" s="31"/>
    </row>
    <row r="66" spans="1:33" ht="12" customHeight="1" x14ac:dyDescent="0.25">
      <c r="A66" s="746" t="s">
        <v>546</v>
      </c>
      <c r="B66" s="746" t="s">
        <v>192</v>
      </c>
      <c r="C66" s="746" t="s">
        <v>387</v>
      </c>
      <c r="D66" s="965" t="s">
        <v>587</v>
      </c>
      <c r="E66" s="965"/>
      <c r="F66" s="965"/>
      <c r="G66" s="965"/>
      <c r="H66" s="965"/>
      <c r="I66" s="965"/>
      <c r="J66" s="965"/>
      <c r="K66" s="965"/>
      <c r="L66" s="965"/>
      <c r="M66" s="965"/>
      <c r="N66" s="965"/>
      <c r="O66" s="965"/>
      <c r="P66" s="965"/>
      <c r="Q66" s="965"/>
      <c r="R66" s="965"/>
      <c r="S66" s="965"/>
      <c r="T66" s="965"/>
      <c r="U66" s="965"/>
      <c r="V66" s="965"/>
      <c r="W66" s="746" t="s">
        <v>588</v>
      </c>
      <c r="X66" s="746" t="s">
        <v>589</v>
      </c>
      <c r="Y66" s="746" t="s">
        <v>590</v>
      </c>
      <c r="Z66" s="746" t="s">
        <v>591</v>
      </c>
      <c r="AA66" s="746" t="s">
        <v>592</v>
      </c>
      <c r="AB66" s="746" t="s">
        <v>593</v>
      </c>
      <c r="AC66" s="746" t="s">
        <v>594</v>
      </c>
      <c r="AD66" s="746" t="s">
        <v>595</v>
      </c>
      <c r="AE66" s="746" t="s">
        <v>596</v>
      </c>
      <c r="AF66" s="746" t="s">
        <v>305</v>
      </c>
      <c r="AG66" s="746"/>
    </row>
    <row r="67" spans="1:33" ht="12" customHeight="1" x14ac:dyDescent="0.25">
      <c r="A67" s="746"/>
      <c r="B67" s="746"/>
      <c r="C67" s="746"/>
      <c r="D67" s="746" t="s">
        <v>597</v>
      </c>
      <c r="E67" s="746"/>
      <c r="F67" s="746"/>
      <c r="G67" s="746"/>
      <c r="H67" s="746"/>
      <c r="I67" s="746"/>
      <c r="J67" s="746"/>
      <c r="K67" s="793" t="s">
        <v>598</v>
      </c>
      <c r="L67" s="793"/>
      <c r="M67" s="793" t="s">
        <v>599</v>
      </c>
      <c r="N67" s="793"/>
      <c r="O67" s="793"/>
      <c r="P67" s="793" t="s">
        <v>600</v>
      </c>
      <c r="Q67" s="793" t="s">
        <v>601</v>
      </c>
      <c r="R67" s="793" t="s">
        <v>602</v>
      </c>
      <c r="S67" s="793" t="s">
        <v>603</v>
      </c>
      <c r="T67" s="793" t="s">
        <v>549</v>
      </c>
      <c r="U67" s="793" t="s">
        <v>604</v>
      </c>
      <c r="V67" s="793" t="s">
        <v>605</v>
      </c>
      <c r="W67" s="746"/>
      <c r="X67" s="746"/>
      <c r="Y67" s="746"/>
      <c r="Z67" s="746"/>
      <c r="AA67" s="746"/>
      <c r="AB67" s="746"/>
      <c r="AC67" s="746"/>
      <c r="AD67" s="746"/>
      <c r="AE67" s="746"/>
      <c r="AF67" s="746"/>
      <c r="AG67" s="746"/>
    </row>
    <row r="68" spans="1:33" ht="80.25" customHeight="1" x14ac:dyDescent="0.25">
      <c r="A68" s="746"/>
      <c r="B68" s="746"/>
      <c r="C68" s="746"/>
      <c r="D68" s="149" t="s">
        <v>560</v>
      </c>
      <c r="E68" s="149" t="s">
        <v>561</v>
      </c>
      <c r="F68" s="149" t="s">
        <v>562</v>
      </c>
      <c r="G68" s="149" t="s">
        <v>563</v>
      </c>
      <c r="H68" s="212" t="s">
        <v>564</v>
      </c>
      <c r="I68" s="212" t="s">
        <v>606</v>
      </c>
      <c r="J68" s="212" t="s">
        <v>607</v>
      </c>
      <c r="K68" s="746" t="s">
        <v>608</v>
      </c>
      <c r="L68" s="746" t="s">
        <v>609</v>
      </c>
      <c r="M68" s="746" t="s">
        <v>610</v>
      </c>
      <c r="N68" s="746" t="s">
        <v>611</v>
      </c>
      <c r="O68" s="746" t="s">
        <v>612</v>
      </c>
      <c r="P68" s="793"/>
      <c r="Q68" s="793"/>
      <c r="R68" s="793"/>
      <c r="S68" s="793"/>
      <c r="T68" s="793"/>
      <c r="U68" s="793"/>
      <c r="V68" s="793"/>
      <c r="W68" s="793"/>
      <c r="X68" s="793"/>
      <c r="Y68" s="793"/>
      <c r="Z68" s="793"/>
      <c r="AA68" s="793"/>
      <c r="AB68" s="746"/>
      <c r="AC68" s="746"/>
      <c r="AD68" s="746"/>
      <c r="AE68" s="746"/>
      <c r="AF68" s="746"/>
      <c r="AG68" s="746"/>
    </row>
    <row r="69" spans="1:33" ht="11.25" customHeight="1" x14ac:dyDescent="0.25">
      <c r="A69" s="53" t="s">
        <v>208</v>
      </c>
      <c r="B69" s="53" t="s">
        <v>196</v>
      </c>
      <c r="C69" s="450"/>
      <c r="D69" s="775" t="s">
        <v>209</v>
      </c>
      <c r="E69" s="775"/>
      <c r="F69" s="775"/>
      <c r="G69" s="775"/>
      <c r="H69" s="775"/>
      <c r="I69" s="775"/>
      <c r="J69" s="775"/>
      <c r="K69" s="746"/>
      <c r="L69" s="746"/>
      <c r="M69" s="746"/>
      <c r="N69" s="746"/>
      <c r="O69" s="746"/>
      <c r="P69" s="793"/>
      <c r="Q69" s="793"/>
      <c r="R69" s="793"/>
      <c r="S69" s="233" t="s">
        <v>212</v>
      </c>
      <c r="T69" s="793"/>
      <c r="U69" s="793"/>
      <c r="V69" s="793"/>
      <c r="W69" s="793"/>
      <c r="X69" s="793"/>
      <c r="Y69" s="793"/>
      <c r="Z69" s="793"/>
      <c r="AA69" s="793"/>
      <c r="AB69" s="234" t="s">
        <v>233</v>
      </c>
      <c r="AC69" s="746"/>
      <c r="AD69" s="234" t="s">
        <v>233</v>
      </c>
      <c r="AE69" s="746"/>
      <c r="AF69" s="746"/>
      <c r="AG69" s="746"/>
    </row>
    <row r="70" spans="1:33" x14ac:dyDescent="0.25">
      <c r="A70" s="121"/>
      <c r="B70" s="121"/>
      <c r="C70" s="121"/>
      <c r="D70" s="121"/>
      <c r="E70" s="121"/>
      <c r="F70" s="121"/>
      <c r="G70" s="527"/>
      <c r="H70" s="137"/>
      <c r="I70" s="527"/>
      <c r="J70" s="527"/>
      <c r="K70" s="137"/>
      <c r="L70" s="137"/>
      <c r="M70" s="137"/>
      <c r="N70" s="137"/>
      <c r="O70" s="137"/>
      <c r="P70" s="137"/>
      <c r="Q70" s="235"/>
      <c r="R70" s="137"/>
      <c r="S70" s="137"/>
      <c r="T70" s="137"/>
      <c r="U70" s="82"/>
      <c r="V70" s="82"/>
      <c r="W70" s="216"/>
      <c r="X70" s="216"/>
      <c r="Y70" s="216"/>
      <c r="Z70" s="82"/>
      <c r="AA70" s="82"/>
      <c r="AB70" s="82"/>
      <c r="AC70" s="175"/>
      <c r="AD70" s="175"/>
      <c r="AE70" s="175"/>
      <c r="AF70" s="959"/>
      <c r="AG70" s="959"/>
    </row>
    <row r="71" spans="1:33" x14ac:dyDescent="0.25">
      <c r="A71" s="121"/>
      <c r="B71" s="121"/>
      <c r="C71" s="121"/>
      <c r="D71" s="121"/>
      <c r="E71" s="121"/>
      <c r="F71" s="121"/>
      <c r="G71" s="527"/>
      <c r="H71" s="137"/>
      <c r="I71" s="527"/>
      <c r="J71" s="527"/>
      <c r="K71" s="137"/>
      <c r="L71" s="137"/>
      <c r="M71" s="137"/>
      <c r="N71" s="137"/>
      <c r="O71" s="137"/>
      <c r="P71" s="137"/>
      <c r="Q71" s="235"/>
      <c r="R71" s="137"/>
      <c r="S71" s="137"/>
      <c r="T71" s="137"/>
      <c r="U71" s="82"/>
      <c r="V71" s="82"/>
      <c r="W71" s="216"/>
      <c r="X71" s="216"/>
      <c r="Y71" s="216"/>
      <c r="Z71" s="82"/>
      <c r="AA71" s="82"/>
      <c r="AB71" s="82"/>
      <c r="AC71" s="175"/>
      <c r="AD71" s="175"/>
      <c r="AE71" s="175"/>
      <c r="AF71" s="959"/>
      <c r="AG71" s="959"/>
    </row>
    <row r="72" spans="1:33" x14ac:dyDescent="0.25">
      <c r="A72" s="121"/>
      <c r="B72" s="121"/>
      <c r="C72" s="121"/>
      <c r="D72" s="121"/>
      <c r="E72" s="121"/>
      <c r="F72" s="121"/>
      <c r="G72" s="527"/>
      <c r="H72" s="137"/>
      <c r="I72" s="527"/>
      <c r="J72" s="527"/>
      <c r="K72" s="137"/>
      <c r="L72" s="137"/>
      <c r="M72" s="137"/>
      <c r="N72" s="137"/>
      <c r="O72" s="137"/>
      <c r="P72" s="137"/>
      <c r="Q72" s="235"/>
      <c r="R72" s="137"/>
      <c r="S72" s="137"/>
      <c r="T72" s="137"/>
      <c r="U72" s="82"/>
      <c r="V72" s="82"/>
      <c r="W72" s="216"/>
      <c r="X72" s="216"/>
      <c r="Y72" s="216"/>
      <c r="Z72" s="82"/>
      <c r="AA72" s="82"/>
      <c r="AB72" s="82"/>
      <c r="AC72" s="175"/>
      <c r="AD72" s="175"/>
      <c r="AE72" s="175"/>
      <c r="AF72" s="959"/>
      <c r="AG72" s="959"/>
    </row>
    <row r="73" spans="1:33" x14ac:dyDescent="0.25">
      <c r="A73" s="121"/>
      <c r="B73" s="121"/>
      <c r="C73" s="121"/>
      <c r="D73" s="121"/>
      <c r="E73" s="121"/>
      <c r="F73" s="121"/>
      <c r="G73" s="527"/>
      <c r="H73" s="137"/>
      <c r="I73" s="527"/>
      <c r="J73" s="527"/>
      <c r="K73" s="137"/>
      <c r="L73" s="137"/>
      <c r="M73" s="137"/>
      <c r="N73" s="137"/>
      <c r="O73" s="137"/>
      <c r="P73" s="137"/>
      <c r="Q73" s="235"/>
      <c r="R73" s="137"/>
      <c r="S73" s="137"/>
      <c r="T73" s="137"/>
      <c r="U73" s="82"/>
      <c r="V73" s="82"/>
      <c r="W73" s="216"/>
      <c r="X73" s="216"/>
      <c r="Y73" s="216"/>
      <c r="Z73" s="82"/>
      <c r="AA73" s="82"/>
      <c r="AB73" s="82"/>
      <c r="AC73" s="175"/>
      <c r="AD73" s="175"/>
      <c r="AE73" s="175"/>
      <c r="AF73" s="959"/>
      <c r="AG73" s="959"/>
    </row>
    <row r="74" spans="1:33" x14ac:dyDescent="0.25">
      <c r="A74" s="121"/>
      <c r="B74" s="121"/>
      <c r="C74" s="121"/>
      <c r="D74" s="121"/>
      <c r="E74" s="121"/>
      <c r="F74" s="121"/>
      <c r="G74" s="527"/>
      <c r="H74" s="137"/>
      <c r="I74" s="527"/>
      <c r="J74" s="527"/>
      <c r="K74" s="137"/>
      <c r="L74" s="137"/>
      <c r="M74" s="137"/>
      <c r="N74" s="137"/>
      <c r="O74" s="137"/>
      <c r="P74" s="137"/>
      <c r="Q74" s="235"/>
      <c r="R74" s="137"/>
      <c r="S74" s="137"/>
      <c r="T74" s="137"/>
      <c r="U74" s="82"/>
      <c r="V74" s="82"/>
      <c r="W74" s="216"/>
      <c r="X74" s="216"/>
      <c r="Y74" s="216"/>
      <c r="Z74" s="82"/>
      <c r="AA74" s="82"/>
      <c r="AB74" s="82"/>
      <c r="AC74" s="175"/>
      <c r="AD74" s="175"/>
      <c r="AE74" s="175"/>
      <c r="AF74" s="959"/>
      <c r="AG74" s="959"/>
    </row>
    <row r="75" spans="1:33" x14ac:dyDescent="0.25">
      <c r="A75" s="963" t="s">
        <v>391</v>
      </c>
      <c r="B75" s="963"/>
      <c r="C75" s="963"/>
      <c r="D75" s="963"/>
      <c r="E75" s="963"/>
      <c r="F75" s="963"/>
      <c r="G75" s="963"/>
      <c r="H75" s="963"/>
      <c r="I75" s="963"/>
      <c r="J75" s="963"/>
      <c r="K75" s="963"/>
      <c r="L75" s="963"/>
      <c r="M75" s="963"/>
      <c r="N75" s="963"/>
      <c r="O75" s="963"/>
      <c r="P75" s="963"/>
      <c r="Q75" s="963"/>
      <c r="R75" s="963"/>
      <c r="S75" s="963"/>
      <c r="T75" s="963"/>
      <c r="U75" s="82">
        <f>SUM(U70:U74)</f>
        <v>0</v>
      </c>
      <c r="V75" s="82">
        <f>SUM(V70:V74)</f>
        <v>0</v>
      </c>
      <c r="W75" s="236"/>
      <c r="X75" s="237"/>
      <c r="Y75" s="237"/>
      <c r="Z75" s="238"/>
      <c r="AA75" s="239"/>
      <c r="AB75" s="82">
        <f>SUM(AB70:AB74)</f>
        <v>0</v>
      </c>
      <c r="AC75" s="82">
        <f>SUM(AC70:AC74)</f>
        <v>0</v>
      </c>
      <c r="AD75" s="82">
        <f>SUM(AD70:AD74)</f>
        <v>0</v>
      </c>
      <c r="AE75" s="82">
        <f>SUM(AE70:AE74)</f>
        <v>0</v>
      </c>
    </row>
    <row r="76" spans="1:33" x14ac:dyDescent="0.25">
      <c r="A76" s="33"/>
      <c r="B76" s="31"/>
      <c r="C76" s="31"/>
      <c r="D76" s="31"/>
      <c r="E76" s="31"/>
      <c r="F76" s="31"/>
      <c r="G76" s="31"/>
      <c r="H76" s="31"/>
      <c r="I76" s="31"/>
      <c r="J76" s="31"/>
      <c r="K76" s="31"/>
      <c r="L76" s="31"/>
      <c r="M76" s="31"/>
      <c r="N76" s="31"/>
      <c r="O76" s="31"/>
      <c r="P76" s="31"/>
      <c r="Q76" s="31"/>
      <c r="R76" s="31"/>
      <c r="S76" s="31"/>
      <c r="T76" s="31"/>
      <c r="U76" s="31"/>
      <c r="V76" s="31"/>
      <c r="W76" s="31"/>
      <c r="X76" s="31"/>
    </row>
    <row r="77" spans="1:33" x14ac:dyDescent="0.25">
      <c r="A77" s="33" t="s">
        <v>79</v>
      </c>
      <c r="B77" s="110"/>
      <c r="C77" s="110"/>
      <c r="D77" s="110"/>
      <c r="E77" s="220"/>
      <c r="F77" s="220"/>
      <c r="G77" s="220"/>
      <c r="H77" s="220"/>
      <c r="I77" s="31"/>
      <c r="J77" s="31"/>
      <c r="K77" s="31"/>
      <c r="L77" s="31"/>
      <c r="M77" s="31"/>
      <c r="N77" s="31"/>
      <c r="O77" s="31"/>
      <c r="P77" s="31"/>
      <c r="Q77" s="31"/>
      <c r="R77" s="31"/>
      <c r="S77" s="31"/>
      <c r="T77" s="31"/>
      <c r="U77" s="31"/>
      <c r="V77" s="31"/>
      <c r="W77" s="31"/>
      <c r="X77" s="31"/>
    </row>
    <row r="78" spans="1:33" x14ac:dyDescent="0.25">
      <c r="A78" s="113"/>
      <c r="B78" s="240"/>
      <c r="C78" s="240"/>
      <c r="D78" s="240"/>
      <c r="E78" s="240"/>
      <c r="F78" s="240"/>
      <c r="G78" s="240"/>
      <c r="H78" s="31"/>
      <c r="I78" s="31"/>
      <c r="J78" s="31"/>
      <c r="K78" s="31"/>
      <c r="L78" s="31"/>
      <c r="M78" s="31"/>
      <c r="N78" s="31"/>
      <c r="O78" s="31"/>
      <c r="P78" s="31"/>
      <c r="Q78" s="31"/>
      <c r="R78" s="31"/>
      <c r="S78" s="31"/>
      <c r="T78" s="31"/>
      <c r="U78" s="31"/>
      <c r="V78" s="31"/>
      <c r="W78" s="31"/>
    </row>
    <row r="79" spans="1:33" ht="12" customHeight="1" x14ac:dyDescent="0.25">
      <c r="A79" s="746" t="s">
        <v>546</v>
      </c>
      <c r="B79" s="746" t="s">
        <v>192</v>
      </c>
      <c r="C79" s="746" t="s">
        <v>387</v>
      </c>
      <c r="D79" s="746" t="s">
        <v>613</v>
      </c>
      <c r="E79" s="746"/>
      <c r="F79" s="746"/>
      <c r="G79" s="746"/>
      <c r="H79" s="746"/>
      <c r="I79" s="746" t="s">
        <v>614</v>
      </c>
      <c r="J79" s="746"/>
      <c r="K79" s="746" t="s">
        <v>615</v>
      </c>
      <c r="L79" s="746" t="s">
        <v>616</v>
      </c>
      <c r="M79" s="746" t="s">
        <v>617</v>
      </c>
      <c r="N79" s="746" t="s">
        <v>618</v>
      </c>
      <c r="O79" s="746" t="s">
        <v>619</v>
      </c>
      <c r="P79" s="746" t="s">
        <v>620</v>
      </c>
      <c r="Q79" s="746" t="s">
        <v>621</v>
      </c>
      <c r="R79" s="952" t="s">
        <v>305</v>
      </c>
      <c r="S79" s="952"/>
      <c r="V79" s="31"/>
      <c r="W79" s="31"/>
      <c r="X79" s="31"/>
      <c r="Y79" s="31"/>
      <c r="Z79" s="31"/>
      <c r="AA79" s="31"/>
      <c r="AB79" s="31"/>
    </row>
    <row r="80" spans="1:33" ht="30.6" x14ac:dyDescent="0.25">
      <c r="A80" s="746"/>
      <c r="B80" s="746"/>
      <c r="C80" s="746"/>
      <c r="D80" s="149" t="s">
        <v>560</v>
      </c>
      <c r="E80" s="149" t="s">
        <v>561</v>
      </c>
      <c r="F80" s="149" t="s">
        <v>562</v>
      </c>
      <c r="G80" s="149" t="s">
        <v>563</v>
      </c>
      <c r="H80" s="212" t="s">
        <v>564</v>
      </c>
      <c r="I80" s="746"/>
      <c r="J80" s="746"/>
      <c r="K80" s="746"/>
      <c r="L80" s="746"/>
      <c r="M80" s="746"/>
      <c r="N80" s="746"/>
      <c r="O80" s="746"/>
      <c r="P80" s="746"/>
      <c r="Q80" s="746"/>
      <c r="R80" s="952"/>
      <c r="S80" s="952"/>
      <c r="V80" s="31"/>
      <c r="W80" s="31"/>
      <c r="X80" s="31"/>
      <c r="Y80" s="31"/>
      <c r="Z80" s="31"/>
      <c r="AA80" s="31"/>
      <c r="AB80" s="31"/>
    </row>
    <row r="81" spans="1:28" ht="18" customHeight="1" x14ac:dyDescent="0.25">
      <c r="A81" s="53" t="s">
        <v>208</v>
      </c>
      <c r="B81" s="53" t="s">
        <v>196</v>
      </c>
      <c r="C81" s="450"/>
      <c r="D81" s="775" t="s">
        <v>209</v>
      </c>
      <c r="E81" s="775"/>
      <c r="F81" s="775"/>
      <c r="G81" s="775"/>
      <c r="H81" s="775"/>
      <c r="I81" s="746"/>
      <c r="J81" s="746"/>
      <c r="K81" s="746"/>
      <c r="L81" s="746"/>
      <c r="M81" s="746"/>
      <c r="N81" s="746"/>
      <c r="O81" s="746"/>
      <c r="P81" s="746"/>
      <c r="Q81" s="746"/>
      <c r="R81" s="952"/>
      <c r="S81" s="952"/>
      <c r="V81" s="31"/>
      <c r="W81" s="31"/>
      <c r="X81" s="31"/>
      <c r="Y81" s="31"/>
      <c r="Z81" s="31"/>
      <c r="AA81" s="31"/>
      <c r="AB81" s="31"/>
    </row>
    <row r="82" spans="1:28" x14ac:dyDescent="0.25">
      <c r="A82" s="121"/>
      <c r="B82" s="121"/>
      <c r="C82" s="121"/>
      <c r="D82" s="230"/>
      <c r="E82" s="230"/>
      <c r="F82" s="230"/>
      <c r="G82" s="527"/>
      <c r="H82" s="121"/>
      <c r="I82" s="953"/>
      <c r="J82" s="953"/>
      <c r="K82" s="133"/>
      <c r="L82" s="133"/>
      <c r="M82" s="133"/>
      <c r="N82" s="133"/>
      <c r="O82" s="54"/>
      <c r="P82" s="222"/>
      <c r="Q82" s="222"/>
      <c r="R82" s="822"/>
      <c r="S82" s="822"/>
      <c r="V82" s="31"/>
      <c r="W82" s="31"/>
      <c r="X82" s="31"/>
      <c r="Y82" s="31"/>
      <c r="Z82" s="31"/>
      <c r="AA82" s="31"/>
      <c r="AB82" s="31"/>
    </row>
    <row r="83" spans="1:28" x14ac:dyDescent="0.25">
      <c r="A83" s="121"/>
      <c r="B83" s="121"/>
      <c r="C83" s="121"/>
      <c r="D83" s="230"/>
      <c r="E83" s="230"/>
      <c r="F83" s="230"/>
      <c r="G83" s="527"/>
      <c r="H83" s="121"/>
      <c r="I83" s="953"/>
      <c r="J83" s="953"/>
      <c r="K83" s="133"/>
      <c r="L83" s="133"/>
      <c r="M83" s="133"/>
      <c r="N83" s="133"/>
      <c r="O83" s="54"/>
      <c r="P83" s="222"/>
      <c r="Q83" s="222"/>
      <c r="R83" s="822"/>
      <c r="S83" s="822"/>
      <c r="V83" s="31"/>
      <c r="W83" s="31"/>
      <c r="X83" s="31"/>
      <c r="Y83" s="31"/>
      <c r="Z83" s="31"/>
      <c r="AA83" s="31"/>
      <c r="AB83" s="31"/>
    </row>
    <row r="84" spans="1:28" x14ac:dyDescent="0.25">
      <c r="A84" s="121"/>
      <c r="B84" s="121"/>
      <c r="C84" s="121"/>
      <c r="D84" s="230"/>
      <c r="E84" s="230"/>
      <c r="F84" s="230"/>
      <c r="G84" s="527"/>
      <c r="H84" s="121"/>
      <c r="I84" s="953"/>
      <c r="J84" s="953"/>
      <c r="K84" s="133"/>
      <c r="L84" s="133"/>
      <c r="M84" s="133"/>
      <c r="N84" s="133"/>
      <c r="O84" s="54"/>
      <c r="P84" s="222"/>
      <c r="Q84" s="222"/>
      <c r="R84" s="822"/>
      <c r="S84" s="822"/>
      <c r="V84" s="31"/>
      <c r="W84" s="31"/>
      <c r="X84" s="31"/>
      <c r="Y84" s="31"/>
      <c r="Z84" s="31"/>
      <c r="AA84" s="31"/>
      <c r="AB84" s="31"/>
    </row>
    <row r="85" spans="1:28" x14ac:dyDescent="0.25">
      <c r="A85" s="121"/>
      <c r="B85" s="121"/>
      <c r="C85" s="121"/>
      <c r="D85" s="230"/>
      <c r="E85" s="230"/>
      <c r="F85" s="230"/>
      <c r="G85" s="527"/>
      <c r="H85" s="121"/>
      <c r="I85" s="953"/>
      <c r="J85" s="953"/>
      <c r="K85" s="133"/>
      <c r="L85" s="133"/>
      <c r="M85" s="133"/>
      <c r="N85" s="133"/>
      <c r="O85" s="54"/>
      <c r="P85" s="222"/>
      <c r="Q85" s="222"/>
      <c r="R85" s="822"/>
      <c r="S85" s="822"/>
      <c r="V85" s="31"/>
      <c r="W85" s="31"/>
      <c r="X85" s="31"/>
      <c r="Y85" s="31"/>
      <c r="Z85" s="31"/>
      <c r="AA85" s="31"/>
      <c r="AB85" s="31"/>
    </row>
    <row r="86" spans="1:28" x14ac:dyDescent="0.25">
      <c r="A86" s="121"/>
      <c r="B86" s="121"/>
      <c r="C86" s="121"/>
      <c r="D86" s="230"/>
      <c r="E86" s="230"/>
      <c r="F86" s="121"/>
      <c r="G86" s="527"/>
      <c r="H86" s="121"/>
      <c r="I86" s="953"/>
      <c r="J86" s="953"/>
      <c r="K86" s="133"/>
      <c r="L86" s="133"/>
      <c r="M86" s="133"/>
      <c r="N86" s="133"/>
      <c r="O86" s="54"/>
      <c r="P86" s="222"/>
      <c r="Q86" s="222"/>
      <c r="R86" s="822"/>
      <c r="S86" s="822"/>
      <c r="V86" s="31"/>
      <c r="W86" s="31"/>
      <c r="X86" s="31"/>
      <c r="Y86" s="31"/>
      <c r="Z86" s="31"/>
      <c r="AA86" s="31"/>
    </row>
    <row r="87" spans="1:28" ht="12.75" customHeight="1" x14ac:dyDescent="0.25">
      <c r="A87" s="966" t="s">
        <v>391</v>
      </c>
      <c r="B87" s="966"/>
      <c r="C87" s="966"/>
      <c r="D87" s="966"/>
      <c r="E87" s="966"/>
      <c r="F87" s="966"/>
      <c r="G87" s="966"/>
      <c r="H87" s="966"/>
      <c r="I87" s="966"/>
      <c r="J87" s="966"/>
      <c r="K87" s="966"/>
      <c r="L87" s="966"/>
      <c r="M87" s="966"/>
      <c r="N87" s="966"/>
      <c r="O87" s="180">
        <f>SUM(O82:O86)</f>
        <v>0</v>
      </c>
      <c r="P87" s="180">
        <f t="shared" ref="P87:Q87" si="2">SUM(P82:P86)</f>
        <v>0</v>
      </c>
      <c r="Q87" s="180">
        <f t="shared" si="2"/>
        <v>0</v>
      </c>
      <c r="R87" s="241"/>
      <c r="S87" s="110"/>
      <c r="T87" s="31"/>
    </row>
    <row r="89" spans="1:28" x14ac:dyDescent="0.25">
      <c r="A89" s="131" t="s">
        <v>80</v>
      </c>
      <c r="B89" s="31"/>
      <c r="C89" s="31"/>
      <c r="D89" s="31"/>
      <c r="E89" s="31"/>
      <c r="F89" s="31"/>
      <c r="G89" s="31"/>
      <c r="H89" s="31"/>
      <c r="I89" s="220"/>
      <c r="J89" s="31"/>
      <c r="K89" s="31"/>
      <c r="L89" s="31"/>
    </row>
    <row r="90" spans="1:28" x14ac:dyDescent="0.25">
      <c r="A90" s="31"/>
      <c r="B90" s="31"/>
      <c r="C90" s="31"/>
      <c r="D90" s="31"/>
      <c r="E90" s="31"/>
      <c r="F90" s="31"/>
      <c r="G90" s="31"/>
      <c r="H90" s="31"/>
      <c r="I90" s="220"/>
      <c r="J90" s="31"/>
      <c r="K90" s="31"/>
      <c r="L90" s="31"/>
    </row>
    <row r="91" spans="1:28" x14ac:dyDescent="0.25">
      <c r="A91" s="106" t="s">
        <v>622</v>
      </c>
      <c r="B91" s="31"/>
      <c r="C91" s="31"/>
      <c r="D91" s="31"/>
      <c r="E91" s="31"/>
      <c r="F91" s="31"/>
      <c r="G91" s="31"/>
      <c r="H91" s="220"/>
      <c r="I91" s="220"/>
      <c r="J91" s="31"/>
      <c r="K91" s="31"/>
      <c r="L91" s="31"/>
    </row>
    <row r="92" spans="1:28" x14ac:dyDescent="0.25">
      <c r="A92" s="106"/>
      <c r="B92" s="31"/>
      <c r="C92" s="31"/>
      <c r="D92" s="31"/>
      <c r="E92" s="31"/>
      <c r="F92" s="31"/>
      <c r="G92" s="31"/>
      <c r="H92" s="220"/>
      <c r="I92" s="220"/>
      <c r="J92" s="31"/>
      <c r="K92" s="31"/>
      <c r="L92" s="31"/>
    </row>
    <row r="93" spans="1:28" ht="12" customHeight="1" x14ac:dyDescent="0.25">
      <c r="A93" s="746" t="s">
        <v>546</v>
      </c>
      <c r="B93" s="746" t="s">
        <v>192</v>
      </c>
      <c r="C93" s="746" t="s">
        <v>387</v>
      </c>
      <c r="D93" s="746" t="s">
        <v>623</v>
      </c>
      <c r="E93" s="746"/>
      <c r="F93" s="746"/>
      <c r="G93" s="746"/>
      <c r="H93" s="746"/>
      <c r="I93" s="746" t="s">
        <v>624</v>
      </c>
      <c r="J93" s="795" t="s">
        <v>625</v>
      </c>
      <c r="K93" s="795"/>
      <c r="L93" s="746" t="s">
        <v>549</v>
      </c>
      <c r="M93" s="746" t="s">
        <v>626</v>
      </c>
      <c r="N93" s="746" t="s">
        <v>627</v>
      </c>
      <c r="O93" s="746" t="s">
        <v>577</v>
      </c>
      <c r="P93" s="746" t="s">
        <v>559</v>
      </c>
      <c r="Q93" s="746" t="s">
        <v>305</v>
      </c>
      <c r="R93" s="746"/>
    </row>
    <row r="94" spans="1:28" ht="30.6" x14ac:dyDescent="0.25">
      <c r="A94" s="746"/>
      <c r="B94" s="746"/>
      <c r="C94" s="746"/>
      <c r="D94" s="149" t="s">
        <v>560</v>
      </c>
      <c r="E94" s="149" t="s">
        <v>561</v>
      </c>
      <c r="F94" s="149" t="s">
        <v>562</v>
      </c>
      <c r="G94" s="149" t="s">
        <v>563</v>
      </c>
      <c r="H94" s="212" t="s">
        <v>564</v>
      </c>
      <c r="I94" s="746"/>
      <c r="J94" s="795"/>
      <c r="K94" s="795"/>
      <c r="L94" s="746"/>
      <c r="M94" s="746"/>
      <c r="N94" s="746"/>
      <c r="O94" s="746"/>
      <c r="P94" s="746"/>
      <c r="Q94" s="746"/>
      <c r="R94" s="746"/>
    </row>
    <row r="95" spans="1:28" ht="11.25" customHeight="1" x14ac:dyDescent="0.25">
      <c r="A95" s="53" t="s">
        <v>208</v>
      </c>
      <c r="B95" s="53" t="s">
        <v>196</v>
      </c>
      <c r="C95" s="450"/>
      <c r="D95" s="775" t="s">
        <v>209</v>
      </c>
      <c r="E95" s="775"/>
      <c r="F95" s="775"/>
      <c r="G95" s="775"/>
      <c r="H95" s="775"/>
      <c r="I95" s="746"/>
      <c r="J95" s="795"/>
      <c r="K95" s="795"/>
      <c r="L95" s="746"/>
      <c r="M95" s="746"/>
      <c r="N95" s="746"/>
      <c r="O95" s="746"/>
      <c r="P95" s="746"/>
      <c r="Q95" s="746"/>
      <c r="R95" s="746"/>
    </row>
    <row r="96" spans="1:28" x14ac:dyDescent="0.25">
      <c r="A96" s="121"/>
      <c r="B96" s="121"/>
      <c r="C96" s="121"/>
      <c r="D96" s="121"/>
      <c r="E96" s="121"/>
      <c r="F96" s="121"/>
      <c r="G96" s="527"/>
      <c r="H96" s="121"/>
      <c r="I96" s="209"/>
      <c r="J96" s="953"/>
      <c r="K96" s="953"/>
      <c r="L96" s="230"/>
      <c r="M96" s="222"/>
      <c r="N96" s="222"/>
      <c r="O96" s="231"/>
      <c r="P96" s="222"/>
      <c r="Q96" s="959"/>
      <c r="R96" s="959"/>
    </row>
    <row r="97" spans="1:18" x14ac:dyDescent="0.25">
      <c r="A97" s="121"/>
      <c r="B97" s="121"/>
      <c r="C97" s="121"/>
      <c r="D97" s="121"/>
      <c r="E97" s="121"/>
      <c r="F97" s="121"/>
      <c r="G97" s="527"/>
      <c r="H97" s="121"/>
      <c r="I97" s="209"/>
      <c r="J97" s="953"/>
      <c r="K97" s="953"/>
      <c r="L97" s="230"/>
      <c r="M97" s="222"/>
      <c r="N97" s="222"/>
      <c r="O97" s="231"/>
      <c r="P97" s="222"/>
      <c r="Q97" s="959"/>
      <c r="R97" s="959"/>
    </row>
    <row r="98" spans="1:18" x14ac:dyDescent="0.25">
      <c r="A98" s="121"/>
      <c r="B98" s="121"/>
      <c r="C98" s="121"/>
      <c r="D98" s="121"/>
      <c r="E98" s="121"/>
      <c r="F98" s="121"/>
      <c r="G98" s="527"/>
      <c r="H98" s="121"/>
      <c r="I98" s="209"/>
      <c r="J98" s="953"/>
      <c r="K98" s="953"/>
      <c r="L98" s="230"/>
      <c r="M98" s="222"/>
      <c r="N98" s="222"/>
      <c r="O98" s="231"/>
      <c r="P98" s="222"/>
      <c r="Q98" s="959"/>
      <c r="R98" s="959"/>
    </row>
    <row r="99" spans="1:18" x14ac:dyDescent="0.25">
      <c r="A99" s="121"/>
      <c r="B99" s="121"/>
      <c r="C99" s="121"/>
      <c r="D99" s="121"/>
      <c r="E99" s="121"/>
      <c r="F99" s="121"/>
      <c r="G99" s="527"/>
      <c r="H99" s="121"/>
      <c r="I99" s="209"/>
      <c r="J99" s="953"/>
      <c r="K99" s="953"/>
      <c r="L99" s="230"/>
      <c r="M99" s="222"/>
      <c r="N99" s="222"/>
      <c r="O99" s="231"/>
      <c r="P99" s="222"/>
      <c r="Q99" s="959"/>
      <c r="R99" s="959"/>
    </row>
    <row r="100" spans="1:18" x14ac:dyDescent="0.25">
      <c r="A100" s="121"/>
      <c r="B100" s="121"/>
      <c r="C100" s="121"/>
      <c r="D100" s="121"/>
      <c r="E100" s="121"/>
      <c r="F100" s="121"/>
      <c r="G100" s="527"/>
      <c r="H100" s="121"/>
      <c r="I100" s="209"/>
      <c r="J100" s="953"/>
      <c r="K100" s="953"/>
      <c r="L100" s="230"/>
      <c r="M100" s="222"/>
      <c r="N100" s="222"/>
      <c r="O100" s="231"/>
      <c r="P100" s="222"/>
      <c r="Q100" s="959"/>
      <c r="R100" s="959"/>
    </row>
    <row r="101" spans="1:18" x14ac:dyDescent="0.25">
      <c r="A101" s="963" t="s">
        <v>391</v>
      </c>
      <c r="B101" s="963"/>
      <c r="C101" s="963"/>
      <c r="D101" s="963"/>
      <c r="E101" s="963"/>
      <c r="F101" s="963"/>
      <c r="G101" s="963"/>
      <c r="H101" s="963"/>
      <c r="I101" s="963"/>
      <c r="J101" s="963"/>
      <c r="K101" s="963"/>
      <c r="L101" s="963"/>
      <c r="M101" s="224">
        <f>SUM(M96:M100)</f>
        <v>0</v>
      </c>
      <c r="N101" s="224">
        <f>SUM(N96:N100)</f>
        <v>0</v>
      </c>
      <c r="P101" s="224">
        <f>SUM(P96:P100)</f>
        <v>0</v>
      </c>
    </row>
    <row r="102" spans="1:18" x14ac:dyDescent="0.25">
      <c r="A102" s="242"/>
      <c r="B102" s="31"/>
      <c r="C102" s="31"/>
      <c r="D102" s="31"/>
      <c r="E102" s="31"/>
      <c r="F102" s="31"/>
      <c r="G102" s="31"/>
      <c r="H102" s="220"/>
      <c r="I102" s="220"/>
      <c r="J102" s="31"/>
      <c r="K102" s="31"/>
      <c r="L102" s="31"/>
    </row>
    <row r="103" spans="1:18" x14ac:dyDescent="0.25">
      <c r="A103" s="242"/>
      <c r="B103" s="31"/>
      <c r="C103" s="31"/>
      <c r="D103" s="31"/>
      <c r="E103" s="31"/>
      <c r="F103" s="31"/>
      <c r="G103" s="31"/>
      <c r="H103" s="220"/>
      <c r="I103" s="220"/>
      <c r="J103" s="31"/>
      <c r="K103" s="31"/>
      <c r="L103" s="31"/>
    </row>
    <row r="104" spans="1:18" ht="12" customHeight="1" x14ac:dyDescent="0.25">
      <c r="A104" s="824" t="s">
        <v>111</v>
      </c>
      <c r="B104" s="824"/>
      <c r="C104" s="824"/>
      <c r="D104" s="824"/>
      <c r="E104" s="824"/>
      <c r="F104" s="824"/>
      <c r="G104" s="824"/>
      <c r="H104" s="824"/>
      <c r="I104" s="824"/>
      <c r="J104" s="824"/>
      <c r="K104" s="824"/>
      <c r="L104" s="824"/>
      <c r="M104" s="824"/>
      <c r="N104" s="824"/>
      <c r="O104" s="824"/>
    </row>
    <row r="105" spans="1:18" ht="24" customHeight="1" x14ac:dyDescent="0.25">
      <c r="A105" s="978" t="s">
        <v>628</v>
      </c>
      <c r="B105" s="978"/>
      <c r="C105" s="978"/>
      <c r="D105" s="978"/>
      <c r="E105" s="978"/>
      <c r="F105" s="978"/>
      <c r="G105" s="978"/>
      <c r="H105" s="978"/>
      <c r="I105" s="978"/>
      <c r="J105" s="978"/>
      <c r="K105" s="978"/>
      <c r="L105" s="978"/>
      <c r="M105" s="978"/>
      <c r="N105" s="978"/>
      <c r="O105" s="978"/>
    </row>
    <row r="106" spans="1:18" ht="11.25" customHeight="1" x14ac:dyDescent="0.25">
      <c r="A106" s="782" t="s">
        <v>199</v>
      </c>
      <c r="B106" s="782"/>
      <c r="C106" s="782"/>
      <c r="D106" s="782"/>
      <c r="E106" s="782"/>
      <c r="F106" s="782"/>
      <c r="G106" s="782"/>
      <c r="H106" s="782"/>
      <c r="I106" s="782"/>
      <c r="J106" s="782"/>
      <c r="K106" s="782"/>
      <c r="L106" s="782"/>
      <c r="M106" s="782"/>
      <c r="N106" s="782"/>
      <c r="O106" s="782"/>
    </row>
    <row r="107" spans="1:18" ht="11.25" customHeight="1" x14ac:dyDescent="0.25">
      <c r="A107" s="782" t="s">
        <v>629</v>
      </c>
      <c r="B107" s="782"/>
      <c r="C107" s="782"/>
      <c r="D107" s="782"/>
      <c r="E107" s="782"/>
      <c r="F107" s="782"/>
      <c r="G107" s="782"/>
      <c r="H107" s="782"/>
      <c r="I107" s="782"/>
      <c r="J107" s="782"/>
      <c r="K107" s="782"/>
      <c r="L107" s="782"/>
      <c r="M107" s="782"/>
      <c r="N107" s="782"/>
      <c r="O107" s="782"/>
    </row>
    <row r="108" spans="1:18" ht="11.25" customHeight="1" x14ac:dyDescent="0.25">
      <c r="A108" s="782" t="s">
        <v>630</v>
      </c>
      <c r="B108" s="782"/>
      <c r="C108" s="782"/>
      <c r="D108" s="782"/>
      <c r="E108" s="782"/>
      <c r="F108" s="782"/>
      <c r="G108" s="782"/>
      <c r="H108" s="782"/>
      <c r="I108" s="782"/>
      <c r="J108" s="782"/>
      <c r="K108" s="782"/>
      <c r="L108" s="782"/>
      <c r="M108" s="782"/>
      <c r="N108" s="782"/>
      <c r="O108" s="782"/>
    </row>
    <row r="109" spans="1:18" ht="11.25" customHeight="1" x14ac:dyDescent="0.25">
      <c r="A109" s="782" t="s">
        <v>1073</v>
      </c>
      <c r="B109" s="782"/>
      <c r="C109" s="782"/>
      <c r="D109" s="782"/>
      <c r="E109" s="782"/>
      <c r="F109" s="782"/>
      <c r="G109" s="782"/>
      <c r="H109" s="782"/>
      <c r="I109" s="782"/>
      <c r="J109" s="782"/>
      <c r="K109" s="782"/>
      <c r="L109" s="782"/>
      <c r="M109" s="782"/>
      <c r="N109" s="782"/>
      <c r="O109" s="782"/>
    </row>
    <row r="110" spans="1:18" ht="11.25" customHeight="1" x14ac:dyDescent="0.25">
      <c r="A110" s="782" t="s">
        <v>631</v>
      </c>
      <c r="B110" s="782"/>
      <c r="C110" s="782"/>
      <c r="D110" s="782"/>
      <c r="E110" s="782"/>
      <c r="F110" s="782"/>
      <c r="G110" s="782"/>
      <c r="H110" s="782"/>
      <c r="I110" s="782"/>
      <c r="J110" s="782"/>
      <c r="K110" s="782"/>
      <c r="L110" s="782"/>
      <c r="M110" s="782"/>
      <c r="N110" s="782"/>
      <c r="O110" s="782"/>
    </row>
    <row r="111" spans="1:18" ht="11.25" customHeight="1" x14ac:dyDescent="0.25">
      <c r="A111" s="782" t="s">
        <v>632</v>
      </c>
      <c r="B111" s="782"/>
      <c r="C111" s="782"/>
      <c r="D111" s="782"/>
      <c r="E111" s="782"/>
      <c r="F111" s="782"/>
      <c r="G111" s="782"/>
      <c r="H111" s="782"/>
      <c r="I111" s="782"/>
      <c r="J111" s="782"/>
      <c r="K111" s="782"/>
      <c r="L111" s="782"/>
      <c r="M111" s="782"/>
      <c r="N111" s="782"/>
      <c r="O111" s="782"/>
    </row>
    <row r="112" spans="1:18" ht="11.25" customHeight="1" x14ac:dyDescent="0.25">
      <c r="A112" s="782" t="s">
        <v>633</v>
      </c>
      <c r="B112" s="782"/>
      <c r="C112" s="782"/>
      <c r="D112" s="782"/>
      <c r="E112" s="782"/>
      <c r="F112" s="782"/>
      <c r="G112" s="782"/>
      <c r="H112" s="782"/>
      <c r="I112" s="782"/>
      <c r="J112" s="782"/>
      <c r="K112" s="782"/>
      <c r="L112" s="782"/>
      <c r="M112" s="782"/>
      <c r="N112" s="782"/>
      <c r="O112" s="782"/>
    </row>
    <row r="113" spans="1:15" ht="11.25" customHeight="1" x14ac:dyDescent="0.25">
      <c r="A113" s="782" t="s">
        <v>634</v>
      </c>
      <c r="B113" s="782"/>
      <c r="C113" s="782"/>
      <c r="D113" s="782"/>
      <c r="E113" s="782"/>
      <c r="F113" s="782"/>
      <c r="G113" s="782"/>
      <c r="H113" s="782"/>
      <c r="I113" s="782"/>
      <c r="J113" s="782"/>
      <c r="K113" s="782"/>
      <c r="L113" s="782"/>
      <c r="M113" s="782"/>
      <c r="N113" s="782"/>
      <c r="O113" s="782"/>
    </row>
    <row r="114" spans="1:15" ht="24.75" customHeight="1" x14ac:dyDescent="0.25">
      <c r="A114" s="826" t="s">
        <v>635</v>
      </c>
      <c r="B114" s="826"/>
      <c r="C114" s="826"/>
      <c r="D114" s="826"/>
      <c r="E114" s="826"/>
      <c r="F114" s="826"/>
      <c r="G114" s="826"/>
      <c r="H114" s="826"/>
      <c r="I114" s="826"/>
      <c r="J114" s="826"/>
      <c r="K114" s="826"/>
      <c r="L114" s="826"/>
      <c r="M114" s="826"/>
      <c r="N114" s="826"/>
      <c r="O114" s="826"/>
    </row>
    <row r="115" spans="1:15" x14ac:dyDescent="0.25">
      <c r="A115" s="31"/>
      <c r="B115" s="31"/>
      <c r="C115" s="31"/>
      <c r="D115" s="31"/>
      <c r="E115" s="31"/>
      <c r="F115" s="31"/>
      <c r="G115" s="31"/>
      <c r="H115" s="31"/>
      <c r="I115" s="31"/>
      <c r="J115" s="31"/>
    </row>
    <row r="116" spans="1:15" ht="13.8" thickBot="1" x14ac:dyDescent="0.3"/>
    <row r="117" spans="1:15" ht="12.75" customHeight="1" x14ac:dyDescent="0.25">
      <c r="A117" s="648" t="s">
        <v>1083</v>
      </c>
      <c r="B117" s="649"/>
      <c r="C117" s="649"/>
      <c r="D117" s="649"/>
      <c r="E117" s="649"/>
      <c r="F117" s="649"/>
      <c r="G117" s="649"/>
      <c r="H117" s="649"/>
      <c r="I117" s="649"/>
      <c r="J117" s="649"/>
      <c r="K117" s="649"/>
      <c r="L117" s="649"/>
      <c r="M117" s="649"/>
      <c r="N117" s="649"/>
      <c r="O117" s="650"/>
    </row>
    <row r="118" spans="1:15" x14ac:dyDescent="0.25">
      <c r="A118" s="651"/>
      <c r="B118" s="652"/>
      <c r="C118" s="652"/>
      <c r="D118" s="652"/>
      <c r="E118" s="652"/>
      <c r="F118" s="652"/>
      <c r="G118" s="652"/>
      <c r="H118" s="652"/>
      <c r="I118" s="652"/>
      <c r="J118" s="652"/>
      <c r="K118" s="652"/>
      <c r="L118" s="652"/>
      <c r="M118" s="652"/>
      <c r="N118" s="652"/>
      <c r="O118" s="653"/>
    </row>
    <row r="119" spans="1:15" x14ac:dyDescent="0.25">
      <c r="A119" s="651"/>
      <c r="B119" s="652"/>
      <c r="C119" s="652"/>
      <c r="D119" s="652"/>
      <c r="E119" s="652"/>
      <c r="F119" s="652"/>
      <c r="G119" s="652"/>
      <c r="H119" s="652"/>
      <c r="I119" s="652"/>
      <c r="J119" s="652"/>
      <c r="K119" s="652"/>
      <c r="L119" s="652"/>
      <c r="M119" s="652"/>
      <c r="N119" s="652"/>
      <c r="O119" s="653"/>
    </row>
    <row r="120" spans="1:15" ht="13.8" thickBot="1" x14ac:dyDescent="0.3">
      <c r="A120" s="654"/>
      <c r="B120" s="655"/>
      <c r="C120" s="655"/>
      <c r="D120" s="655"/>
      <c r="E120" s="655"/>
      <c r="F120" s="655"/>
      <c r="G120" s="655"/>
      <c r="H120" s="655"/>
      <c r="I120" s="655"/>
      <c r="J120" s="655"/>
      <c r="K120" s="655"/>
      <c r="L120" s="655"/>
      <c r="M120" s="655"/>
      <c r="N120" s="655"/>
      <c r="O120" s="656"/>
    </row>
  </sheetData>
  <sheetProtection selectLockedCells="1" selectUnlockedCells="1"/>
  <mergeCells count="214">
    <mergeCell ref="AA14:AB16"/>
    <mergeCell ref="F40:J40"/>
    <mergeCell ref="F42:J42"/>
    <mergeCell ref="D40:D42"/>
    <mergeCell ref="E40:E42"/>
    <mergeCell ref="C40:C42"/>
    <mergeCell ref="A22:K22"/>
    <mergeCell ref="A113:O113"/>
    <mergeCell ref="A114:O114"/>
    <mergeCell ref="A107:O107"/>
    <mergeCell ref="A108:O108"/>
    <mergeCell ref="A109:O109"/>
    <mergeCell ref="A110:O110"/>
    <mergeCell ref="A111:O111"/>
    <mergeCell ref="A112:O112"/>
    <mergeCell ref="J100:K100"/>
    <mergeCell ref="Q100:R100"/>
    <mergeCell ref="A101:L101"/>
    <mergeCell ref="A104:O104"/>
    <mergeCell ref="A105:O105"/>
    <mergeCell ref="A106:O106"/>
    <mergeCell ref="J97:K97"/>
    <mergeCell ref="Q97:R97"/>
    <mergeCell ref="J98:K98"/>
    <mergeCell ref="Q98:R98"/>
    <mergeCell ref="J99:K99"/>
    <mergeCell ref="Q99:R99"/>
    <mergeCell ref="N93:N95"/>
    <mergeCell ref="O93:O95"/>
    <mergeCell ref="P93:P95"/>
    <mergeCell ref="Q93:R95"/>
    <mergeCell ref="D95:H95"/>
    <mergeCell ref="J96:K96"/>
    <mergeCell ref="Q96:R96"/>
    <mergeCell ref="I86:J86"/>
    <mergeCell ref="R86:S86"/>
    <mergeCell ref="A87:N87"/>
    <mergeCell ref="A93:A94"/>
    <mergeCell ref="B93:B94"/>
    <mergeCell ref="D93:H93"/>
    <mergeCell ref="I93:I95"/>
    <mergeCell ref="J93:K95"/>
    <mergeCell ref="L93:L95"/>
    <mergeCell ref="M93:M95"/>
    <mergeCell ref="C93:C94"/>
    <mergeCell ref="I83:J83"/>
    <mergeCell ref="R83:S83"/>
    <mergeCell ref="I84:J84"/>
    <mergeCell ref="R84:S84"/>
    <mergeCell ref="I85:J85"/>
    <mergeCell ref="R85:S85"/>
    <mergeCell ref="P79:P81"/>
    <mergeCell ref="Q79:Q81"/>
    <mergeCell ref="R79:S81"/>
    <mergeCell ref="D81:H81"/>
    <mergeCell ref="I82:J82"/>
    <mergeCell ref="R82:S82"/>
    <mergeCell ref="A75:T75"/>
    <mergeCell ref="A79:A80"/>
    <mergeCell ref="B79:B80"/>
    <mergeCell ref="D79:H79"/>
    <mergeCell ref="I79:J81"/>
    <mergeCell ref="K79:K81"/>
    <mergeCell ref="L79:L81"/>
    <mergeCell ref="M79:M81"/>
    <mergeCell ref="N79:N81"/>
    <mergeCell ref="O79:O81"/>
    <mergeCell ref="C79:C80"/>
    <mergeCell ref="AF70:AG70"/>
    <mergeCell ref="AF71:AG71"/>
    <mergeCell ref="AF72:AG72"/>
    <mergeCell ref="AF73:AG73"/>
    <mergeCell ref="AF74:AG74"/>
    <mergeCell ref="U67:U69"/>
    <mergeCell ref="V67:V69"/>
    <mergeCell ref="K68:K69"/>
    <mergeCell ref="L68:L69"/>
    <mergeCell ref="M68:M69"/>
    <mergeCell ref="N68:N69"/>
    <mergeCell ref="O68:O69"/>
    <mergeCell ref="AE66:AE69"/>
    <mergeCell ref="AF66:AG69"/>
    <mergeCell ref="K67:L67"/>
    <mergeCell ref="M67:O67"/>
    <mergeCell ref="P67:P69"/>
    <mergeCell ref="Q67:Q69"/>
    <mergeCell ref="R67:R69"/>
    <mergeCell ref="S67:S68"/>
    <mergeCell ref="T67:T69"/>
    <mergeCell ref="Y66:Y69"/>
    <mergeCell ref="Z66:Z69"/>
    <mergeCell ref="AA66:AA69"/>
    <mergeCell ref="AB66:AB68"/>
    <mergeCell ref="AC66:AC69"/>
    <mergeCell ref="AD66:AD68"/>
    <mergeCell ref="N60:O60"/>
    <mergeCell ref="Z60:AA60"/>
    <mergeCell ref="N61:O61"/>
    <mergeCell ref="Z61:AA61"/>
    <mergeCell ref="A62:P62"/>
    <mergeCell ref="A66:A68"/>
    <mergeCell ref="B66:B68"/>
    <mergeCell ref="D66:V66"/>
    <mergeCell ref="W66:W69"/>
    <mergeCell ref="X66:X69"/>
    <mergeCell ref="D69:J69"/>
    <mergeCell ref="D67:J67"/>
    <mergeCell ref="C66:C68"/>
    <mergeCell ref="N57:O57"/>
    <mergeCell ref="Z57:AA57"/>
    <mergeCell ref="N58:O58"/>
    <mergeCell ref="Z58:AA58"/>
    <mergeCell ref="N59:O59"/>
    <mergeCell ref="Z59:AA59"/>
    <mergeCell ref="V54:V56"/>
    <mergeCell ref="W54:W56"/>
    <mergeCell ref="X54:X56"/>
    <mergeCell ref="Y54:Y56"/>
    <mergeCell ref="Z54:AA56"/>
    <mergeCell ref="Y48:Z48"/>
    <mergeCell ref="K49:L49"/>
    <mergeCell ref="Y49:Z49"/>
    <mergeCell ref="A54:A55"/>
    <mergeCell ref="B54:B55"/>
    <mergeCell ref="D54:H54"/>
    <mergeCell ref="I54:M54"/>
    <mergeCell ref="N54:O56"/>
    <mergeCell ref="D56:H56"/>
    <mergeCell ref="I56:M56"/>
    <mergeCell ref="P54:P56"/>
    <mergeCell ref="Q54:Q56"/>
    <mergeCell ref="R54:R56"/>
    <mergeCell ref="S54:S56"/>
    <mergeCell ref="T54:T56"/>
    <mergeCell ref="U54:U56"/>
    <mergeCell ref="K48:L48"/>
    <mergeCell ref="A50:N50"/>
    <mergeCell ref="C54:C56"/>
    <mergeCell ref="K43:L43"/>
    <mergeCell ref="Y43:Z43"/>
    <mergeCell ref="K44:L44"/>
    <mergeCell ref="Y44:Z44"/>
    <mergeCell ref="K47:L47"/>
    <mergeCell ref="Y47:Z47"/>
    <mergeCell ref="T40:T42"/>
    <mergeCell ref="U40:U42"/>
    <mergeCell ref="V40:V42"/>
    <mergeCell ref="W40:W42"/>
    <mergeCell ref="X40:X42"/>
    <mergeCell ref="Y40:Z42"/>
    <mergeCell ref="N40:N42"/>
    <mergeCell ref="O40:O42"/>
    <mergeCell ref="P40:P42"/>
    <mergeCell ref="Q40:Q42"/>
    <mergeCell ref="R40:R42"/>
    <mergeCell ref="S40:S42"/>
    <mergeCell ref="K45:L45"/>
    <mergeCell ref="Y45:Z45"/>
    <mergeCell ref="K46:L46"/>
    <mergeCell ref="Y46:Z46"/>
    <mergeCell ref="J30:K30"/>
    <mergeCell ref="J31:K31"/>
    <mergeCell ref="J32:K32"/>
    <mergeCell ref="J33:K33"/>
    <mergeCell ref="A34:D34"/>
    <mergeCell ref="A40:A41"/>
    <mergeCell ref="B40:B41"/>
    <mergeCell ref="K40:L42"/>
    <mergeCell ref="M40:M42"/>
    <mergeCell ref="B30:C30"/>
    <mergeCell ref="B31:C31"/>
    <mergeCell ref="B32:C32"/>
    <mergeCell ref="B33:C33"/>
    <mergeCell ref="Q14:Q16"/>
    <mergeCell ref="T14:T16"/>
    <mergeCell ref="I26:I27"/>
    <mergeCell ref="J26:K28"/>
    <mergeCell ref="K14:K16"/>
    <mergeCell ref="A27:A28"/>
    <mergeCell ref="D27:D28"/>
    <mergeCell ref="J29:K29"/>
    <mergeCell ref="I20:J20"/>
    <mergeCell ref="I21:J21"/>
    <mergeCell ref="A26:D26"/>
    <mergeCell ref="E26:E27"/>
    <mergeCell ref="F26:F27"/>
    <mergeCell ref="G26:G27"/>
    <mergeCell ref="H26:H27"/>
    <mergeCell ref="B27:C28"/>
    <mergeCell ref="B29:C29"/>
    <mergeCell ref="A117:O120"/>
    <mergeCell ref="AA21:AB21"/>
    <mergeCell ref="R14:R16"/>
    <mergeCell ref="S14:S16"/>
    <mergeCell ref="A14:A15"/>
    <mergeCell ref="B14:B15"/>
    <mergeCell ref="D14:H14"/>
    <mergeCell ref="I14:J16"/>
    <mergeCell ref="L14:L16"/>
    <mergeCell ref="D16:H16"/>
    <mergeCell ref="I17:J17"/>
    <mergeCell ref="C14:C15"/>
    <mergeCell ref="Y14:Y16"/>
    <mergeCell ref="W14:W16"/>
    <mergeCell ref="I18:J18"/>
    <mergeCell ref="I19:J19"/>
    <mergeCell ref="U14:U15"/>
    <mergeCell ref="V14:V16"/>
    <mergeCell ref="X14:X16"/>
    <mergeCell ref="Z14:Z16"/>
    <mergeCell ref="M14:M16"/>
    <mergeCell ref="N14:N16"/>
    <mergeCell ref="O14:O16"/>
    <mergeCell ref="P14:P16"/>
  </mergeCells>
  <dataValidations count="1">
    <dataValidation type="list" allowBlank="1" showInputMessage="1" showErrorMessage="1" sqref="R17:S21 W17:W21 O17:P21 G96:G100 I43:I49 U49 G17:G21 G57:G61 L57:L61 V57:V61 G70:G74 I70:J74 G82:G86 Q43:Q49 S43:U48">
      <formula1>$XEA$17:$XEA$18</formula1>
    </dataValidation>
  </dataValidations>
  <hyperlinks>
    <hyperlink ref="J1" location="Índice_Anexos_ICT!A1" display="Índice"/>
  </hyperlinks>
  <pageMargins left="0.31527777777777777" right="0.31527777777777777" top="0.27569444444444446" bottom="0.2361111111111111" header="0.51180555555555551" footer="0.51180555555555551"/>
  <pageSetup paperSize="9" scale="35" firstPageNumber="0" orientation="landscape"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X68"/>
  <sheetViews>
    <sheetView topLeftCell="A52" workbookViewId="0">
      <selection activeCell="C71" sqref="C71"/>
    </sheetView>
  </sheetViews>
  <sheetFormatPr baseColWidth="10" defaultColWidth="8.88671875" defaultRowHeight="13.2" x14ac:dyDescent="0.25"/>
  <cols>
    <col min="1" max="1" width="10.88671875" style="1" customWidth="1"/>
    <col min="2" max="2" width="13.88671875" style="1" customWidth="1"/>
    <col min="3" max="3" width="10.5546875" style="1" customWidth="1"/>
    <col min="4" max="4" width="12.5546875" style="1" customWidth="1"/>
    <col min="5" max="5" width="10.88671875" style="1" customWidth="1"/>
    <col min="6" max="6" width="11.5546875" style="1" customWidth="1"/>
    <col min="7" max="7" width="11.6640625" style="1" customWidth="1"/>
    <col min="8" max="8" width="10.5546875" style="1" customWidth="1"/>
    <col min="9" max="9" width="9.6640625" style="1" customWidth="1"/>
    <col min="10" max="10" width="10.5546875" style="1" customWidth="1"/>
    <col min="11" max="11" width="11.33203125" style="1" customWidth="1"/>
    <col min="12" max="12" width="12.109375" style="1" customWidth="1"/>
    <col min="13" max="13" width="10.5546875" style="1" customWidth="1"/>
    <col min="14" max="14" width="11.5546875" style="1" customWidth="1"/>
    <col min="15" max="15" width="12.88671875" style="1" customWidth="1"/>
    <col min="16" max="16" width="14.88671875" style="1" customWidth="1"/>
    <col min="17" max="17" width="13.88671875" style="2" customWidth="1"/>
    <col min="18" max="18" width="12" style="2" customWidth="1"/>
    <col min="19" max="19" width="13.109375" style="2" customWidth="1"/>
    <col min="20" max="21" width="14.5546875" style="2" customWidth="1"/>
    <col min="22" max="16384" width="8.88671875" style="2"/>
  </cols>
  <sheetData>
    <row r="1" spans="1:20" x14ac:dyDescent="0.25">
      <c r="A1" s="3" t="s">
        <v>93</v>
      </c>
      <c r="B1" s="3"/>
      <c r="C1" s="3"/>
      <c r="K1" s="28" t="s">
        <v>94</v>
      </c>
    </row>
    <row r="2" spans="1:20" x14ac:dyDescent="0.25">
      <c r="A2" s="4"/>
      <c r="B2" s="5"/>
      <c r="C2" s="5"/>
    </row>
    <row r="3" spans="1:20" x14ac:dyDescent="0.25">
      <c r="A3" s="3" t="s">
        <v>1</v>
      </c>
      <c r="C3" s="598" t="s">
        <v>1089</v>
      </c>
    </row>
    <row r="4" spans="1:20" x14ac:dyDescent="0.25">
      <c r="A4" s="3" t="s">
        <v>2</v>
      </c>
      <c r="C4" s="599" t="s">
        <v>1088</v>
      </c>
    </row>
    <row r="5" spans="1:20" x14ac:dyDescent="0.25">
      <c r="A5" s="3" t="s">
        <v>1032</v>
      </c>
      <c r="B5" s="470"/>
      <c r="C5" s="73">
        <v>2020</v>
      </c>
    </row>
    <row r="6" spans="1:20" ht="13.8" x14ac:dyDescent="0.25">
      <c r="A6" s="4"/>
      <c r="B6" s="5"/>
      <c r="C6" s="5"/>
      <c r="K6" s="633" t="s">
        <v>1465</v>
      </c>
    </row>
    <row r="7" spans="1:20" x14ac:dyDescent="0.25">
      <c r="A7" s="3" t="s">
        <v>636</v>
      </c>
      <c r="B7" s="5"/>
      <c r="C7" s="5"/>
    </row>
    <row r="8" spans="1:20" x14ac:dyDescent="0.25">
      <c r="A8" s="5" t="s">
        <v>82</v>
      </c>
      <c r="B8" s="3"/>
      <c r="C8" s="3"/>
    </row>
    <row r="9" spans="1:20" x14ac:dyDescent="0.25">
      <c r="A9" s="3"/>
      <c r="B9" s="3"/>
      <c r="C9" s="3"/>
    </row>
    <row r="10" spans="1:20" x14ac:dyDescent="0.25">
      <c r="A10" s="140" t="s">
        <v>83</v>
      </c>
    </row>
    <row r="12" spans="1:20" x14ac:dyDescent="0.25">
      <c r="A12" s="3" t="s">
        <v>894</v>
      </c>
      <c r="B12" s="3"/>
      <c r="C12" s="3"/>
      <c r="D12" s="4"/>
      <c r="E12" s="4"/>
      <c r="F12" s="4"/>
      <c r="G12" s="4"/>
      <c r="H12" s="4"/>
      <c r="I12" s="4"/>
      <c r="J12" s="4"/>
      <c r="K12" s="4"/>
      <c r="L12" s="4"/>
      <c r="M12" s="4"/>
      <c r="N12" s="4"/>
      <c r="O12" s="4"/>
      <c r="P12" s="4"/>
    </row>
    <row r="13" spans="1:20" x14ac:dyDescent="0.25">
      <c r="A13" s="243"/>
      <c r="B13" s="243"/>
      <c r="C13" s="243"/>
      <c r="D13" s="243"/>
      <c r="E13" s="243"/>
      <c r="F13" s="243"/>
      <c r="G13" s="243"/>
      <c r="H13" s="243"/>
      <c r="I13" s="243"/>
      <c r="J13" s="243"/>
      <c r="K13" s="243"/>
      <c r="L13" s="243"/>
      <c r="M13" s="244"/>
      <c r="N13" s="244"/>
      <c r="O13" s="244"/>
      <c r="P13" s="472"/>
    </row>
    <row r="14" spans="1:20" ht="38.25" customHeight="1" x14ac:dyDescent="0.25">
      <c r="A14" s="659" t="s">
        <v>1074</v>
      </c>
      <c r="B14" s="659"/>
      <c r="C14" s="659"/>
      <c r="D14" s="659"/>
      <c r="E14" s="659"/>
      <c r="F14" s="659"/>
      <c r="G14" s="659"/>
      <c r="H14" s="659"/>
      <c r="I14" s="659"/>
      <c r="J14" s="659"/>
      <c r="K14" s="659"/>
      <c r="L14" s="659"/>
      <c r="M14" s="659" t="s">
        <v>1075</v>
      </c>
      <c r="N14" s="659"/>
      <c r="O14" s="675"/>
      <c r="P14" s="979" t="s">
        <v>874</v>
      </c>
      <c r="Q14" s="979"/>
      <c r="R14" s="979"/>
      <c r="S14" s="979"/>
      <c r="T14" s="979"/>
    </row>
    <row r="15" spans="1:20" ht="91.5" customHeight="1" x14ac:dyDescent="0.25">
      <c r="A15" s="659" t="s">
        <v>637</v>
      </c>
      <c r="B15" s="659" t="s">
        <v>638</v>
      </c>
      <c r="C15" s="659" t="s">
        <v>639</v>
      </c>
      <c r="D15" s="8" t="s">
        <v>640</v>
      </c>
      <c r="E15" s="8" t="s">
        <v>641</v>
      </c>
      <c r="F15" s="8" t="s">
        <v>642</v>
      </c>
      <c r="G15" s="8" t="s">
        <v>643</v>
      </c>
      <c r="H15" s="8" t="s">
        <v>644</v>
      </c>
      <c r="I15" s="8" t="s">
        <v>645</v>
      </c>
      <c r="J15" s="8" t="s">
        <v>646</v>
      </c>
      <c r="K15" s="8" t="s">
        <v>647</v>
      </c>
      <c r="L15" s="659" t="s">
        <v>648</v>
      </c>
      <c r="M15" s="8" t="s">
        <v>649</v>
      </c>
      <c r="N15" s="8" t="s">
        <v>650</v>
      </c>
      <c r="O15" s="556" t="s">
        <v>1076</v>
      </c>
      <c r="P15" s="585" t="s">
        <v>875</v>
      </c>
      <c r="Q15" s="585" t="s">
        <v>876</v>
      </c>
      <c r="R15" s="585" t="s">
        <v>877</v>
      </c>
      <c r="S15" s="586" t="s">
        <v>1025</v>
      </c>
      <c r="T15" s="586" t="s">
        <v>1026</v>
      </c>
    </row>
    <row r="16" spans="1:20" s="245" customFormat="1" ht="20.399999999999999" x14ac:dyDescent="0.2">
      <c r="A16" s="659"/>
      <c r="B16" s="659"/>
      <c r="C16" s="659"/>
      <c r="D16" s="108" t="s">
        <v>195</v>
      </c>
      <c r="E16" s="108" t="s">
        <v>197</v>
      </c>
      <c r="F16" s="108" t="s">
        <v>651</v>
      </c>
      <c r="G16" s="108" t="s">
        <v>652</v>
      </c>
      <c r="H16" s="108" t="s">
        <v>653</v>
      </c>
      <c r="I16" s="108" t="s">
        <v>331</v>
      </c>
      <c r="J16" s="108" t="s">
        <v>253</v>
      </c>
      <c r="K16" s="108" t="s">
        <v>654</v>
      </c>
      <c r="L16" s="659"/>
      <c r="M16" s="108" t="s">
        <v>256</v>
      </c>
      <c r="N16" s="108" t="s">
        <v>498</v>
      </c>
      <c r="O16" s="108" t="s">
        <v>655</v>
      </c>
      <c r="P16" s="528" t="s">
        <v>895</v>
      </c>
      <c r="Q16" s="528" t="s">
        <v>896</v>
      </c>
      <c r="R16" s="529" t="s">
        <v>897</v>
      </c>
      <c r="S16" s="528" t="s">
        <v>898</v>
      </c>
      <c r="T16" s="528" t="s">
        <v>899</v>
      </c>
    </row>
    <row r="17" spans="1:24" x14ac:dyDescent="0.25">
      <c r="A17" s="246"/>
      <c r="B17" s="246"/>
      <c r="C17" s="247"/>
      <c r="D17" s="200"/>
      <c r="E17" s="200"/>
      <c r="F17" s="200">
        <f t="shared" ref="F17:F28" si="0">+D17*E17</f>
        <v>0</v>
      </c>
      <c r="G17" s="200"/>
      <c r="H17" s="200">
        <f t="shared" ref="H17:H28" si="1">+F17+G17</f>
        <v>0</v>
      </c>
      <c r="I17" s="200"/>
      <c r="J17" s="200"/>
      <c r="K17" s="200">
        <f t="shared" ref="K17:K28" si="2">+H17-I17-J17</f>
        <v>0</v>
      </c>
      <c r="L17" s="147"/>
      <c r="M17" s="200"/>
      <c r="N17" s="200"/>
      <c r="O17" s="531">
        <f t="shared" ref="O17:O28" si="3">+M17*N17</f>
        <v>0</v>
      </c>
      <c r="P17" s="533">
        <f>+F17-O17</f>
        <v>0</v>
      </c>
      <c r="Q17" s="566"/>
      <c r="R17" s="533">
        <f>+F17-P17+Q17</f>
        <v>0</v>
      </c>
      <c r="S17" s="566"/>
      <c r="T17" s="533">
        <f>+S17+P17-Q17</f>
        <v>0</v>
      </c>
    </row>
    <row r="18" spans="1:24" x14ac:dyDescent="0.25">
      <c r="A18" s="246"/>
      <c r="B18" s="246"/>
      <c r="C18" s="247"/>
      <c r="D18" s="200"/>
      <c r="E18" s="200"/>
      <c r="F18" s="200">
        <f t="shared" si="0"/>
        <v>0</v>
      </c>
      <c r="G18" s="200"/>
      <c r="H18" s="200">
        <f t="shared" si="1"/>
        <v>0</v>
      </c>
      <c r="I18" s="200"/>
      <c r="J18" s="200"/>
      <c r="K18" s="200">
        <f t="shared" si="2"/>
        <v>0</v>
      </c>
      <c r="L18" s="142"/>
      <c r="M18" s="200"/>
      <c r="N18" s="200"/>
      <c r="O18" s="531">
        <f t="shared" si="3"/>
        <v>0</v>
      </c>
      <c r="P18" s="534">
        <f t="shared" ref="P18:P28" si="4">+K18-O18</f>
        <v>0</v>
      </c>
      <c r="Q18" s="566"/>
      <c r="R18" s="533">
        <f t="shared" ref="R18:R28" si="5">+F18-P18+Q18</f>
        <v>0</v>
      </c>
      <c r="S18" s="566"/>
      <c r="T18" s="533">
        <f t="shared" ref="T18:T28" si="6">+S18+P18-Q18</f>
        <v>0</v>
      </c>
      <c r="U18" s="530"/>
      <c r="V18" s="530"/>
      <c r="W18" s="530"/>
      <c r="X18" s="530"/>
    </row>
    <row r="19" spans="1:24" x14ac:dyDescent="0.25">
      <c r="A19" s="246"/>
      <c r="B19" s="246"/>
      <c r="C19" s="247"/>
      <c r="D19" s="200"/>
      <c r="E19" s="200"/>
      <c r="F19" s="200">
        <f t="shared" si="0"/>
        <v>0</v>
      </c>
      <c r="G19" s="200"/>
      <c r="H19" s="200">
        <f t="shared" si="1"/>
        <v>0</v>
      </c>
      <c r="I19" s="248"/>
      <c r="J19" s="248"/>
      <c r="K19" s="200">
        <f t="shared" si="2"/>
        <v>0</v>
      </c>
      <c r="L19" s="147"/>
      <c r="M19" s="200"/>
      <c r="N19" s="200"/>
      <c r="O19" s="531">
        <f t="shared" si="3"/>
        <v>0</v>
      </c>
      <c r="P19" s="534">
        <f t="shared" si="4"/>
        <v>0</v>
      </c>
      <c r="Q19" s="566"/>
      <c r="R19" s="533">
        <f t="shared" si="5"/>
        <v>0</v>
      </c>
      <c r="S19" s="566"/>
      <c r="T19" s="533">
        <f t="shared" si="6"/>
        <v>0</v>
      </c>
    </row>
    <row r="20" spans="1:24" x14ac:dyDescent="0.25">
      <c r="A20" s="246"/>
      <c r="B20" s="246"/>
      <c r="C20" s="247"/>
      <c r="D20" s="200"/>
      <c r="E20" s="200"/>
      <c r="F20" s="200">
        <f t="shared" si="0"/>
        <v>0</v>
      </c>
      <c r="G20" s="200"/>
      <c r="H20" s="200">
        <f t="shared" si="1"/>
        <v>0</v>
      </c>
      <c r="I20" s="200"/>
      <c r="J20" s="200"/>
      <c r="K20" s="200">
        <f t="shared" si="2"/>
        <v>0</v>
      </c>
      <c r="L20" s="147"/>
      <c r="M20" s="200"/>
      <c r="N20" s="200"/>
      <c r="O20" s="531">
        <f t="shared" si="3"/>
        <v>0</v>
      </c>
      <c r="P20" s="534">
        <f t="shared" si="4"/>
        <v>0</v>
      </c>
      <c r="Q20" s="566"/>
      <c r="R20" s="533">
        <f t="shared" si="5"/>
        <v>0</v>
      </c>
      <c r="S20" s="566"/>
      <c r="T20" s="533">
        <f t="shared" si="6"/>
        <v>0</v>
      </c>
    </row>
    <row r="21" spans="1:24" x14ac:dyDescent="0.25">
      <c r="A21" s="246"/>
      <c r="B21" s="246"/>
      <c r="C21" s="247"/>
      <c r="D21" s="200"/>
      <c r="E21" s="200"/>
      <c r="F21" s="200">
        <f t="shared" si="0"/>
        <v>0</v>
      </c>
      <c r="G21" s="200"/>
      <c r="H21" s="200">
        <f t="shared" si="1"/>
        <v>0</v>
      </c>
      <c r="I21" s="200"/>
      <c r="J21" s="200"/>
      <c r="K21" s="200">
        <f t="shared" si="2"/>
        <v>0</v>
      </c>
      <c r="L21" s="147"/>
      <c r="M21" s="200"/>
      <c r="N21" s="200"/>
      <c r="O21" s="531">
        <f t="shared" si="3"/>
        <v>0</v>
      </c>
      <c r="P21" s="534">
        <f t="shared" si="4"/>
        <v>0</v>
      </c>
      <c r="Q21" s="566"/>
      <c r="R21" s="533">
        <f t="shared" si="5"/>
        <v>0</v>
      </c>
      <c r="S21" s="566"/>
      <c r="T21" s="533">
        <f t="shared" si="6"/>
        <v>0</v>
      </c>
    </row>
    <row r="22" spans="1:24" x14ac:dyDescent="0.25">
      <c r="A22" s="246"/>
      <c r="B22" s="246"/>
      <c r="C22" s="247"/>
      <c r="D22" s="200"/>
      <c r="E22" s="200"/>
      <c r="F22" s="200">
        <f t="shared" si="0"/>
        <v>0</v>
      </c>
      <c r="G22" s="200"/>
      <c r="H22" s="200">
        <f t="shared" si="1"/>
        <v>0</v>
      </c>
      <c r="I22" s="200"/>
      <c r="J22" s="200"/>
      <c r="K22" s="200">
        <f t="shared" si="2"/>
        <v>0</v>
      </c>
      <c r="L22" s="147"/>
      <c r="M22" s="200"/>
      <c r="N22" s="200"/>
      <c r="O22" s="531">
        <f t="shared" si="3"/>
        <v>0</v>
      </c>
      <c r="P22" s="534">
        <f t="shared" si="4"/>
        <v>0</v>
      </c>
      <c r="Q22" s="566"/>
      <c r="R22" s="533">
        <f t="shared" si="5"/>
        <v>0</v>
      </c>
      <c r="S22" s="566"/>
      <c r="T22" s="533">
        <f t="shared" si="6"/>
        <v>0</v>
      </c>
    </row>
    <row r="23" spans="1:24" x14ac:dyDescent="0.25">
      <c r="A23" s="247"/>
      <c r="B23" s="247"/>
      <c r="C23" s="247"/>
      <c r="D23" s="200"/>
      <c r="E23" s="200"/>
      <c r="F23" s="200">
        <f t="shared" si="0"/>
        <v>0</v>
      </c>
      <c r="G23" s="200"/>
      <c r="H23" s="200">
        <f t="shared" si="1"/>
        <v>0</v>
      </c>
      <c r="I23" s="200"/>
      <c r="J23" s="200"/>
      <c r="K23" s="200">
        <f t="shared" si="2"/>
        <v>0</v>
      </c>
      <c r="L23" s="147"/>
      <c r="M23" s="200"/>
      <c r="N23" s="200"/>
      <c r="O23" s="531">
        <f t="shared" si="3"/>
        <v>0</v>
      </c>
      <c r="P23" s="534">
        <f t="shared" si="4"/>
        <v>0</v>
      </c>
      <c r="Q23" s="566"/>
      <c r="R23" s="533">
        <f t="shared" si="5"/>
        <v>0</v>
      </c>
      <c r="S23" s="566"/>
      <c r="T23" s="533">
        <f t="shared" si="6"/>
        <v>0</v>
      </c>
    </row>
    <row r="24" spans="1:24" x14ac:dyDescent="0.25">
      <c r="A24" s="247"/>
      <c r="B24" s="247"/>
      <c r="C24" s="247"/>
      <c r="D24" s="200"/>
      <c r="E24" s="200"/>
      <c r="F24" s="200">
        <f t="shared" si="0"/>
        <v>0</v>
      </c>
      <c r="G24" s="200"/>
      <c r="H24" s="200">
        <f t="shared" si="1"/>
        <v>0</v>
      </c>
      <c r="I24" s="200"/>
      <c r="J24" s="200"/>
      <c r="K24" s="200">
        <f t="shared" si="2"/>
        <v>0</v>
      </c>
      <c r="L24" s="147"/>
      <c r="M24" s="200"/>
      <c r="N24" s="200"/>
      <c r="O24" s="531">
        <f t="shared" si="3"/>
        <v>0</v>
      </c>
      <c r="P24" s="534">
        <f t="shared" si="4"/>
        <v>0</v>
      </c>
      <c r="Q24" s="566"/>
      <c r="R24" s="533">
        <f t="shared" si="5"/>
        <v>0</v>
      </c>
      <c r="S24" s="566"/>
      <c r="T24" s="533">
        <f t="shared" si="6"/>
        <v>0</v>
      </c>
    </row>
    <row r="25" spans="1:24" x14ac:dyDescent="0.25">
      <c r="A25" s="247"/>
      <c r="B25" s="247"/>
      <c r="C25" s="247"/>
      <c r="D25" s="200"/>
      <c r="E25" s="200"/>
      <c r="F25" s="200">
        <f t="shared" si="0"/>
        <v>0</v>
      </c>
      <c r="G25" s="200"/>
      <c r="H25" s="200">
        <f t="shared" si="1"/>
        <v>0</v>
      </c>
      <c r="I25" s="200"/>
      <c r="J25" s="200"/>
      <c r="K25" s="200">
        <f t="shared" si="2"/>
        <v>0</v>
      </c>
      <c r="L25" s="147"/>
      <c r="M25" s="200"/>
      <c r="N25" s="200"/>
      <c r="O25" s="531">
        <f t="shared" si="3"/>
        <v>0</v>
      </c>
      <c r="P25" s="534">
        <f t="shared" si="4"/>
        <v>0</v>
      </c>
      <c r="Q25" s="566"/>
      <c r="R25" s="533">
        <f t="shared" si="5"/>
        <v>0</v>
      </c>
      <c r="S25" s="566"/>
      <c r="T25" s="533">
        <f t="shared" si="6"/>
        <v>0</v>
      </c>
    </row>
    <row r="26" spans="1:24" x14ac:dyDescent="0.25">
      <c r="A26" s="247"/>
      <c r="B26" s="247"/>
      <c r="C26" s="247"/>
      <c r="D26" s="200"/>
      <c r="E26" s="200"/>
      <c r="F26" s="200">
        <f t="shared" si="0"/>
        <v>0</v>
      </c>
      <c r="G26" s="200"/>
      <c r="H26" s="200">
        <f t="shared" si="1"/>
        <v>0</v>
      </c>
      <c r="I26" s="200"/>
      <c r="J26" s="200"/>
      <c r="K26" s="200">
        <f t="shared" si="2"/>
        <v>0</v>
      </c>
      <c r="L26" s="147"/>
      <c r="M26" s="200"/>
      <c r="N26" s="200"/>
      <c r="O26" s="531">
        <f t="shared" si="3"/>
        <v>0</v>
      </c>
      <c r="P26" s="534">
        <f t="shared" si="4"/>
        <v>0</v>
      </c>
      <c r="Q26" s="566"/>
      <c r="R26" s="533">
        <f t="shared" si="5"/>
        <v>0</v>
      </c>
      <c r="S26" s="566"/>
      <c r="T26" s="533">
        <f t="shared" si="6"/>
        <v>0</v>
      </c>
    </row>
    <row r="27" spans="1:24" x14ac:dyDescent="0.25">
      <c r="A27" s="247"/>
      <c r="B27" s="247"/>
      <c r="C27" s="247"/>
      <c r="D27" s="200"/>
      <c r="E27" s="200"/>
      <c r="F27" s="200">
        <f t="shared" si="0"/>
        <v>0</v>
      </c>
      <c r="G27" s="200"/>
      <c r="H27" s="200">
        <f t="shared" si="1"/>
        <v>0</v>
      </c>
      <c r="I27" s="200"/>
      <c r="J27" s="200"/>
      <c r="K27" s="200">
        <f t="shared" si="2"/>
        <v>0</v>
      </c>
      <c r="L27" s="147"/>
      <c r="M27" s="200"/>
      <c r="N27" s="200"/>
      <c r="O27" s="531">
        <f t="shared" si="3"/>
        <v>0</v>
      </c>
      <c r="P27" s="534">
        <f t="shared" si="4"/>
        <v>0</v>
      </c>
      <c r="Q27" s="566"/>
      <c r="R27" s="533">
        <f t="shared" si="5"/>
        <v>0</v>
      </c>
      <c r="S27" s="566"/>
      <c r="T27" s="533">
        <f t="shared" si="6"/>
        <v>0</v>
      </c>
    </row>
    <row r="28" spans="1:24" x14ac:dyDescent="0.25">
      <c r="A28" s="564"/>
      <c r="B28" s="564"/>
      <c r="C28" s="564"/>
      <c r="D28" s="565"/>
      <c r="E28" s="565"/>
      <c r="F28" s="565">
        <f t="shared" si="0"/>
        <v>0</v>
      </c>
      <c r="G28" s="565"/>
      <c r="H28" s="200">
        <f t="shared" si="1"/>
        <v>0</v>
      </c>
      <c r="I28" s="200"/>
      <c r="J28" s="200"/>
      <c r="K28" s="200">
        <f t="shared" si="2"/>
        <v>0</v>
      </c>
      <c r="L28" s="147"/>
      <c r="M28" s="200"/>
      <c r="N28" s="200"/>
      <c r="O28" s="531">
        <f t="shared" si="3"/>
        <v>0</v>
      </c>
      <c r="P28" s="534">
        <f t="shared" si="4"/>
        <v>0</v>
      </c>
      <c r="Q28" s="566"/>
      <c r="R28" s="533">
        <f t="shared" si="5"/>
        <v>0</v>
      </c>
      <c r="S28" s="566"/>
      <c r="T28" s="533">
        <f t="shared" si="6"/>
        <v>0</v>
      </c>
    </row>
    <row r="29" spans="1:24" x14ac:dyDescent="0.25">
      <c r="A29" s="980" t="s">
        <v>351</v>
      </c>
      <c r="B29" s="981"/>
      <c r="C29" s="981"/>
      <c r="D29" s="981"/>
      <c r="E29" s="982"/>
      <c r="F29" s="535">
        <f>SUM(F17:F28)</f>
        <v>0</v>
      </c>
      <c r="G29" s="535">
        <f t="shared" ref="G29:K29" si="7">SUM(G17:G28)</f>
        <v>0</v>
      </c>
      <c r="H29" s="563">
        <f t="shared" si="7"/>
        <v>0</v>
      </c>
      <c r="I29" s="63">
        <f t="shared" si="7"/>
        <v>0</v>
      </c>
      <c r="J29" s="63">
        <f t="shared" si="7"/>
        <v>0</v>
      </c>
      <c r="K29" s="63">
        <f t="shared" si="7"/>
        <v>0</v>
      </c>
      <c r="L29" s="249"/>
      <c r="M29" s="250"/>
      <c r="N29" s="63">
        <f>SUM(N17:N28)</f>
        <v>0</v>
      </c>
      <c r="O29" s="532">
        <f>SUM(O17:O28)</f>
        <v>0</v>
      </c>
      <c r="P29" s="532">
        <f t="shared" ref="P29:T29" si="8">SUM(P17:P28)</f>
        <v>0</v>
      </c>
      <c r="Q29" s="532">
        <f t="shared" si="8"/>
        <v>0</v>
      </c>
      <c r="R29" s="532">
        <f t="shared" si="8"/>
        <v>0</v>
      </c>
      <c r="S29" s="532">
        <f t="shared" si="8"/>
        <v>0</v>
      </c>
      <c r="T29" s="535">
        <f t="shared" si="8"/>
        <v>0</v>
      </c>
    </row>
    <row r="30" spans="1:24" ht="12" customHeight="1" x14ac:dyDescent="0.25">
      <c r="A30" s="983"/>
      <c r="B30" s="983"/>
      <c r="C30" s="983"/>
      <c r="D30" s="983"/>
      <c r="E30" s="983"/>
      <c r="F30" s="562"/>
      <c r="G30" s="252"/>
      <c r="H30" s="251"/>
      <c r="I30" s="251"/>
      <c r="J30" s="251"/>
      <c r="K30" s="251"/>
      <c r="L30" s="252"/>
      <c r="M30" s="252"/>
      <c r="N30" s="990" t="s">
        <v>1027</v>
      </c>
      <c r="O30" s="991"/>
      <c r="P30" s="991"/>
      <c r="Q30" s="992"/>
      <c r="R30" s="561">
        <v>0</v>
      </c>
    </row>
    <row r="31" spans="1:24" ht="12.75" customHeight="1" x14ac:dyDescent="0.25">
      <c r="A31" s="984"/>
      <c r="B31" s="984"/>
      <c r="C31" s="984"/>
      <c r="D31" s="984"/>
      <c r="E31" s="984"/>
      <c r="F31" s="143"/>
      <c r="G31" s="472"/>
      <c r="H31" s="4"/>
      <c r="I31" s="4"/>
      <c r="J31" s="4"/>
      <c r="K31" s="4"/>
      <c r="L31" s="4"/>
      <c r="M31" s="4"/>
      <c r="N31" s="987" t="s">
        <v>1028</v>
      </c>
      <c r="O31" s="988"/>
      <c r="P31" s="988"/>
      <c r="Q31" s="989"/>
      <c r="R31" s="567">
        <f>+R30-R29</f>
        <v>0</v>
      </c>
    </row>
    <row r="34" spans="1:16" x14ac:dyDescent="0.25">
      <c r="A34" s="140" t="s">
        <v>85</v>
      </c>
    </row>
    <row r="36" spans="1:16" x14ac:dyDescent="0.25">
      <c r="A36" s="3" t="s">
        <v>86</v>
      </c>
      <c r="B36" s="3"/>
      <c r="C36" s="4"/>
      <c r="D36" s="4"/>
      <c r="E36" s="4"/>
      <c r="F36" s="4"/>
      <c r="G36" s="4"/>
      <c r="H36" s="4"/>
      <c r="I36" s="4"/>
      <c r="J36" s="4"/>
      <c r="K36" s="4"/>
      <c r="L36" s="4"/>
      <c r="M36" s="4"/>
      <c r="N36" s="4"/>
      <c r="O36" s="4"/>
      <c r="P36" s="4"/>
    </row>
    <row r="37" spans="1:16" x14ac:dyDescent="0.25">
      <c r="A37" s="243"/>
      <c r="B37" s="243"/>
      <c r="C37" s="243"/>
      <c r="D37" s="243"/>
      <c r="E37" s="243"/>
      <c r="F37" s="243"/>
      <c r="G37" s="243"/>
      <c r="H37" s="243"/>
      <c r="I37" s="243"/>
      <c r="J37" s="243"/>
      <c r="K37" s="985"/>
      <c r="L37" s="985"/>
      <c r="M37" s="985"/>
      <c r="N37" s="253"/>
      <c r="O37" s="253"/>
      <c r="P37" s="254"/>
    </row>
    <row r="38" spans="1:16" x14ac:dyDescent="0.25">
      <c r="A38" s="255"/>
      <c r="B38" s="986" t="s">
        <v>656</v>
      </c>
      <c r="C38" s="986"/>
      <c r="D38" s="986"/>
      <c r="E38" s="986"/>
      <c r="F38" s="986"/>
      <c r="G38" s="986"/>
      <c r="H38" s="986"/>
      <c r="I38" s="986"/>
      <c r="J38" s="986"/>
      <c r="K38" s="986" t="s">
        <v>657</v>
      </c>
      <c r="L38" s="986"/>
      <c r="M38" s="986"/>
      <c r="N38" s="986"/>
      <c r="O38" s="986"/>
      <c r="P38" s="986"/>
    </row>
    <row r="39" spans="1:16" ht="103.5" customHeight="1" x14ac:dyDescent="0.25">
      <c r="A39" s="659" t="s">
        <v>637</v>
      </c>
      <c r="B39" s="8" t="s">
        <v>658</v>
      </c>
      <c r="C39" s="8" t="s">
        <v>659</v>
      </c>
      <c r="D39" s="8" t="s">
        <v>660</v>
      </c>
      <c r="E39" s="659" t="s">
        <v>661</v>
      </c>
      <c r="F39" s="659" t="s">
        <v>662</v>
      </c>
      <c r="G39" s="659" t="s">
        <v>663</v>
      </c>
      <c r="H39" s="8" t="s">
        <v>664</v>
      </c>
      <c r="I39" s="8" t="s">
        <v>665</v>
      </c>
      <c r="J39" s="556" t="s">
        <v>1077</v>
      </c>
      <c r="K39" s="8" t="s">
        <v>666</v>
      </c>
      <c r="L39" s="8" t="s">
        <v>667</v>
      </c>
      <c r="M39" s="8" t="s">
        <v>668</v>
      </c>
      <c r="N39" s="8" t="s">
        <v>669</v>
      </c>
      <c r="O39" s="8" t="s">
        <v>670</v>
      </c>
      <c r="P39" s="8" t="s">
        <v>671</v>
      </c>
    </row>
    <row r="40" spans="1:16" s="32" customFormat="1" ht="11.25" customHeight="1" x14ac:dyDescent="0.2">
      <c r="A40" s="659"/>
      <c r="B40" s="775" t="s">
        <v>212</v>
      </c>
      <c r="C40" s="775"/>
      <c r="D40" s="775"/>
      <c r="E40" s="659"/>
      <c r="F40" s="659"/>
      <c r="G40" s="659"/>
      <c r="H40" s="108" t="s">
        <v>195</v>
      </c>
      <c r="I40" s="108" t="s">
        <v>197</v>
      </c>
      <c r="J40" s="108" t="s">
        <v>651</v>
      </c>
      <c r="K40" s="108" t="s">
        <v>308</v>
      </c>
      <c r="L40" s="108" t="s">
        <v>672</v>
      </c>
      <c r="M40" s="108" t="s">
        <v>673</v>
      </c>
      <c r="N40" s="108" t="s">
        <v>253</v>
      </c>
      <c r="O40" s="108" t="s">
        <v>674</v>
      </c>
      <c r="P40" s="34"/>
    </row>
    <row r="41" spans="1:16" x14ac:dyDescent="0.25">
      <c r="A41" s="246" t="s">
        <v>675</v>
      </c>
      <c r="B41" s="256"/>
      <c r="C41" s="257"/>
      <c r="D41" s="257"/>
      <c r="E41" s="214"/>
      <c r="F41" s="30"/>
      <c r="G41" s="257"/>
      <c r="H41" s="200"/>
      <c r="I41" s="200"/>
      <c r="J41" s="200">
        <f t="shared" ref="J41:J52" si="9">I41*H41</f>
        <v>0</v>
      </c>
      <c r="K41" s="200"/>
      <c r="L41" s="200">
        <f t="shared" ref="L41:L52" si="10">+J41-K41</f>
        <v>0</v>
      </c>
      <c r="M41" s="200">
        <f t="shared" ref="M41:M52" si="11">+L41*0.05</f>
        <v>0</v>
      </c>
      <c r="N41" s="200"/>
      <c r="O41" s="200">
        <f t="shared" ref="O41:O52" si="12">+N41-M41</f>
        <v>0</v>
      </c>
      <c r="P41" s="258"/>
    </row>
    <row r="42" spans="1:16" x14ac:dyDescent="0.25">
      <c r="A42" s="246" t="s">
        <v>676</v>
      </c>
      <c r="B42" s="247"/>
      <c r="C42" s="257"/>
      <c r="D42" s="257"/>
      <c r="E42" s="214"/>
      <c r="F42" s="257"/>
      <c r="G42" s="257"/>
      <c r="H42" s="200"/>
      <c r="I42" s="200"/>
      <c r="J42" s="200">
        <f t="shared" si="9"/>
        <v>0</v>
      </c>
      <c r="K42" s="200"/>
      <c r="L42" s="200">
        <f t="shared" si="10"/>
        <v>0</v>
      </c>
      <c r="M42" s="200">
        <f t="shared" si="11"/>
        <v>0</v>
      </c>
      <c r="N42" s="200"/>
      <c r="O42" s="200">
        <f t="shared" si="12"/>
        <v>0</v>
      </c>
      <c r="P42" s="258"/>
    </row>
    <row r="43" spans="1:16" x14ac:dyDescent="0.25">
      <c r="A43" s="246" t="s">
        <v>677</v>
      </c>
      <c r="B43" s="247"/>
      <c r="C43" s="257"/>
      <c r="D43" s="257"/>
      <c r="E43" s="214"/>
      <c r="F43" s="257"/>
      <c r="G43" s="257"/>
      <c r="H43" s="200"/>
      <c r="I43" s="200"/>
      <c r="J43" s="200">
        <f t="shared" si="9"/>
        <v>0</v>
      </c>
      <c r="K43" s="200"/>
      <c r="L43" s="200">
        <f t="shared" si="10"/>
        <v>0</v>
      </c>
      <c r="M43" s="200">
        <f t="shared" si="11"/>
        <v>0</v>
      </c>
      <c r="N43" s="200"/>
      <c r="O43" s="200">
        <f t="shared" si="12"/>
        <v>0</v>
      </c>
      <c r="P43" s="258"/>
    </row>
    <row r="44" spans="1:16" x14ac:dyDescent="0.25">
      <c r="A44" s="246" t="s">
        <v>678</v>
      </c>
      <c r="B44" s="247"/>
      <c r="C44" s="257"/>
      <c r="D44" s="257"/>
      <c r="E44" s="214"/>
      <c r="F44" s="257"/>
      <c r="G44" s="257"/>
      <c r="H44" s="257"/>
      <c r="I44" s="257"/>
      <c r="J44" s="200">
        <f t="shared" si="9"/>
        <v>0</v>
      </c>
      <c r="K44" s="257"/>
      <c r="L44" s="200">
        <f t="shared" si="10"/>
        <v>0</v>
      </c>
      <c r="M44" s="200">
        <f t="shared" si="11"/>
        <v>0</v>
      </c>
      <c r="N44" s="200"/>
      <c r="O44" s="200">
        <f t="shared" si="12"/>
        <v>0</v>
      </c>
      <c r="P44" s="257"/>
    </row>
    <row r="45" spans="1:16" x14ac:dyDescent="0.25">
      <c r="A45" s="246" t="s">
        <v>679</v>
      </c>
      <c r="B45" s="247"/>
      <c r="C45" s="257"/>
      <c r="D45" s="257"/>
      <c r="E45" s="214"/>
      <c r="F45" s="257"/>
      <c r="G45" s="257"/>
      <c r="H45" s="257"/>
      <c r="I45" s="257"/>
      <c r="J45" s="200">
        <f t="shared" si="9"/>
        <v>0</v>
      </c>
      <c r="K45" s="257"/>
      <c r="L45" s="200">
        <f t="shared" si="10"/>
        <v>0</v>
      </c>
      <c r="M45" s="200">
        <f t="shared" si="11"/>
        <v>0</v>
      </c>
      <c r="N45" s="200"/>
      <c r="O45" s="200">
        <f t="shared" si="12"/>
        <v>0</v>
      </c>
      <c r="P45" s="257"/>
    </row>
    <row r="46" spans="1:16" x14ac:dyDescent="0.25">
      <c r="A46" s="246" t="s">
        <v>680</v>
      </c>
      <c r="B46" s="247"/>
      <c r="C46" s="257"/>
      <c r="D46" s="257"/>
      <c r="E46" s="214"/>
      <c r="F46" s="257"/>
      <c r="G46" s="257"/>
      <c r="H46" s="257"/>
      <c r="I46" s="257"/>
      <c r="J46" s="200">
        <f t="shared" si="9"/>
        <v>0</v>
      </c>
      <c r="K46" s="257"/>
      <c r="L46" s="200">
        <f t="shared" si="10"/>
        <v>0</v>
      </c>
      <c r="M46" s="200">
        <f t="shared" si="11"/>
        <v>0</v>
      </c>
      <c r="N46" s="200"/>
      <c r="O46" s="200">
        <f t="shared" si="12"/>
        <v>0</v>
      </c>
      <c r="P46" s="257"/>
    </row>
    <row r="47" spans="1:16" x14ac:dyDescent="0.25">
      <c r="A47" s="247" t="s">
        <v>681</v>
      </c>
      <c r="B47" s="247"/>
      <c r="C47" s="257"/>
      <c r="D47" s="257"/>
      <c r="E47" s="214"/>
      <c r="F47" s="257"/>
      <c r="G47" s="257"/>
      <c r="H47" s="257"/>
      <c r="I47" s="257"/>
      <c r="J47" s="200">
        <f t="shared" si="9"/>
        <v>0</v>
      </c>
      <c r="K47" s="257"/>
      <c r="L47" s="200">
        <f t="shared" si="10"/>
        <v>0</v>
      </c>
      <c r="M47" s="200">
        <f t="shared" si="11"/>
        <v>0</v>
      </c>
      <c r="N47" s="200"/>
      <c r="O47" s="200">
        <f t="shared" si="12"/>
        <v>0</v>
      </c>
      <c r="P47" s="257"/>
    </row>
    <row r="48" spans="1:16" x14ac:dyDescent="0.25">
      <c r="A48" s="247" t="s">
        <v>682</v>
      </c>
      <c r="B48" s="247"/>
      <c r="C48" s="257"/>
      <c r="D48" s="257"/>
      <c r="E48" s="214"/>
      <c r="F48" s="257"/>
      <c r="G48" s="257"/>
      <c r="H48" s="257"/>
      <c r="I48" s="257"/>
      <c r="J48" s="200">
        <f t="shared" si="9"/>
        <v>0</v>
      </c>
      <c r="K48" s="257"/>
      <c r="L48" s="200">
        <f t="shared" si="10"/>
        <v>0</v>
      </c>
      <c r="M48" s="200">
        <f t="shared" si="11"/>
        <v>0</v>
      </c>
      <c r="N48" s="200"/>
      <c r="O48" s="200">
        <f t="shared" si="12"/>
        <v>0</v>
      </c>
      <c r="P48" s="257"/>
    </row>
    <row r="49" spans="1:16" x14ac:dyDescent="0.25">
      <c r="A49" s="247" t="s">
        <v>683</v>
      </c>
      <c r="B49" s="247"/>
      <c r="C49" s="257"/>
      <c r="D49" s="257"/>
      <c r="E49" s="214"/>
      <c r="F49" s="257"/>
      <c r="G49" s="257"/>
      <c r="H49" s="257"/>
      <c r="I49" s="257"/>
      <c r="J49" s="200">
        <f t="shared" si="9"/>
        <v>0</v>
      </c>
      <c r="K49" s="257"/>
      <c r="L49" s="200">
        <f t="shared" si="10"/>
        <v>0</v>
      </c>
      <c r="M49" s="200">
        <f t="shared" si="11"/>
        <v>0</v>
      </c>
      <c r="N49" s="200"/>
      <c r="O49" s="200">
        <f t="shared" si="12"/>
        <v>0</v>
      </c>
      <c r="P49" s="257"/>
    </row>
    <row r="50" spans="1:16" x14ac:dyDescent="0.25">
      <c r="A50" s="247" t="s">
        <v>684</v>
      </c>
      <c r="B50" s="247"/>
      <c r="C50" s="257"/>
      <c r="D50" s="257"/>
      <c r="E50" s="214"/>
      <c r="F50" s="257"/>
      <c r="G50" s="257"/>
      <c r="H50" s="257"/>
      <c r="I50" s="257"/>
      <c r="J50" s="200">
        <f t="shared" si="9"/>
        <v>0</v>
      </c>
      <c r="K50" s="257"/>
      <c r="L50" s="200">
        <f t="shared" si="10"/>
        <v>0</v>
      </c>
      <c r="M50" s="200">
        <f t="shared" si="11"/>
        <v>0</v>
      </c>
      <c r="N50" s="200"/>
      <c r="O50" s="200">
        <f t="shared" si="12"/>
        <v>0</v>
      </c>
      <c r="P50" s="257"/>
    </row>
    <row r="51" spans="1:16" x14ac:dyDescent="0.25">
      <c r="A51" s="247" t="s">
        <v>685</v>
      </c>
      <c r="B51" s="247"/>
      <c r="C51" s="257"/>
      <c r="D51" s="257"/>
      <c r="E51" s="214"/>
      <c r="F51" s="257"/>
      <c r="G51" s="257"/>
      <c r="H51" s="257"/>
      <c r="I51" s="257"/>
      <c r="J51" s="200">
        <f t="shared" si="9"/>
        <v>0</v>
      </c>
      <c r="K51" s="257"/>
      <c r="L51" s="200">
        <f t="shared" si="10"/>
        <v>0</v>
      </c>
      <c r="M51" s="200">
        <f t="shared" si="11"/>
        <v>0</v>
      </c>
      <c r="N51" s="200"/>
      <c r="O51" s="200">
        <f t="shared" si="12"/>
        <v>0</v>
      </c>
      <c r="P51" s="257"/>
    </row>
    <row r="52" spans="1:16" x14ac:dyDescent="0.25">
      <c r="A52" s="247" t="s">
        <v>686</v>
      </c>
      <c r="B52" s="247"/>
      <c r="C52" s="257"/>
      <c r="D52" s="257"/>
      <c r="E52" s="214"/>
      <c r="F52" s="257"/>
      <c r="G52" s="257"/>
      <c r="H52" s="257"/>
      <c r="I52" s="257"/>
      <c r="J52" s="200">
        <f t="shared" si="9"/>
        <v>0</v>
      </c>
      <c r="K52" s="257"/>
      <c r="L52" s="200">
        <f t="shared" si="10"/>
        <v>0</v>
      </c>
      <c r="M52" s="200">
        <f t="shared" si="11"/>
        <v>0</v>
      </c>
      <c r="N52" s="200"/>
      <c r="O52" s="200">
        <f t="shared" si="12"/>
        <v>0</v>
      </c>
      <c r="P52" s="257"/>
    </row>
    <row r="53" spans="1:16" x14ac:dyDescent="0.25">
      <c r="A53" s="993" t="s">
        <v>215</v>
      </c>
      <c r="B53" s="993"/>
      <c r="C53" s="993"/>
      <c r="D53" s="993"/>
      <c r="E53" s="993"/>
      <c r="F53" s="993"/>
      <c r="G53" s="993"/>
      <c r="H53" s="63">
        <f>SUM(H41:H52)</f>
        <v>0</v>
      </c>
      <c r="I53" s="100"/>
      <c r="J53" s="63">
        <f t="shared" ref="J53:O53" si="13">SUM(J41:J52)</f>
        <v>0</v>
      </c>
      <c r="K53" s="63">
        <f t="shared" si="13"/>
        <v>0</v>
      </c>
      <c r="L53" s="63">
        <f t="shared" si="13"/>
        <v>0</v>
      </c>
      <c r="M53" s="63">
        <f t="shared" si="13"/>
        <v>0</v>
      </c>
      <c r="N53" s="63">
        <f t="shared" si="13"/>
        <v>0</v>
      </c>
      <c r="O53" s="63">
        <f t="shared" si="13"/>
        <v>0</v>
      </c>
      <c r="P53" s="249"/>
    </row>
    <row r="54" spans="1:16" x14ac:dyDescent="0.25">
      <c r="A54" s="145"/>
      <c r="B54" s="145"/>
      <c r="C54" s="259"/>
      <c r="D54" s="259"/>
      <c r="E54" s="259"/>
      <c r="F54" s="259"/>
      <c r="G54" s="260"/>
      <c r="H54" s="260"/>
      <c r="I54" s="261"/>
      <c r="J54" s="260"/>
      <c r="K54" s="145"/>
      <c r="L54" s="145"/>
      <c r="M54" s="145"/>
      <c r="N54" s="145"/>
      <c r="O54" s="145"/>
      <c r="P54" s="4"/>
    </row>
    <row r="56" spans="1:16" ht="12" customHeight="1" x14ac:dyDescent="0.25">
      <c r="A56" s="707" t="s">
        <v>111</v>
      </c>
      <c r="B56" s="707"/>
      <c r="C56" s="707"/>
      <c r="D56" s="707"/>
      <c r="E56" s="707"/>
      <c r="F56" s="707"/>
      <c r="G56" s="707"/>
      <c r="H56" s="707"/>
      <c r="I56" s="707"/>
      <c r="J56" s="707"/>
      <c r="K56" s="707"/>
      <c r="L56" s="707"/>
      <c r="M56" s="707"/>
      <c r="N56" s="707"/>
    </row>
    <row r="57" spans="1:16" ht="12" customHeight="1" x14ac:dyDescent="0.25">
      <c r="A57" s="727" t="s">
        <v>687</v>
      </c>
      <c r="B57" s="728"/>
      <c r="C57" s="728"/>
      <c r="D57" s="728"/>
      <c r="E57" s="728"/>
      <c r="F57" s="728"/>
      <c r="G57" s="728"/>
      <c r="H57" s="728"/>
      <c r="I57" s="728"/>
      <c r="J57" s="728"/>
      <c r="K57" s="728"/>
      <c r="L57" s="728"/>
      <c r="M57" s="728"/>
      <c r="N57" s="729"/>
    </row>
    <row r="58" spans="1:16" ht="12" customHeight="1" x14ac:dyDescent="0.25">
      <c r="A58" s="708" t="s">
        <v>688</v>
      </c>
      <c r="B58" s="709"/>
      <c r="C58" s="709"/>
      <c r="D58" s="709"/>
      <c r="E58" s="709"/>
      <c r="F58" s="709"/>
      <c r="G58" s="709"/>
      <c r="H58" s="709"/>
      <c r="I58" s="709"/>
      <c r="J58" s="709"/>
      <c r="K58" s="709"/>
      <c r="L58" s="709"/>
      <c r="M58" s="709"/>
      <c r="N58" s="710"/>
    </row>
    <row r="59" spans="1:16" ht="12" customHeight="1" x14ac:dyDescent="0.25">
      <c r="A59" s="708" t="s">
        <v>689</v>
      </c>
      <c r="B59" s="709"/>
      <c r="C59" s="709"/>
      <c r="D59" s="709"/>
      <c r="E59" s="709"/>
      <c r="F59" s="709"/>
      <c r="G59" s="709"/>
      <c r="H59" s="709"/>
      <c r="I59" s="709"/>
      <c r="J59" s="709"/>
      <c r="K59" s="709"/>
      <c r="L59" s="709"/>
      <c r="M59" s="709"/>
      <c r="N59" s="710"/>
    </row>
    <row r="60" spans="1:16" ht="12" customHeight="1" x14ac:dyDescent="0.25">
      <c r="A60" s="708" t="s">
        <v>690</v>
      </c>
      <c r="B60" s="709"/>
      <c r="C60" s="709"/>
      <c r="D60" s="709"/>
      <c r="E60" s="709"/>
      <c r="F60" s="709"/>
      <c r="G60" s="709"/>
      <c r="H60" s="709"/>
      <c r="I60" s="709"/>
      <c r="J60" s="709"/>
      <c r="K60" s="709"/>
      <c r="L60" s="709"/>
      <c r="M60" s="709"/>
      <c r="N60" s="710"/>
    </row>
    <row r="61" spans="1:16" ht="12" customHeight="1" x14ac:dyDescent="0.25">
      <c r="A61" s="708" t="s">
        <v>516</v>
      </c>
      <c r="B61" s="709"/>
      <c r="C61" s="709"/>
      <c r="D61" s="709"/>
      <c r="E61" s="709"/>
      <c r="F61" s="709"/>
      <c r="G61" s="709"/>
      <c r="H61" s="709"/>
      <c r="I61" s="709"/>
      <c r="J61" s="709"/>
      <c r="K61" s="709"/>
      <c r="L61" s="709"/>
      <c r="M61" s="709"/>
      <c r="N61" s="710"/>
    </row>
    <row r="62" spans="1:16" s="471" customFormat="1" ht="12" customHeight="1" x14ac:dyDescent="0.25">
      <c r="A62" s="711" t="s">
        <v>1078</v>
      </c>
      <c r="B62" s="712"/>
      <c r="C62" s="712"/>
      <c r="D62" s="712"/>
      <c r="E62" s="712"/>
      <c r="F62" s="712"/>
      <c r="G62" s="712"/>
      <c r="H62" s="712"/>
      <c r="I62" s="712"/>
      <c r="J62" s="712"/>
      <c r="K62" s="712"/>
      <c r="L62" s="712"/>
      <c r="M62" s="712"/>
      <c r="N62" s="713"/>
      <c r="O62" s="470"/>
      <c r="P62" s="470"/>
    </row>
    <row r="63" spans="1:16" ht="14.25" customHeight="1" x14ac:dyDescent="0.25">
      <c r="A63" s="646" t="s">
        <v>1507</v>
      </c>
      <c r="B63" s="2"/>
      <c r="C63" s="2"/>
      <c r="D63" s="2"/>
      <c r="E63" s="2"/>
      <c r="F63" s="2"/>
      <c r="G63" s="2"/>
      <c r="H63" s="2"/>
      <c r="I63" s="2"/>
      <c r="J63" s="2"/>
      <c r="K63" s="2"/>
      <c r="L63" s="2"/>
      <c r="M63" s="2"/>
      <c r="N63" s="2"/>
    </row>
    <row r="64" spans="1:16" ht="13.8" thickBot="1" x14ac:dyDescent="0.3"/>
    <row r="65" spans="1:14" ht="12.75" customHeight="1" x14ac:dyDescent="0.25">
      <c r="A65" s="648" t="s">
        <v>1083</v>
      </c>
      <c r="B65" s="649"/>
      <c r="C65" s="649"/>
      <c r="D65" s="649"/>
      <c r="E65" s="649"/>
      <c r="F65" s="649"/>
      <c r="G65" s="649"/>
      <c r="H65" s="649"/>
      <c r="I65" s="649"/>
      <c r="J65" s="649"/>
      <c r="K65" s="649"/>
      <c r="L65" s="649"/>
      <c r="M65" s="649"/>
      <c r="N65" s="650"/>
    </row>
    <row r="66" spans="1:14" x14ac:dyDescent="0.25">
      <c r="A66" s="651"/>
      <c r="B66" s="652"/>
      <c r="C66" s="652"/>
      <c r="D66" s="652"/>
      <c r="E66" s="652"/>
      <c r="F66" s="652"/>
      <c r="G66" s="652"/>
      <c r="H66" s="652"/>
      <c r="I66" s="652"/>
      <c r="J66" s="652"/>
      <c r="K66" s="652"/>
      <c r="L66" s="652"/>
      <c r="M66" s="652"/>
      <c r="N66" s="653"/>
    </row>
    <row r="67" spans="1:14" x14ac:dyDescent="0.25">
      <c r="A67" s="651"/>
      <c r="B67" s="652"/>
      <c r="C67" s="652"/>
      <c r="D67" s="652"/>
      <c r="E67" s="652"/>
      <c r="F67" s="652"/>
      <c r="G67" s="652"/>
      <c r="H67" s="652"/>
      <c r="I67" s="652"/>
      <c r="J67" s="652"/>
      <c r="K67" s="652"/>
      <c r="L67" s="652"/>
      <c r="M67" s="652"/>
      <c r="N67" s="653"/>
    </row>
    <row r="68" spans="1:14" ht="13.8" thickBot="1" x14ac:dyDescent="0.3">
      <c r="A68" s="654"/>
      <c r="B68" s="655"/>
      <c r="C68" s="655"/>
      <c r="D68" s="655"/>
      <c r="E68" s="655"/>
      <c r="F68" s="655"/>
      <c r="G68" s="655"/>
      <c r="H68" s="655"/>
      <c r="I68" s="655"/>
      <c r="J68" s="655"/>
      <c r="K68" s="655"/>
      <c r="L68" s="655"/>
      <c r="M68" s="655"/>
      <c r="N68" s="656"/>
    </row>
  </sheetData>
  <sheetProtection selectLockedCells="1" selectUnlockedCells="1"/>
  <mergeCells count="29">
    <mergeCell ref="A58:N58"/>
    <mergeCell ref="A59:N59"/>
    <mergeCell ref="A60:N60"/>
    <mergeCell ref="A62:N62"/>
    <mergeCell ref="A53:G53"/>
    <mergeCell ref="A61:N61"/>
    <mergeCell ref="A56:N56"/>
    <mergeCell ref="A57:N57"/>
    <mergeCell ref="K37:M37"/>
    <mergeCell ref="B38:J38"/>
    <mergeCell ref="K38:P38"/>
    <mergeCell ref="N31:Q31"/>
    <mergeCell ref="N30:Q30"/>
    <mergeCell ref="A65:N68"/>
    <mergeCell ref="P14:T14"/>
    <mergeCell ref="A14:L14"/>
    <mergeCell ref="M14:O14"/>
    <mergeCell ref="A15:A16"/>
    <mergeCell ref="B15:B16"/>
    <mergeCell ref="C15:C16"/>
    <mergeCell ref="L15:L16"/>
    <mergeCell ref="A39:A40"/>
    <mergeCell ref="E39:E40"/>
    <mergeCell ref="F39:F40"/>
    <mergeCell ref="G39:G40"/>
    <mergeCell ref="B40:D40"/>
    <mergeCell ref="A29:E29"/>
    <mergeCell ref="A30:E30"/>
    <mergeCell ref="A31:E31"/>
  </mergeCells>
  <dataValidations count="1">
    <dataValidation type="list" allowBlank="1" showInputMessage="1" showErrorMessage="1" sqref="E41:E52">
      <formula1>$XEA$17:$XEA$18</formula1>
    </dataValidation>
  </dataValidations>
  <hyperlinks>
    <hyperlink ref="K1" location="Índice_Anexos_ICT!A1" display="Índice"/>
  </hyperlinks>
  <pageMargins left="0.31527777777777777" right="0.31527777777777777" top="0.39374999999999999" bottom="0.39374999999999999" header="0.51180555555555551" footer="0.51180555555555551"/>
  <pageSetup paperSize="9" scale="70" firstPageNumber="0" orientation="landscape"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PF125"/>
  <sheetViews>
    <sheetView topLeftCell="A4" zoomScaleNormal="100" workbookViewId="0">
      <selection activeCell="B127" sqref="B127"/>
    </sheetView>
  </sheetViews>
  <sheetFormatPr baseColWidth="10" defaultColWidth="8.88671875" defaultRowHeight="13.2" x14ac:dyDescent="0.25"/>
  <cols>
    <col min="1" max="1" width="12.33203125" style="302" customWidth="1"/>
    <col min="2" max="2" width="13" style="302" customWidth="1"/>
    <col min="3" max="3" width="11.88671875" style="302" customWidth="1"/>
    <col min="4" max="4" width="12" style="302" customWidth="1"/>
    <col min="5" max="5" width="14.6640625" style="302" customWidth="1"/>
    <col min="6" max="6" width="20.5546875" style="302" customWidth="1"/>
    <col min="7" max="7" width="10.6640625" style="302" customWidth="1"/>
    <col min="8" max="8" width="13.33203125" style="302" customWidth="1"/>
    <col min="9" max="9" width="13.44140625" style="302" customWidth="1"/>
    <col min="10" max="10" width="11.6640625" style="302" customWidth="1"/>
    <col min="11" max="11" width="14" style="302" customWidth="1"/>
    <col min="12" max="12" width="13.44140625" style="302" customWidth="1"/>
    <col min="13" max="13" width="12.5546875" style="302" customWidth="1"/>
    <col min="14" max="14" width="10" style="302" customWidth="1"/>
    <col min="15" max="15" width="11.109375" style="302" customWidth="1"/>
    <col min="16" max="16" width="10.44140625" style="302" customWidth="1"/>
    <col min="17" max="17" width="10.6640625" style="302" customWidth="1"/>
    <col min="18" max="18" width="12" style="302" customWidth="1"/>
    <col min="19" max="20" width="11.6640625" style="302" customWidth="1"/>
    <col min="21" max="21" width="14.44140625" style="302" customWidth="1"/>
    <col min="22" max="22" width="11.88671875" style="302" customWidth="1"/>
    <col min="23" max="23" width="10.88671875" style="302" bestFit="1" customWidth="1"/>
    <col min="24" max="24" width="14.5546875" style="302" customWidth="1"/>
    <col min="25" max="25" width="11.5546875" style="308" customWidth="1"/>
    <col min="26" max="26" width="10.5546875" style="308" customWidth="1"/>
    <col min="27" max="27" width="12.5546875" style="308" customWidth="1"/>
    <col min="28" max="28" width="13.109375" style="308" customWidth="1"/>
    <col min="29" max="16384" width="8.88671875" style="308"/>
  </cols>
  <sheetData>
    <row r="1" spans="1:28" x14ac:dyDescent="0.25">
      <c r="A1" s="571" t="s">
        <v>93</v>
      </c>
      <c r="B1" s="571"/>
      <c r="C1" s="571"/>
      <c r="H1" s="303" t="s">
        <v>94</v>
      </c>
      <c r="V1" s="336"/>
    </row>
    <row r="2" spans="1:28" x14ac:dyDescent="0.25">
      <c r="A2" s="573"/>
      <c r="B2" s="576"/>
      <c r="C2" s="576"/>
    </row>
    <row r="3" spans="1:28" x14ac:dyDescent="0.25">
      <c r="A3" s="571" t="s">
        <v>1</v>
      </c>
      <c r="B3" s="574"/>
      <c r="C3" s="598" t="s">
        <v>1089</v>
      </c>
    </row>
    <row r="4" spans="1:28" x14ac:dyDescent="0.25">
      <c r="A4" s="571" t="s">
        <v>2</v>
      </c>
      <c r="B4" s="574"/>
      <c r="C4" s="599" t="s">
        <v>1088</v>
      </c>
    </row>
    <row r="5" spans="1:28" x14ac:dyDescent="0.25">
      <c r="A5" s="3" t="s">
        <v>1032</v>
      </c>
      <c r="B5" s="574"/>
      <c r="C5" s="575">
        <v>2020</v>
      </c>
    </row>
    <row r="6" spans="1:28" ht="13.8" x14ac:dyDescent="0.25">
      <c r="A6" s="573"/>
      <c r="B6" s="576"/>
      <c r="C6" s="576"/>
      <c r="K6" s="633" t="s">
        <v>1465</v>
      </c>
    </row>
    <row r="7" spans="1:28" x14ac:dyDescent="0.25">
      <c r="A7" s="571" t="s">
        <v>691</v>
      </c>
      <c r="B7" s="571"/>
      <c r="C7" s="571"/>
    </row>
    <row r="8" spans="1:28" x14ac:dyDescent="0.25">
      <c r="A8" s="576" t="s">
        <v>87</v>
      </c>
      <c r="B8" s="571"/>
      <c r="C8" s="571"/>
      <c r="S8" s="337"/>
    </row>
    <row r="9" spans="1:28" x14ac:dyDescent="0.25">
      <c r="A9" s="571"/>
      <c r="B9" s="571"/>
      <c r="C9" s="571"/>
    </row>
    <row r="10" spans="1:28" x14ac:dyDescent="0.25">
      <c r="A10" s="571" t="s">
        <v>825</v>
      </c>
      <c r="B10" s="571"/>
      <c r="C10" s="571"/>
    </row>
    <row r="11" spans="1:28" x14ac:dyDescent="0.25">
      <c r="A11" s="571" t="s">
        <v>692</v>
      </c>
      <c r="B11" s="574"/>
      <c r="C11" s="574"/>
    </row>
    <row r="12" spans="1:28" x14ac:dyDescent="0.25">
      <c r="A12" s="574"/>
      <c r="B12" s="574"/>
      <c r="C12" s="574"/>
    </row>
    <row r="13" spans="1:28" ht="12.75" customHeight="1" x14ac:dyDescent="0.25">
      <c r="A13" s="1008" t="s">
        <v>693</v>
      </c>
      <c r="B13" s="1009"/>
      <c r="C13" s="1009"/>
      <c r="D13" s="1009"/>
      <c r="E13" s="1009"/>
      <c r="F13" s="1009"/>
      <c r="G13" s="1009"/>
      <c r="H13" s="1009"/>
      <c r="I13" s="1009"/>
      <c r="J13" s="1009"/>
      <c r="K13" s="1009"/>
      <c r="L13" s="1009"/>
      <c r="M13" s="1009"/>
      <c r="N13" s="1009"/>
      <c r="O13" s="1009"/>
      <c r="P13" s="1009"/>
      <c r="Q13" s="1009"/>
      <c r="R13" s="1009"/>
      <c r="S13" s="1009"/>
      <c r="T13" s="1009"/>
      <c r="U13" s="1009"/>
      <c r="V13" s="1009"/>
      <c r="W13" s="1009"/>
      <c r="X13" s="1010"/>
      <c r="Y13" s="909" t="s">
        <v>694</v>
      </c>
      <c r="Z13" s="1007" t="s">
        <v>1081</v>
      </c>
      <c r="AA13" s="1005" t="s">
        <v>1082</v>
      </c>
      <c r="AB13" s="909" t="s">
        <v>827</v>
      </c>
    </row>
    <row r="14" spans="1:28" ht="70.5" customHeight="1" x14ac:dyDescent="0.25">
      <c r="A14" s="909" t="s">
        <v>695</v>
      </c>
      <c r="B14" s="909" t="s">
        <v>696</v>
      </c>
      <c r="C14" s="909" t="s">
        <v>697</v>
      </c>
      <c r="D14" s="411" t="s">
        <v>637</v>
      </c>
      <c r="E14" s="1001" t="s">
        <v>1003</v>
      </c>
      <c r="F14" s="1002"/>
      <c r="G14" s="1003"/>
      <c r="H14" s="510" t="s">
        <v>698</v>
      </c>
      <c r="I14" s="510" t="s">
        <v>699</v>
      </c>
      <c r="J14" s="909" t="s">
        <v>700</v>
      </c>
      <c r="K14" s="908" t="s">
        <v>1079</v>
      </c>
      <c r="L14" s="909" t="s">
        <v>701</v>
      </c>
      <c r="M14" s="909" t="s">
        <v>702</v>
      </c>
      <c r="N14" s="996" t="s">
        <v>828</v>
      </c>
      <c r="O14" s="338" t="s">
        <v>829</v>
      </c>
      <c r="P14" s="429" t="s">
        <v>1006</v>
      </c>
      <c r="Q14" s="326" t="s">
        <v>830</v>
      </c>
      <c r="R14" s="326" t="s">
        <v>831</v>
      </c>
      <c r="S14" s="429" t="s">
        <v>1007</v>
      </c>
      <c r="T14" s="326" t="s">
        <v>1008</v>
      </c>
      <c r="U14" s="326" t="s">
        <v>1009</v>
      </c>
      <c r="V14" s="909" t="s">
        <v>1010</v>
      </c>
      <c r="W14" s="429" t="s">
        <v>868</v>
      </c>
      <c r="X14" s="558" t="s">
        <v>1080</v>
      </c>
      <c r="Y14" s="909"/>
      <c r="Z14" s="916"/>
      <c r="AA14" s="1006"/>
      <c r="AB14" s="909"/>
    </row>
    <row r="15" spans="1:28" ht="20.399999999999999" x14ac:dyDescent="0.25">
      <c r="A15" s="909"/>
      <c r="B15" s="909"/>
      <c r="C15" s="909"/>
      <c r="D15" s="536"/>
      <c r="E15" s="559" t="s">
        <v>1004</v>
      </c>
      <c r="F15" s="559" t="s">
        <v>1005</v>
      </c>
      <c r="G15" s="559" t="s">
        <v>609</v>
      </c>
      <c r="H15" s="340" t="s">
        <v>195</v>
      </c>
      <c r="I15" s="340" t="s">
        <v>197</v>
      </c>
      <c r="J15" s="909"/>
      <c r="K15" s="996"/>
      <c r="L15" s="909"/>
      <c r="M15" s="909"/>
      <c r="N15" s="916"/>
      <c r="O15" s="339" t="s">
        <v>832</v>
      </c>
      <c r="P15" s="340" t="s">
        <v>244</v>
      </c>
      <c r="Q15" s="340" t="s">
        <v>308</v>
      </c>
      <c r="R15" s="340" t="s">
        <v>1020</v>
      </c>
      <c r="S15" s="341" t="s">
        <v>331</v>
      </c>
      <c r="T15" s="341" t="s">
        <v>253</v>
      </c>
      <c r="U15" s="341" t="s">
        <v>254</v>
      </c>
      <c r="V15" s="909"/>
      <c r="W15" s="341" t="s">
        <v>256</v>
      </c>
      <c r="X15" s="341" t="s">
        <v>1021</v>
      </c>
      <c r="Y15" s="341" t="s">
        <v>260</v>
      </c>
      <c r="Z15" s="341" t="s">
        <v>833</v>
      </c>
      <c r="AA15" s="341" t="s">
        <v>1022</v>
      </c>
      <c r="AB15" s="996"/>
    </row>
    <row r="16" spans="1:28" x14ac:dyDescent="0.25">
      <c r="A16" s="342"/>
      <c r="B16" s="317"/>
      <c r="C16" s="342"/>
      <c r="D16" s="342"/>
      <c r="E16" s="537"/>
      <c r="F16" s="537"/>
      <c r="G16" s="537"/>
      <c r="H16" s="343">
        <v>0</v>
      </c>
      <c r="I16" s="343">
        <v>0</v>
      </c>
      <c r="J16" s="548"/>
      <c r="K16" s="549" t="s">
        <v>703</v>
      </c>
      <c r="L16" s="544"/>
      <c r="M16" s="342"/>
      <c r="N16" s="342"/>
      <c r="O16" s="342" t="s">
        <v>834</v>
      </c>
      <c r="P16" s="539"/>
      <c r="Q16" s="344"/>
      <c r="R16" s="344">
        <f>P16*Q16</f>
        <v>0</v>
      </c>
      <c r="S16" s="345">
        <v>152</v>
      </c>
      <c r="T16" s="346"/>
      <c r="U16" s="347"/>
      <c r="V16" s="348" t="s">
        <v>704</v>
      </c>
      <c r="W16" s="540"/>
      <c r="X16" s="333">
        <f>((R16*S16*T16*U16)/31.1034768)-W16</f>
        <v>0</v>
      </c>
      <c r="Y16" s="343"/>
      <c r="Z16" s="543">
        <f>X16-Y16</f>
        <v>0</v>
      </c>
      <c r="AA16" s="545">
        <f>+H16+I16-X16</f>
        <v>0</v>
      </c>
      <c r="AB16" s="547"/>
    </row>
    <row r="17" spans="1:28" x14ac:dyDescent="0.25">
      <c r="A17" s="342"/>
      <c r="B17" s="317"/>
      <c r="C17" s="342"/>
      <c r="D17" s="342"/>
      <c r="E17" s="537"/>
      <c r="F17" s="537"/>
      <c r="G17" s="537"/>
      <c r="H17" s="343">
        <v>0</v>
      </c>
      <c r="I17" s="343">
        <v>0</v>
      </c>
      <c r="J17" s="548"/>
      <c r="K17" s="549"/>
      <c r="L17" s="544"/>
      <c r="M17" s="342"/>
      <c r="N17" s="342"/>
      <c r="O17" s="342"/>
      <c r="P17" s="539"/>
      <c r="Q17" s="344"/>
      <c r="R17" s="344"/>
      <c r="S17" s="345"/>
      <c r="T17" s="346"/>
      <c r="U17" s="347"/>
      <c r="V17" s="348"/>
      <c r="W17" s="540"/>
      <c r="X17" s="333">
        <f>((R17*S17*T17*U17)/31.1034768)-W17</f>
        <v>0</v>
      </c>
      <c r="Y17" s="343"/>
      <c r="Z17" s="543">
        <f>X17-Y17</f>
        <v>0</v>
      </c>
      <c r="AA17" s="545">
        <f>+H17+I17-X17</f>
        <v>0</v>
      </c>
      <c r="AB17" s="547"/>
    </row>
    <row r="18" spans="1:28" x14ac:dyDescent="0.25">
      <c r="A18" s="342"/>
      <c r="B18" s="317"/>
      <c r="C18" s="342"/>
      <c r="D18" s="342"/>
      <c r="E18" s="537"/>
      <c r="F18" s="537"/>
      <c r="G18" s="537"/>
      <c r="H18" s="343">
        <v>0</v>
      </c>
      <c r="I18" s="343">
        <v>0</v>
      </c>
      <c r="J18" s="548"/>
      <c r="K18" s="549"/>
      <c r="L18" s="544"/>
      <c r="M18" s="342"/>
      <c r="N18" s="342"/>
      <c r="O18" s="342"/>
      <c r="P18" s="539"/>
      <c r="Q18" s="344"/>
      <c r="R18" s="344"/>
      <c r="S18" s="345"/>
      <c r="T18" s="346"/>
      <c r="U18" s="347"/>
      <c r="V18" s="348"/>
      <c r="W18" s="540"/>
      <c r="X18" s="333">
        <f>((R18*S18*T18*U18)/31.1034768)-W18</f>
        <v>0</v>
      </c>
      <c r="Y18" s="343"/>
      <c r="Z18" s="543">
        <f>X18-Y18</f>
        <v>0</v>
      </c>
      <c r="AA18" s="545">
        <f>+H18+I18-X18</f>
        <v>0</v>
      </c>
      <c r="AB18" s="547"/>
    </row>
    <row r="19" spans="1:28" x14ac:dyDescent="0.25">
      <c r="A19" s="342"/>
      <c r="B19" s="317"/>
      <c r="C19" s="342"/>
      <c r="D19" s="342"/>
      <c r="E19" s="537"/>
      <c r="F19" s="537"/>
      <c r="G19" s="537"/>
      <c r="H19" s="343">
        <v>0</v>
      </c>
      <c r="I19" s="343">
        <v>0</v>
      </c>
      <c r="J19" s="548"/>
      <c r="K19" s="549"/>
      <c r="L19" s="544"/>
      <c r="M19" s="342"/>
      <c r="N19" s="342"/>
      <c r="O19" s="342"/>
      <c r="P19" s="539"/>
      <c r="Q19" s="344"/>
      <c r="R19" s="344"/>
      <c r="S19" s="345"/>
      <c r="T19" s="346"/>
      <c r="U19" s="347"/>
      <c r="V19" s="348"/>
      <c r="W19" s="540"/>
      <c r="X19" s="333">
        <f>((R19*S19*T19*U19)/31.1034768)-W19</f>
        <v>0</v>
      </c>
      <c r="Y19" s="343"/>
      <c r="Z19" s="543">
        <f>X19-Y19</f>
        <v>0</v>
      </c>
      <c r="AA19" s="545">
        <f>+H19+I19-X19</f>
        <v>0</v>
      </c>
      <c r="AB19" s="547"/>
    </row>
    <row r="20" spans="1:28" x14ac:dyDescent="0.25">
      <c r="H20" s="349">
        <f>SUM(H16:H19)</f>
        <v>0</v>
      </c>
      <c r="I20" s="349">
        <f>SUM(I16:I19)</f>
        <v>0</v>
      </c>
      <c r="K20" s="350"/>
      <c r="M20" s="349">
        <f>SUM(M16:M19)</f>
        <v>0</v>
      </c>
      <c r="N20" s="350"/>
      <c r="O20" s="350"/>
      <c r="P20" s="349">
        <f>SUM(P16:P19)</f>
        <v>0</v>
      </c>
      <c r="Q20" s="350"/>
      <c r="X20" s="349">
        <f>SUM(X16:X19)</f>
        <v>0</v>
      </c>
      <c r="Y20" s="349">
        <f>SUM(Y16:Y19)</f>
        <v>0</v>
      </c>
      <c r="Z20" s="541">
        <f>SUM(Z16:Z19)</f>
        <v>0</v>
      </c>
      <c r="AA20" s="546">
        <f>SUM(AA16:AA19)</f>
        <v>0</v>
      </c>
      <c r="AB20" s="542"/>
    </row>
    <row r="23" spans="1:28" x14ac:dyDescent="0.25">
      <c r="A23" s="300" t="s">
        <v>835</v>
      </c>
      <c r="B23" s="323"/>
      <c r="C23" s="323"/>
      <c r="D23" s="323"/>
    </row>
    <row r="24" spans="1:28" x14ac:dyDescent="0.25">
      <c r="A24" s="323"/>
      <c r="B24" s="323"/>
      <c r="C24" s="323"/>
      <c r="D24" s="323"/>
      <c r="P24" s="351"/>
    </row>
    <row r="25" spans="1:28" ht="40.799999999999997" x14ac:dyDescent="0.25">
      <c r="A25" s="262" t="s">
        <v>705</v>
      </c>
      <c r="B25" s="262" t="s">
        <v>706</v>
      </c>
      <c r="C25" s="262" t="s">
        <v>707</v>
      </c>
      <c r="D25" s="262" t="s">
        <v>708</v>
      </c>
      <c r="M25" s="352"/>
    </row>
    <row r="26" spans="1:28" x14ac:dyDescent="0.25">
      <c r="A26" s="327"/>
      <c r="B26" s="327"/>
      <c r="C26" s="327"/>
      <c r="D26" s="327"/>
      <c r="O26" s="353"/>
    </row>
    <row r="27" spans="1:28" x14ac:dyDescent="0.25">
      <c r="A27" s="327"/>
      <c r="B27" s="327"/>
      <c r="C27" s="327"/>
      <c r="D27" s="327"/>
    </row>
    <row r="28" spans="1:28" x14ac:dyDescent="0.25">
      <c r="A28" s="327"/>
      <c r="B28" s="327"/>
      <c r="C28" s="327"/>
      <c r="D28" s="327"/>
    </row>
    <row r="29" spans="1:28" x14ac:dyDescent="0.25">
      <c r="A29" s="327"/>
      <c r="B29" s="327"/>
      <c r="C29" s="327"/>
      <c r="D29" s="327"/>
    </row>
    <row r="30" spans="1:28" x14ac:dyDescent="0.25">
      <c r="A30" s="327"/>
      <c r="B30" s="327"/>
      <c r="C30" s="327"/>
      <c r="D30" s="327"/>
    </row>
    <row r="31" spans="1:28" x14ac:dyDescent="0.25">
      <c r="A31" s="995" t="s">
        <v>391</v>
      </c>
      <c r="B31" s="995"/>
      <c r="C31" s="354">
        <f>SUM(C26:C30)</f>
        <v>0</v>
      </c>
    </row>
    <row r="34" spans="1:120" s="426" customFormat="1" x14ac:dyDescent="0.25">
      <c r="A34" s="425" t="s">
        <v>836</v>
      </c>
      <c r="B34" s="302"/>
      <c r="C34" s="302"/>
      <c r="D34" s="302"/>
      <c r="E34" s="302"/>
      <c r="F34" s="302"/>
      <c r="G34" s="302"/>
      <c r="H34" s="302"/>
      <c r="I34" s="302"/>
      <c r="J34" s="302"/>
      <c r="K34" s="302"/>
      <c r="L34" s="302"/>
      <c r="M34" s="302"/>
      <c r="N34" s="302"/>
      <c r="O34" s="302"/>
      <c r="P34" s="302"/>
      <c r="Q34" s="302"/>
      <c r="R34" s="302"/>
      <c r="S34" s="302"/>
      <c r="T34" s="302"/>
      <c r="U34" s="302"/>
      <c r="V34" s="302"/>
      <c r="W34" s="302"/>
      <c r="X34" s="302"/>
      <c r="Y34" s="302"/>
      <c r="Z34" s="302"/>
      <c r="AA34" s="302"/>
      <c r="AB34" s="302"/>
      <c r="AC34" s="302"/>
      <c r="AD34" s="302"/>
      <c r="AE34" s="302"/>
      <c r="AF34" s="302"/>
      <c r="AG34" s="302"/>
      <c r="AH34" s="302"/>
      <c r="AI34" s="302"/>
      <c r="AJ34" s="302"/>
      <c r="AK34" s="302"/>
      <c r="AL34" s="302"/>
      <c r="AM34" s="302"/>
      <c r="AN34" s="302"/>
      <c r="AO34" s="302"/>
      <c r="AP34" s="302"/>
      <c r="AQ34" s="302"/>
      <c r="AR34" s="302"/>
      <c r="AS34" s="302"/>
      <c r="AT34" s="302"/>
      <c r="AU34" s="302"/>
      <c r="AV34" s="302"/>
      <c r="AW34" s="302"/>
      <c r="AX34" s="302"/>
      <c r="AY34" s="302"/>
      <c r="AZ34" s="302"/>
      <c r="BA34" s="302"/>
      <c r="BB34" s="302"/>
      <c r="BC34" s="302"/>
      <c r="BD34" s="302"/>
      <c r="BE34" s="302"/>
      <c r="BF34" s="302"/>
      <c r="BG34" s="302"/>
      <c r="BH34" s="302"/>
      <c r="BI34" s="302"/>
      <c r="BJ34" s="302"/>
      <c r="BK34" s="302"/>
      <c r="BL34" s="302"/>
      <c r="BM34" s="302"/>
      <c r="BN34" s="302"/>
      <c r="BO34" s="302"/>
      <c r="BP34" s="302"/>
      <c r="BQ34" s="302"/>
      <c r="BR34" s="302"/>
      <c r="BS34" s="302"/>
      <c r="BT34" s="302"/>
      <c r="BU34" s="302"/>
      <c r="BV34" s="302"/>
      <c r="BW34" s="302"/>
      <c r="BX34" s="302"/>
      <c r="BY34" s="302"/>
      <c r="BZ34" s="302"/>
      <c r="CA34" s="302"/>
      <c r="CB34" s="302"/>
      <c r="CC34" s="302"/>
      <c r="CD34" s="302"/>
      <c r="CE34" s="302"/>
      <c r="CF34" s="302"/>
      <c r="CG34" s="302"/>
      <c r="CH34" s="302"/>
      <c r="CI34" s="302"/>
      <c r="CJ34" s="302"/>
      <c r="CK34" s="302"/>
      <c r="CL34" s="302"/>
      <c r="CM34" s="302"/>
      <c r="CN34" s="302"/>
      <c r="CO34" s="302"/>
      <c r="CP34" s="302"/>
      <c r="CQ34" s="302"/>
      <c r="CR34" s="302"/>
      <c r="CS34" s="302"/>
      <c r="CT34" s="302"/>
      <c r="CU34" s="302"/>
      <c r="CV34" s="302"/>
      <c r="CW34" s="302"/>
      <c r="CX34" s="302"/>
      <c r="CY34" s="302"/>
      <c r="CZ34" s="302"/>
      <c r="DA34" s="302"/>
      <c r="DB34" s="302"/>
      <c r="DC34" s="302"/>
      <c r="DD34" s="302"/>
      <c r="DE34" s="302"/>
      <c r="DF34" s="302"/>
      <c r="DG34" s="302"/>
      <c r="DH34" s="302"/>
      <c r="DI34" s="302"/>
      <c r="DJ34" s="302"/>
      <c r="DK34" s="302"/>
      <c r="DL34" s="302"/>
      <c r="DM34" s="302"/>
      <c r="DN34" s="302"/>
      <c r="DO34" s="302"/>
      <c r="DP34" s="302"/>
    </row>
    <row r="35" spans="1:120" s="426" customFormat="1" x14ac:dyDescent="0.25">
      <c r="A35" s="427" t="s">
        <v>722</v>
      </c>
      <c r="B35" s="302"/>
      <c r="C35" s="302"/>
      <c r="D35" s="302"/>
      <c r="E35" s="302"/>
      <c r="F35" s="302"/>
      <c r="G35" s="302"/>
      <c r="H35" s="302"/>
      <c r="I35" s="302"/>
      <c r="J35" s="302"/>
      <c r="K35" s="302"/>
      <c r="L35" s="302"/>
      <c r="M35" s="302"/>
      <c r="N35" s="302"/>
      <c r="O35" s="302"/>
      <c r="P35" s="302"/>
      <c r="Q35" s="302"/>
      <c r="R35" s="302"/>
      <c r="S35" s="302"/>
      <c r="T35" s="302"/>
      <c r="U35" s="302"/>
      <c r="V35" s="302"/>
      <c r="W35" s="302"/>
      <c r="X35" s="302"/>
      <c r="Y35" s="302"/>
      <c r="Z35" s="302"/>
      <c r="AA35" s="302"/>
      <c r="AB35" s="302"/>
      <c r="AC35" s="302"/>
      <c r="AD35" s="302"/>
      <c r="AE35" s="302"/>
      <c r="AF35" s="302"/>
      <c r="AG35" s="302"/>
      <c r="AH35" s="302"/>
      <c r="AI35" s="302"/>
      <c r="AJ35" s="302"/>
      <c r="AK35" s="302"/>
      <c r="AL35" s="302"/>
      <c r="AM35" s="302"/>
      <c r="AN35" s="302"/>
      <c r="AO35" s="302"/>
      <c r="AP35" s="302"/>
      <c r="AQ35" s="302"/>
      <c r="AR35" s="302"/>
      <c r="AS35" s="302"/>
      <c r="AT35" s="302"/>
      <c r="AU35" s="302"/>
      <c r="AV35" s="302"/>
      <c r="AW35" s="302"/>
      <c r="AX35" s="302"/>
      <c r="AY35" s="302"/>
      <c r="AZ35" s="302"/>
      <c r="BA35" s="302"/>
      <c r="BB35" s="302"/>
      <c r="BC35" s="302"/>
      <c r="BD35" s="302"/>
      <c r="BE35" s="302"/>
      <c r="BF35" s="302"/>
      <c r="BG35" s="302"/>
      <c r="BH35" s="302"/>
      <c r="BI35" s="302"/>
      <c r="BJ35" s="302"/>
      <c r="BK35" s="302"/>
      <c r="BL35" s="302"/>
      <c r="BM35" s="302"/>
      <c r="BN35" s="302"/>
      <c r="BO35" s="302"/>
      <c r="BP35" s="302"/>
      <c r="BQ35" s="302"/>
      <c r="BR35" s="302"/>
      <c r="BS35" s="302"/>
      <c r="BT35" s="302"/>
      <c r="BU35" s="302"/>
      <c r="BV35" s="302"/>
      <c r="BW35" s="302"/>
      <c r="BX35" s="302"/>
      <c r="BY35" s="302"/>
      <c r="BZ35" s="302"/>
      <c r="CA35" s="302"/>
      <c r="CB35" s="302"/>
      <c r="CC35" s="302"/>
      <c r="CD35" s="302"/>
      <c r="CE35" s="302"/>
      <c r="CF35" s="302"/>
      <c r="CG35" s="302"/>
      <c r="CH35" s="302"/>
      <c r="CI35" s="302"/>
      <c r="CJ35" s="302"/>
      <c r="CK35" s="302"/>
      <c r="CL35" s="302"/>
      <c r="CM35" s="302"/>
      <c r="CN35" s="302"/>
      <c r="CO35" s="302"/>
      <c r="CP35" s="302"/>
      <c r="CQ35" s="302"/>
      <c r="CR35" s="302"/>
      <c r="CS35" s="302"/>
      <c r="CT35" s="302"/>
      <c r="CU35" s="302"/>
      <c r="CV35" s="302"/>
      <c r="CW35" s="302"/>
      <c r="CX35" s="302"/>
      <c r="CY35" s="302"/>
      <c r="CZ35" s="302"/>
      <c r="DA35" s="302"/>
      <c r="DB35" s="302"/>
      <c r="DC35" s="302"/>
      <c r="DD35" s="302"/>
      <c r="DE35" s="302"/>
      <c r="DF35" s="302"/>
      <c r="DG35" s="302"/>
      <c r="DH35" s="302"/>
      <c r="DI35" s="302"/>
      <c r="DJ35" s="302"/>
      <c r="DK35" s="302"/>
      <c r="DL35" s="302"/>
      <c r="DM35" s="302"/>
      <c r="DN35" s="302"/>
      <c r="DO35" s="302"/>
      <c r="DP35" s="302"/>
    </row>
    <row r="36" spans="1:120" x14ac:dyDescent="0.25">
      <c r="A36" s="356"/>
      <c r="B36" s="355"/>
      <c r="C36" s="355"/>
      <c r="D36" s="355"/>
      <c r="E36" s="355"/>
      <c r="F36" s="355"/>
      <c r="G36" s="355"/>
      <c r="H36" s="355"/>
      <c r="I36" s="355"/>
      <c r="J36" s="355"/>
    </row>
    <row r="37" spans="1:120" ht="57" customHeight="1" x14ac:dyDescent="0.25">
      <c r="A37" s="996" t="s">
        <v>711</v>
      </c>
      <c r="B37" s="996" t="s">
        <v>723</v>
      </c>
      <c r="C37" s="996" t="s">
        <v>724</v>
      </c>
      <c r="D37" s="996" t="s">
        <v>725</v>
      </c>
      <c r="E37" s="996" t="s">
        <v>726</v>
      </c>
      <c r="F37" s="996" t="s">
        <v>727</v>
      </c>
      <c r="G37" s="326" t="s">
        <v>837</v>
      </c>
      <c r="H37" s="996" t="s">
        <v>728</v>
      </c>
      <c r="I37" s="996" t="s">
        <v>729</v>
      </c>
      <c r="J37" s="326" t="s">
        <v>730</v>
      </c>
      <c r="K37" s="326" t="s">
        <v>826</v>
      </c>
      <c r="L37" s="997" t="s">
        <v>827</v>
      </c>
      <c r="M37" s="998"/>
      <c r="N37" s="357"/>
      <c r="O37" s="357"/>
      <c r="P37" s="357"/>
      <c r="Q37" s="357"/>
    </row>
    <row r="38" spans="1:120" x14ac:dyDescent="0.25">
      <c r="A38" s="916"/>
      <c r="B38" s="916"/>
      <c r="C38" s="916"/>
      <c r="D38" s="916"/>
      <c r="E38" s="916"/>
      <c r="F38" s="916"/>
      <c r="G38" s="340" t="s">
        <v>195</v>
      </c>
      <c r="H38" s="916"/>
      <c r="I38" s="916"/>
      <c r="J38" s="340" t="s">
        <v>197</v>
      </c>
      <c r="K38" s="340" t="s">
        <v>1023</v>
      </c>
      <c r="L38" s="924"/>
      <c r="M38" s="925"/>
      <c r="N38" s="305"/>
      <c r="O38" s="305"/>
      <c r="P38" s="305"/>
      <c r="Q38" s="305"/>
    </row>
    <row r="39" spans="1:120" x14ac:dyDescent="0.25">
      <c r="A39" s="317"/>
      <c r="B39" s="317"/>
      <c r="C39" s="317"/>
      <c r="D39" s="317"/>
      <c r="E39" s="358"/>
      <c r="F39" s="317"/>
      <c r="G39" s="333">
        <f>+R56</f>
        <v>0</v>
      </c>
      <c r="H39" s="358"/>
      <c r="I39" s="358"/>
      <c r="J39" s="359"/>
      <c r="K39" s="333">
        <f>+G39-J39</f>
        <v>0</v>
      </c>
      <c r="L39" s="994"/>
      <c r="M39" s="994"/>
      <c r="N39" s="305"/>
      <c r="O39" s="305"/>
      <c r="P39" s="305"/>
      <c r="Q39" s="305"/>
    </row>
    <row r="40" spans="1:120" x14ac:dyDescent="0.25">
      <c r="A40" s="317"/>
      <c r="B40" s="317"/>
      <c r="C40" s="317"/>
      <c r="D40" s="317"/>
      <c r="E40" s="358"/>
      <c r="F40" s="317"/>
      <c r="G40" s="333"/>
      <c r="H40" s="358"/>
      <c r="I40" s="358"/>
      <c r="J40" s="359"/>
      <c r="K40" s="360"/>
      <c r="L40" s="994"/>
      <c r="M40" s="994"/>
      <c r="N40" s="305"/>
      <c r="O40" s="305"/>
      <c r="P40" s="305"/>
      <c r="Q40" s="305"/>
    </row>
    <row r="41" spans="1:120" x14ac:dyDescent="0.25">
      <c r="A41" s="317"/>
      <c r="B41" s="317"/>
      <c r="C41" s="317"/>
      <c r="D41" s="317"/>
      <c r="E41" s="358"/>
      <c r="F41" s="317"/>
      <c r="G41" s="333"/>
      <c r="H41" s="358"/>
      <c r="I41" s="358"/>
      <c r="J41" s="359"/>
      <c r="K41" s="360"/>
      <c r="L41" s="994"/>
      <c r="M41" s="994"/>
      <c r="N41" s="305"/>
      <c r="O41" s="305"/>
      <c r="P41" s="305"/>
      <c r="Q41" s="305"/>
    </row>
    <row r="42" spans="1:120" ht="12.75" customHeight="1" x14ac:dyDescent="0.25">
      <c r="A42" s="999" t="s">
        <v>391</v>
      </c>
      <c r="B42" s="999"/>
      <c r="C42" s="999"/>
      <c r="D42" s="999"/>
      <c r="E42" s="999"/>
      <c r="F42" s="999"/>
      <c r="G42" s="349">
        <f>SUM(G38:G41)</f>
        <v>0</v>
      </c>
      <c r="H42" s="361"/>
      <c r="I42" s="361"/>
      <c r="J42" s="349">
        <f>SUM(J38:J41)</f>
        <v>0</v>
      </c>
      <c r="K42" s="349">
        <f>SUM(K38:K41)</f>
        <v>0</v>
      </c>
    </row>
    <row r="43" spans="1:120" x14ac:dyDescent="0.25">
      <c r="A43" s="356"/>
      <c r="B43" s="355"/>
      <c r="C43" s="355"/>
      <c r="D43" s="355"/>
      <c r="E43" s="355"/>
      <c r="F43" s="355"/>
      <c r="G43" s="355"/>
      <c r="H43" s="355"/>
      <c r="I43" s="355"/>
      <c r="J43" s="355"/>
    </row>
    <row r="46" spans="1:120" x14ac:dyDescent="0.25">
      <c r="A46" s="300" t="s">
        <v>731</v>
      </c>
      <c r="B46" s="355"/>
      <c r="C46" s="355"/>
      <c r="D46" s="355"/>
      <c r="E46" s="355"/>
      <c r="F46" s="355"/>
      <c r="G46" s="355"/>
      <c r="H46" s="355"/>
      <c r="I46" s="355"/>
      <c r="J46" s="355"/>
    </row>
    <row r="47" spans="1:120" x14ac:dyDescent="0.25">
      <c r="A47" s="355"/>
      <c r="B47" s="355"/>
      <c r="C47" s="355"/>
      <c r="D47" s="355"/>
      <c r="E47" s="355"/>
      <c r="F47" s="355"/>
      <c r="G47" s="355"/>
      <c r="H47" s="355"/>
      <c r="I47" s="355"/>
      <c r="J47" s="355"/>
    </row>
    <row r="48" spans="1:120" ht="19.350000000000001" customHeight="1" x14ac:dyDescent="0.25">
      <c r="A48" s="909" t="s">
        <v>732</v>
      </c>
      <c r="B48" s="909"/>
      <c r="C48" s="909"/>
      <c r="D48" s="909"/>
      <c r="E48" s="909" t="s">
        <v>733</v>
      </c>
      <c r="F48" s="909"/>
      <c r="G48" s="909"/>
      <c r="H48" s="909"/>
      <c r="I48" s="909" t="s">
        <v>734</v>
      </c>
      <c r="J48" s="909"/>
      <c r="K48" s="909"/>
      <c r="L48" s="1000"/>
      <c r="M48" s="1001" t="s">
        <v>735</v>
      </c>
      <c r="N48" s="1002"/>
      <c r="O48" s="1002"/>
      <c r="P48" s="1002"/>
      <c r="Q48" s="1002"/>
      <c r="R48" s="1003"/>
      <c r="S48" s="362"/>
      <c r="T48" s="362"/>
      <c r="U48" s="362"/>
      <c r="V48" s="363"/>
      <c r="W48" s="363"/>
      <c r="X48" s="363"/>
    </row>
    <row r="49" spans="1:317" ht="11.25" customHeight="1" x14ac:dyDescent="0.25">
      <c r="A49" s="909" t="s">
        <v>736</v>
      </c>
      <c r="B49" s="909"/>
      <c r="C49" s="909"/>
      <c r="D49" s="326" t="s">
        <v>376</v>
      </c>
      <c r="E49" s="909" t="s">
        <v>736</v>
      </c>
      <c r="F49" s="909"/>
      <c r="G49" s="909"/>
      <c r="H49" s="326" t="s">
        <v>376</v>
      </c>
      <c r="I49" s="909" t="s">
        <v>736</v>
      </c>
      <c r="J49" s="909"/>
      <c r="K49" s="909"/>
      <c r="L49" s="326" t="s">
        <v>376</v>
      </c>
      <c r="M49" s="364" t="s">
        <v>736</v>
      </c>
      <c r="N49" s="365"/>
      <c r="O49" s="365"/>
      <c r="P49" s="365"/>
      <c r="Q49" s="365"/>
      <c r="R49" s="366" t="s">
        <v>376</v>
      </c>
      <c r="S49" s="362"/>
      <c r="T49" s="357"/>
      <c r="U49" s="357"/>
      <c r="V49" s="363"/>
      <c r="W49" s="363"/>
      <c r="X49" s="363"/>
    </row>
    <row r="50" spans="1:317" x14ac:dyDescent="0.25">
      <c r="A50" s="1004"/>
      <c r="B50" s="1004"/>
      <c r="C50" s="1004"/>
      <c r="D50" s="333"/>
      <c r="E50" s="1004"/>
      <c r="F50" s="1004"/>
      <c r="G50" s="1004"/>
      <c r="H50" s="333"/>
      <c r="I50" s="1004"/>
      <c r="J50" s="1004"/>
      <c r="K50" s="1004"/>
      <c r="L50" s="333"/>
      <c r="M50" s="367"/>
      <c r="N50" s="368"/>
      <c r="O50" s="368"/>
      <c r="P50" s="368"/>
      <c r="Q50" s="368"/>
      <c r="R50" s="369"/>
      <c r="S50" s="370"/>
      <c r="T50" s="371"/>
      <c r="U50" s="372"/>
    </row>
    <row r="51" spans="1:317" x14ac:dyDescent="0.25">
      <c r="A51" s="1004"/>
      <c r="B51" s="1004"/>
      <c r="C51" s="1004"/>
      <c r="D51" s="333"/>
      <c r="E51" s="1004"/>
      <c r="F51" s="1004"/>
      <c r="G51" s="1004"/>
      <c r="H51" s="333"/>
      <c r="I51" s="1004"/>
      <c r="J51" s="1004"/>
      <c r="K51" s="1004"/>
      <c r="L51" s="333"/>
      <c r="M51" s="367"/>
      <c r="N51" s="368"/>
      <c r="O51" s="368"/>
      <c r="P51" s="368"/>
      <c r="Q51" s="368"/>
      <c r="R51" s="369"/>
      <c r="S51" s="370"/>
      <c r="T51" s="371"/>
      <c r="U51" s="372"/>
    </row>
    <row r="52" spans="1:317" x14ac:dyDescent="0.25">
      <c r="A52" s="1004"/>
      <c r="B52" s="1004"/>
      <c r="C52" s="1004"/>
      <c r="D52" s="333"/>
      <c r="E52" s="1004"/>
      <c r="F52" s="1004"/>
      <c r="G52" s="1004"/>
      <c r="H52" s="333"/>
      <c r="I52" s="1004"/>
      <c r="J52" s="1004"/>
      <c r="K52" s="1004"/>
      <c r="L52" s="333"/>
      <c r="M52" s="367"/>
      <c r="N52" s="368"/>
      <c r="O52" s="368"/>
      <c r="P52" s="368"/>
      <c r="Q52" s="368"/>
      <c r="R52" s="369"/>
      <c r="S52" s="370"/>
      <c r="T52" s="371"/>
      <c r="U52" s="372"/>
    </row>
    <row r="53" spans="1:317" x14ac:dyDescent="0.25">
      <c r="A53" s="1004"/>
      <c r="B53" s="1004"/>
      <c r="C53" s="1004"/>
      <c r="D53" s="333"/>
      <c r="E53" s="1004"/>
      <c r="F53" s="1004"/>
      <c r="G53" s="1004"/>
      <c r="H53" s="333"/>
      <c r="I53" s="1004"/>
      <c r="J53" s="1004"/>
      <c r="K53" s="1004"/>
      <c r="L53" s="333"/>
      <c r="M53" s="367"/>
      <c r="N53" s="368"/>
      <c r="O53" s="368"/>
      <c r="P53" s="368"/>
      <c r="Q53" s="368"/>
      <c r="R53" s="369"/>
      <c r="S53" s="370"/>
      <c r="T53" s="371"/>
      <c r="U53" s="372"/>
    </row>
    <row r="54" spans="1:317" x14ac:dyDescent="0.25">
      <c r="A54" s="1004"/>
      <c r="B54" s="1004"/>
      <c r="C54" s="1004"/>
      <c r="D54" s="333"/>
      <c r="E54" s="1004"/>
      <c r="F54" s="1004"/>
      <c r="G54" s="1004"/>
      <c r="H54" s="333"/>
      <c r="I54" s="1004"/>
      <c r="J54" s="1004"/>
      <c r="K54" s="1004"/>
      <c r="L54" s="333"/>
      <c r="M54" s="367"/>
      <c r="N54" s="368"/>
      <c r="O54" s="368"/>
      <c r="P54" s="368"/>
      <c r="Q54" s="368"/>
      <c r="R54" s="369"/>
      <c r="S54" s="370"/>
      <c r="T54" s="371"/>
      <c r="U54" s="372"/>
    </row>
    <row r="55" spans="1:317" x14ac:dyDescent="0.25">
      <c r="A55" s="1022" t="s">
        <v>1014</v>
      </c>
      <c r="B55" s="1022"/>
      <c r="C55" s="1022"/>
      <c r="D55" s="349">
        <f>SUM(D50:D54)</f>
        <v>0</v>
      </c>
      <c r="E55" s="1022" t="s">
        <v>1015</v>
      </c>
      <c r="F55" s="1022"/>
      <c r="G55" s="1022"/>
      <c r="H55" s="349">
        <f>SUM(H50:H54)</f>
        <v>0</v>
      </c>
      <c r="I55" s="1022" t="s">
        <v>1016</v>
      </c>
      <c r="J55" s="1022"/>
      <c r="K55" s="1022"/>
      <c r="L55" s="349">
        <f>SUM(L50:L54)</f>
        <v>0</v>
      </c>
      <c r="M55" s="373" t="s">
        <v>1017</v>
      </c>
      <c r="N55" s="374"/>
      <c r="O55" s="374"/>
      <c r="P55" s="374"/>
      <c r="Q55" s="374"/>
      <c r="R55" s="375">
        <f>SUM(R50:R54)</f>
        <v>0</v>
      </c>
      <c r="S55" s="376"/>
      <c r="T55" s="377"/>
      <c r="U55" s="378"/>
    </row>
    <row r="56" spans="1:317" x14ac:dyDescent="0.25">
      <c r="A56" s="1023" t="s">
        <v>1018</v>
      </c>
      <c r="B56" s="1024"/>
      <c r="C56" s="1024"/>
      <c r="D56" s="1024"/>
      <c r="E56" s="1024"/>
      <c r="F56" s="1024"/>
      <c r="G56" s="1024"/>
      <c r="H56" s="1024"/>
      <c r="I56" s="1024"/>
      <c r="J56" s="1024"/>
      <c r="K56" s="1024"/>
      <c r="L56" s="1024"/>
      <c r="M56" s="1024"/>
      <c r="N56" s="1024"/>
      <c r="O56" s="1024"/>
      <c r="P56" s="1024"/>
      <c r="Q56" s="1025"/>
      <c r="R56" s="379">
        <f>+D55+H55+L55+R55</f>
        <v>0</v>
      </c>
      <c r="S56" s="380"/>
      <c r="T56" s="381"/>
      <c r="U56" s="382"/>
    </row>
    <row r="58" spans="1:317" s="426" customFormat="1" x14ac:dyDescent="0.25">
      <c r="A58" s="377" t="s">
        <v>838</v>
      </c>
      <c r="B58" s="377"/>
      <c r="C58" s="377"/>
      <c r="D58" s="377"/>
      <c r="E58" s="377"/>
      <c r="F58" s="377"/>
      <c r="G58" s="377"/>
      <c r="H58" s="377"/>
      <c r="I58" s="377"/>
      <c r="J58" s="377"/>
      <c r="K58" s="377"/>
      <c r="L58" s="377"/>
      <c r="M58" s="377"/>
      <c r="N58" s="377"/>
      <c r="O58" s="377"/>
      <c r="P58" s="377"/>
      <c r="Q58" s="377"/>
      <c r="R58" s="377"/>
      <c r="S58" s="377"/>
      <c r="T58" s="377"/>
      <c r="U58" s="377"/>
      <c r="V58" s="377"/>
      <c r="W58" s="377"/>
      <c r="X58" s="377"/>
      <c r="Y58" s="377"/>
      <c r="Z58" s="377"/>
      <c r="AA58" s="377"/>
      <c r="AB58" s="377"/>
      <c r="AC58" s="377"/>
      <c r="AD58" s="377"/>
      <c r="AE58" s="377"/>
      <c r="AF58" s="377"/>
      <c r="AG58" s="377"/>
      <c r="AH58" s="377"/>
      <c r="AI58" s="377"/>
      <c r="AJ58" s="377"/>
      <c r="AK58" s="377"/>
      <c r="AL58" s="377"/>
      <c r="AM58" s="377"/>
      <c r="AN58" s="377"/>
      <c r="AO58" s="377"/>
      <c r="AP58" s="377"/>
      <c r="AQ58" s="377"/>
      <c r="AR58" s="377"/>
      <c r="AS58" s="377"/>
      <c r="AT58" s="377"/>
      <c r="AU58" s="377"/>
      <c r="AV58" s="377"/>
      <c r="AW58" s="377"/>
      <c r="AX58" s="377"/>
      <c r="AY58" s="377"/>
      <c r="AZ58" s="377"/>
      <c r="BA58" s="377"/>
      <c r="BB58" s="377"/>
      <c r="BC58" s="377"/>
      <c r="BD58" s="377"/>
      <c r="BE58" s="377"/>
      <c r="BF58" s="377"/>
      <c r="BG58" s="377"/>
      <c r="BH58" s="377"/>
      <c r="BI58" s="377"/>
      <c r="BJ58" s="377"/>
      <c r="BK58" s="377"/>
      <c r="BL58" s="377"/>
      <c r="BM58" s="377"/>
      <c r="BN58" s="377"/>
      <c r="BO58" s="377"/>
      <c r="BP58" s="377"/>
      <c r="BQ58" s="377"/>
      <c r="BR58" s="377"/>
      <c r="BS58" s="377"/>
      <c r="BT58" s="377"/>
      <c r="BU58" s="377"/>
      <c r="BV58" s="377"/>
      <c r="BW58" s="377"/>
      <c r="BX58" s="377"/>
      <c r="BY58" s="377"/>
      <c r="BZ58" s="377"/>
      <c r="CA58" s="377"/>
      <c r="CB58" s="377"/>
      <c r="CC58" s="377"/>
      <c r="CD58" s="377"/>
      <c r="CE58" s="377"/>
      <c r="CF58" s="377"/>
      <c r="CG58" s="377"/>
      <c r="CH58" s="377"/>
      <c r="CI58" s="377"/>
      <c r="CJ58" s="377"/>
      <c r="CK58" s="377"/>
      <c r="CL58" s="377"/>
      <c r="CM58" s="377"/>
      <c r="CN58" s="377"/>
      <c r="CO58" s="377"/>
      <c r="CP58" s="377"/>
      <c r="CQ58" s="377"/>
      <c r="CR58" s="377"/>
      <c r="CS58" s="377"/>
      <c r="CT58" s="377"/>
      <c r="CU58" s="377"/>
      <c r="CV58" s="377"/>
      <c r="CW58" s="377"/>
      <c r="CX58" s="377"/>
      <c r="CY58" s="377"/>
      <c r="CZ58" s="377"/>
      <c r="DA58" s="377"/>
      <c r="DB58" s="377"/>
      <c r="DC58" s="377"/>
      <c r="DD58" s="377"/>
      <c r="DE58" s="377"/>
      <c r="DF58" s="377"/>
      <c r="DG58" s="377"/>
      <c r="DH58" s="377"/>
      <c r="DI58" s="377"/>
      <c r="DJ58" s="377"/>
      <c r="DK58" s="377"/>
      <c r="DL58" s="377"/>
      <c r="DM58" s="377"/>
      <c r="DN58" s="377"/>
      <c r="DO58" s="377"/>
      <c r="DP58" s="377"/>
      <c r="DQ58" s="377"/>
      <c r="DR58" s="377"/>
      <c r="DS58" s="377"/>
      <c r="DT58" s="377"/>
      <c r="DU58" s="377"/>
      <c r="DV58" s="377"/>
      <c r="DW58" s="377"/>
      <c r="DX58" s="377"/>
      <c r="DY58" s="377"/>
      <c r="DZ58" s="377"/>
      <c r="EA58" s="377"/>
      <c r="EB58" s="377"/>
      <c r="EC58" s="377"/>
      <c r="ED58" s="377"/>
      <c r="EE58" s="377"/>
      <c r="EF58" s="377"/>
      <c r="EG58" s="377"/>
      <c r="EH58" s="377"/>
      <c r="EI58" s="377"/>
      <c r="EJ58" s="377"/>
      <c r="EK58" s="377"/>
      <c r="EL58" s="377"/>
      <c r="EM58" s="377"/>
      <c r="EN58" s="377"/>
      <c r="EO58" s="377"/>
      <c r="EP58" s="377"/>
      <c r="EQ58" s="377"/>
      <c r="ER58" s="377"/>
      <c r="ES58" s="377"/>
      <c r="ET58" s="377"/>
      <c r="EU58" s="377"/>
      <c r="EV58" s="377"/>
      <c r="EW58" s="377"/>
      <c r="EX58" s="377"/>
      <c r="EY58" s="377"/>
      <c r="EZ58" s="377"/>
      <c r="FA58" s="377"/>
      <c r="FB58" s="377"/>
      <c r="FC58" s="377"/>
      <c r="FD58" s="377"/>
      <c r="FE58" s="377"/>
      <c r="FF58" s="377"/>
      <c r="FG58" s="377"/>
      <c r="FH58" s="377"/>
      <c r="FI58" s="377"/>
      <c r="FJ58" s="377"/>
      <c r="FK58" s="377"/>
      <c r="FL58" s="377"/>
      <c r="FM58" s="377"/>
      <c r="FN58" s="377"/>
      <c r="FO58" s="377"/>
      <c r="FP58" s="377"/>
      <c r="FQ58" s="377"/>
      <c r="FR58" s="377"/>
      <c r="FS58" s="377"/>
      <c r="FT58" s="377"/>
      <c r="FU58" s="377"/>
      <c r="FV58" s="377"/>
      <c r="FW58" s="377"/>
      <c r="FX58" s="377"/>
      <c r="FY58" s="377"/>
      <c r="FZ58" s="377"/>
      <c r="GA58" s="377"/>
      <c r="GB58" s="377"/>
      <c r="GC58" s="377"/>
      <c r="GD58" s="377"/>
      <c r="GE58" s="377"/>
      <c r="GF58" s="377"/>
      <c r="GG58" s="377"/>
      <c r="GH58" s="377"/>
      <c r="GI58" s="377"/>
      <c r="GJ58" s="377"/>
      <c r="GK58" s="377"/>
      <c r="GL58" s="377"/>
      <c r="GM58" s="377"/>
      <c r="GN58" s="377"/>
      <c r="GO58" s="377"/>
      <c r="GP58" s="377"/>
      <c r="GQ58" s="377"/>
      <c r="GR58" s="377"/>
      <c r="GS58" s="377"/>
      <c r="GT58" s="377"/>
      <c r="GU58" s="377"/>
      <c r="GV58" s="377"/>
      <c r="GW58" s="377"/>
      <c r="GX58" s="377"/>
      <c r="GY58" s="377"/>
      <c r="GZ58" s="377"/>
      <c r="HA58" s="377"/>
      <c r="HB58" s="377"/>
      <c r="HC58" s="377"/>
      <c r="HD58" s="377"/>
      <c r="HE58" s="377"/>
      <c r="HF58" s="377"/>
      <c r="HG58" s="377"/>
      <c r="HH58" s="377"/>
      <c r="HI58" s="377"/>
      <c r="HJ58" s="377"/>
      <c r="HK58" s="377"/>
      <c r="HL58" s="377"/>
      <c r="HM58" s="377"/>
      <c r="HN58" s="377"/>
      <c r="HO58" s="377"/>
      <c r="HP58" s="377"/>
      <c r="HQ58" s="377"/>
      <c r="HR58" s="377"/>
      <c r="HS58" s="377"/>
      <c r="HT58" s="377"/>
      <c r="HU58" s="377"/>
      <c r="HV58" s="377"/>
      <c r="HW58" s="377"/>
      <c r="HX58" s="377"/>
      <c r="HY58" s="377"/>
      <c r="HZ58" s="377"/>
      <c r="IA58" s="377"/>
      <c r="IB58" s="377"/>
      <c r="IC58" s="377"/>
      <c r="ID58" s="377"/>
      <c r="IE58" s="377"/>
      <c r="IF58" s="377"/>
      <c r="IG58" s="377"/>
      <c r="IH58" s="377"/>
      <c r="II58" s="377"/>
      <c r="IJ58" s="377"/>
      <c r="IK58" s="377"/>
      <c r="IL58" s="377"/>
      <c r="IM58" s="377"/>
      <c r="IN58" s="377"/>
      <c r="IO58" s="377"/>
      <c r="IP58" s="377"/>
      <c r="IQ58" s="377"/>
      <c r="IR58" s="377"/>
      <c r="IS58" s="377"/>
      <c r="IT58" s="377"/>
      <c r="IU58" s="377"/>
      <c r="IV58" s="377"/>
      <c r="IW58" s="377"/>
      <c r="IX58" s="377"/>
      <c r="IY58" s="377"/>
      <c r="IZ58" s="377"/>
      <c r="JA58" s="377"/>
      <c r="JB58" s="377"/>
      <c r="JC58" s="377"/>
      <c r="JD58" s="377"/>
      <c r="JE58" s="377"/>
      <c r="JF58" s="377"/>
      <c r="JG58" s="377"/>
      <c r="JH58" s="377"/>
      <c r="JI58" s="377"/>
      <c r="JJ58" s="377"/>
      <c r="JK58" s="377"/>
      <c r="JL58" s="377"/>
      <c r="JM58" s="377"/>
      <c r="JN58" s="377"/>
      <c r="JO58" s="377"/>
      <c r="JP58" s="377"/>
      <c r="JQ58" s="377"/>
      <c r="JR58" s="377"/>
      <c r="JS58" s="377"/>
      <c r="JT58" s="377"/>
      <c r="JU58" s="377"/>
      <c r="JV58" s="377"/>
      <c r="JW58" s="377"/>
      <c r="JX58" s="377"/>
      <c r="JY58" s="377"/>
      <c r="JZ58" s="377"/>
      <c r="KA58" s="377"/>
      <c r="KB58" s="377"/>
      <c r="KC58" s="377"/>
      <c r="KD58" s="377"/>
      <c r="KE58" s="377"/>
      <c r="KF58" s="377"/>
      <c r="KG58" s="377"/>
      <c r="KH58" s="377"/>
      <c r="KI58" s="377"/>
      <c r="KJ58" s="377"/>
      <c r="KK58" s="377"/>
      <c r="KL58" s="377"/>
      <c r="KM58" s="377"/>
      <c r="KN58" s="377"/>
      <c r="KO58" s="377"/>
      <c r="KP58" s="377"/>
      <c r="KQ58" s="377"/>
      <c r="KR58" s="377"/>
      <c r="KS58" s="377"/>
      <c r="KT58" s="377"/>
      <c r="KU58" s="377"/>
      <c r="KV58" s="377"/>
      <c r="KW58" s="377"/>
      <c r="KX58" s="377"/>
      <c r="KY58" s="377"/>
      <c r="KZ58" s="377"/>
      <c r="LA58" s="377"/>
      <c r="LB58" s="377"/>
      <c r="LC58" s="377"/>
      <c r="LD58" s="377"/>
      <c r="LE58" s="377"/>
    </row>
    <row r="59" spans="1:317" s="426" customFormat="1" x14ac:dyDescent="0.25">
      <c r="A59" s="377" t="s">
        <v>839</v>
      </c>
      <c r="B59" s="377"/>
      <c r="C59" s="377"/>
      <c r="D59" s="377"/>
      <c r="E59" s="377"/>
      <c r="F59" s="377"/>
      <c r="G59" s="377"/>
      <c r="H59" s="377"/>
      <c r="I59" s="377"/>
      <c r="J59" s="377"/>
      <c r="K59" s="377"/>
      <c r="L59" s="377"/>
      <c r="M59" s="377"/>
      <c r="N59" s="377"/>
      <c r="O59" s="377"/>
      <c r="P59" s="377"/>
      <c r="Q59" s="377"/>
      <c r="R59" s="377"/>
      <c r="S59" s="377"/>
      <c r="T59" s="377"/>
      <c r="U59" s="377"/>
      <c r="V59" s="377"/>
      <c r="W59" s="377"/>
      <c r="X59" s="377"/>
      <c r="Y59" s="377"/>
      <c r="Z59" s="377"/>
      <c r="AA59" s="377"/>
      <c r="AB59" s="377"/>
      <c r="AC59" s="377"/>
      <c r="AD59" s="377"/>
      <c r="AE59" s="377"/>
      <c r="AF59" s="377"/>
      <c r="AG59" s="377"/>
      <c r="AH59" s="377"/>
      <c r="AI59" s="377"/>
      <c r="AJ59" s="377"/>
      <c r="AK59" s="377"/>
      <c r="AL59" s="377"/>
      <c r="AM59" s="377"/>
      <c r="AN59" s="377"/>
      <c r="AO59" s="377"/>
      <c r="AP59" s="377"/>
      <c r="AQ59" s="377"/>
      <c r="AR59" s="377"/>
      <c r="AS59" s="377"/>
      <c r="AT59" s="377"/>
      <c r="AU59" s="377"/>
      <c r="AV59" s="377"/>
      <c r="AW59" s="377"/>
      <c r="AX59" s="377"/>
      <c r="AY59" s="377"/>
      <c r="AZ59" s="377"/>
      <c r="BA59" s="377"/>
      <c r="BB59" s="377"/>
      <c r="BC59" s="377"/>
      <c r="BD59" s="377"/>
      <c r="BE59" s="377"/>
      <c r="BF59" s="377"/>
      <c r="BG59" s="377"/>
      <c r="BH59" s="377"/>
      <c r="BI59" s="377"/>
      <c r="BJ59" s="377"/>
      <c r="BK59" s="377"/>
      <c r="BL59" s="377"/>
      <c r="BM59" s="377"/>
      <c r="BN59" s="377"/>
      <c r="BO59" s="377"/>
      <c r="BP59" s="377"/>
      <c r="BQ59" s="377"/>
      <c r="BR59" s="377"/>
      <c r="BS59" s="377"/>
      <c r="BT59" s="377"/>
      <c r="BU59" s="377"/>
      <c r="BV59" s="377"/>
      <c r="BW59" s="377"/>
      <c r="BX59" s="377"/>
      <c r="BY59" s="377"/>
      <c r="BZ59" s="377"/>
      <c r="CA59" s="377"/>
      <c r="CB59" s="377"/>
      <c r="CC59" s="377"/>
      <c r="CD59" s="377"/>
      <c r="CE59" s="377"/>
      <c r="CF59" s="377"/>
      <c r="CG59" s="377"/>
      <c r="CH59" s="377"/>
      <c r="CI59" s="377"/>
      <c r="CJ59" s="377"/>
      <c r="CK59" s="377"/>
      <c r="CL59" s="377"/>
      <c r="CM59" s="377"/>
      <c r="CN59" s="377"/>
      <c r="CO59" s="377"/>
      <c r="CP59" s="377"/>
      <c r="CQ59" s="377"/>
      <c r="CR59" s="377"/>
      <c r="CS59" s="377"/>
      <c r="CT59" s="377"/>
      <c r="CU59" s="377"/>
      <c r="CV59" s="377"/>
      <c r="CW59" s="377"/>
      <c r="CX59" s="377"/>
      <c r="CY59" s="377"/>
      <c r="CZ59" s="377"/>
      <c r="DA59" s="377"/>
      <c r="DB59" s="377"/>
      <c r="DC59" s="377"/>
      <c r="DD59" s="377"/>
      <c r="DE59" s="377"/>
      <c r="DF59" s="377"/>
      <c r="DG59" s="377"/>
      <c r="DH59" s="377"/>
      <c r="DI59" s="377"/>
      <c r="DJ59" s="377"/>
      <c r="DK59" s="377"/>
      <c r="DL59" s="377"/>
      <c r="DM59" s="377"/>
      <c r="DN59" s="377"/>
      <c r="DO59" s="377"/>
      <c r="DP59" s="377"/>
      <c r="DQ59" s="377"/>
      <c r="DR59" s="377"/>
      <c r="DS59" s="377"/>
      <c r="DT59" s="377"/>
      <c r="DU59" s="377"/>
      <c r="DV59" s="377"/>
      <c r="DW59" s="377"/>
      <c r="DX59" s="377"/>
      <c r="DY59" s="377"/>
      <c r="DZ59" s="377"/>
      <c r="EA59" s="377"/>
      <c r="EB59" s="377"/>
      <c r="EC59" s="377"/>
      <c r="ED59" s="377"/>
      <c r="EE59" s="377"/>
      <c r="EF59" s="377"/>
      <c r="EG59" s="377"/>
      <c r="EH59" s="377"/>
      <c r="EI59" s="377"/>
      <c r="EJ59" s="377"/>
      <c r="EK59" s="377"/>
      <c r="EL59" s="377"/>
      <c r="EM59" s="377"/>
      <c r="EN59" s="377"/>
      <c r="EO59" s="377"/>
      <c r="EP59" s="377"/>
      <c r="EQ59" s="377"/>
      <c r="ER59" s="377"/>
      <c r="ES59" s="377"/>
      <c r="ET59" s="377"/>
      <c r="EU59" s="377"/>
      <c r="EV59" s="377"/>
      <c r="EW59" s="377"/>
      <c r="EX59" s="377"/>
      <c r="EY59" s="377"/>
      <c r="EZ59" s="377"/>
      <c r="FA59" s="377"/>
      <c r="FB59" s="377"/>
      <c r="FC59" s="377"/>
      <c r="FD59" s="377"/>
      <c r="FE59" s="377"/>
      <c r="FF59" s="377"/>
      <c r="FG59" s="377"/>
      <c r="FH59" s="377"/>
      <c r="FI59" s="377"/>
      <c r="FJ59" s="377"/>
      <c r="FK59" s="377"/>
      <c r="FL59" s="377"/>
      <c r="FM59" s="377"/>
      <c r="FN59" s="377"/>
      <c r="FO59" s="377"/>
      <c r="FP59" s="377"/>
      <c r="FQ59" s="377"/>
      <c r="FR59" s="377"/>
      <c r="FS59" s="377"/>
      <c r="FT59" s="377"/>
      <c r="FU59" s="377"/>
      <c r="FV59" s="377"/>
      <c r="FW59" s="377"/>
      <c r="FX59" s="377"/>
      <c r="FY59" s="377"/>
      <c r="FZ59" s="377"/>
      <c r="GA59" s="377"/>
      <c r="GB59" s="377"/>
      <c r="GC59" s="377"/>
      <c r="GD59" s="377"/>
      <c r="GE59" s="377"/>
      <c r="GF59" s="377"/>
      <c r="GG59" s="377"/>
      <c r="GH59" s="377"/>
      <c r="GI59" s="377"/>
      <c r="GJ59" s="377"/>
      <c r="GK59" s="377"/>
      <c r="GL59" s="377"/>
      <c r="GM59" s="377"/>
      <c r="GN59" s="377"/>
      <c r="GO59" s="377"/>
      <c r="GP59" s="377"/>
      <c r="GQ59" s="377"/>
      <c r="GR59" s="377"/>
      <c r="GS59" s="377"/>
      <c r="GT59" s="377"/>
      <c r="GU59" s="377"/>
      <c r="GV59" s="377"/>
      <c r="GW59" s="377"/>
      <c r="GX59" s="377"/>
      <c r="GY59" s="377"/>
      <c r="GZ59" s="377"/>
      <c r="HA59" s="377"/>
      <c r="HB59" s="377"/>
      <c r="HC59" s="377"/>
      <c r="HD59" s="377"/>
      <c r="HE59" s="377"/>
      <c r="HF59" s="377"/>
      <c r="HG59" s="377"/>
      <c r="HH59" s="377"/>
      <c r="HI59" s="377"/>
      <c r="HJ59" s="377"/>
      <c r="HK59" s="377"/>
      <c r="HL59" s="377"/>
      <c r="HM59" s="377"/>
      <c r="HN59" s="377"/>
      <c r="HO59" s="377"/>
      <c r="HP59" s="377"/>
      <c r="HQ59" s="377"/>
      <c r="HR59" s="377"/>
      <c r="HS59" s="377"/>
      <c r="HT59" s="377"/>
      <c r="HU59" s="377"/>
      <c r="HV59" s="377"/>
      <c r="HW59" s="377"/>
      <c r="HX59" s="377"/>
      <c r="HY59" s="377"/>
      <c r="HZ59" s="377"/>
      <c r="IA59" s="377"/>
      <c r="IB59" s="377"/>
      <c r="IC59" s="377"/>
      <c r="ID59" s="377"/>
      <c r="IE59" s="377"/>
      <c r="IF59" s="377"/>
      <c r="IG59" s="377"/>
      <c r="IH59" s="377"/>
      <c r="II59" s="377"/>
      <c r="IJ59" s="377"/>
      <c r="IK59" s="377"/>
      <c r="IL59" s="377"/>
      <c r="IM59" s="377"/>
      <c r="IN59" s="377"/>
      <c r="IO59" s="377"/>
      <c r="IP59" s="377"/>
      <c r="IQ59" s="377"/>
      <c r="IR59" s="377"/>
      <c r="IS59" s="377"/>
      <c r="IT59" s="377"/>
      <c r="IU59" s="377"/>
      <c r="IV59" s="377"/>
      <c r="IW59" s="377"/>
      <c r="IX59" s="377"/>
      <c r="IY59" s="377"/>
      <c r="IZ59" s="377"/>
      <c r="JA59" s="377"/>
      <c r="JB59" s="377"/>
      <c r="JC59" s="377"/>
      <c r="JD59" s="377"/>
      <c r="JE59" s="377"/>
      <c r="JF59" s="377"/>
      <c r="JG59" s="377"/>
      <c r="JH59" s="377"/>
      <c r="JI59" s="377"/>
      <c r="JJ59" s="377"/>
      <c r="JK59" s="377"/>
      <c r="JL59" s="377"/>
      <c r="JM59" s="377"/>
      <c r="JN59" s="377"/>
      <c r="JO59" s="377"/>
      <c r="JP59" s="377"/>
      <c r="JQ59" s="377"/>
      <c r="JR59" s="377"/>
      <c r="JS59" s="377"/>
      <c r="JT59" s="377"/>
      <c r="JU59" s="377"/>
      <c r="JV59" s="377"/>
      <c r="JW59" s="377"/>
      <c r="JX59" s="377"/>
      <c r="JY59" s="377"/>
      <c r="JZ59" s="377"/>
      <c r="KA59" s="377"/>
      <c r="KB59" s="377"/>
      <c r="KC59" s="377"/>
      <c r="KD59" s="377"/>
      <c r="KE59" s="377"/>
      <c r="KF59" s="377"/>
      <c r="KG59" s="377"/>
      <c r="KH59" s="377"/>
      <c r="KI59" s="377"/>
      <c r="KJ59" s="377"/>
      <c r="KK59" s="377"/>
      <c r="KL59" s="377"/>
      <c r="KM59" s="377"/>
      <c r="KN59" s="377"/>
      <c r="KO59" s="377"/>
      <c r="KP59" s="377"/>
      <c r="KQ59" s="377"/>
      <c r="KR59" s="377"/>
      <c r="KS59" s="377"/>
      <c r="KT59" s="377"/>
      <c r="KU59" s="377"/>
      <c r="KV59" s="377"/>
      <c r="KW59" s="377"/>
      <c r="KX59" s="377"/>
      <c r="KY59" s="377"/>
      <c r="KZ59" s="377"/>
      <c r="LA59" s="377"/>
      <c r="LB59" s="377"/>
      <c r="LC59" s="377"/>
      <c r="LD59" s="377"/>
      <c r="LE59" s="377"/>
    </row>
    <row r="61" spans="1:317" ht="51" x14ac:dyDescent="0.25">
      <c r="A61" s="262" t="s">
        <v>840</v>
      </c>
      <c r="B61" s="262" t="s">
        <v>841</v>
      </c>
      <c r="C61" s="262" t="s">
        <v>842</v>
      </c>
      <c r="D61" s="262" t="s">
        <v>843</v>
      </c>
      <c r="E61" s="262" t="s">
        <v>1011</v>
      </c>
      <c r="F61" s="383" t="s">
        <v>1012</v>
      </c>
      <c r="G61" s="383" t="s">
        <v>844</v>
      </c>
      <c r="H61" s="384" t="s">
        <v>845</v>
      </c>
      <c r="I61" s="385" t="s">
        <v>846</v>
      </c>
      <c r="J61" s="386"/>
    </row>
    <row r="62" spans="1:317" x14ac:dyDescent="0.25">
      <c r="A62" s="387"/>
      <c r="B62" s="393" t="s">
        <v>847</v>
      </c>
      <c r="C62" s="387"/>
      <c r="D62" s="387"/>
      <c r="E62" s="388"/>
      <c r="F62" s="388"/>
      <c r="G62" s="389"/>
      <c r="H62" s="389"/>
      <c r="I62" s="390"/>
      <c r="J62" s="391"/>
    </row>
    <row r="63" spans="1:317" x14ac:dyDescent="0.25">
      <c r="A63" s="392"/>
      <c r="B63" s="393"/>
      <c r="C63" s="393"/>
      <c r="D63" s="393"/>
      <c r="E63" s="393"/>
      <c r="F63" s="389"/>
      <c r="G63" s="389"/>
      <c r="H63" s="389"/>
      <c r="I63" s="392"/>
      <c r="J63" s="394"/>
    </row>
    <row r="66" spans="1:40" s="323" customFormat="1" ht="10.199999999999999" x14ac:dyDescent="0.2">
      <c r="A66" s="300" t="s">
        <v>709</v>
      </c>
      <c r="B66" s="300"/>
      <c r="C66" s="300"/>
      <c r="D66" s="302"/>
    </row>
    <row r="67" spans="1:40" s="323" customFormat="1" ht="10.199999999999999" x14ac:dyDescent="0.2"/>
    <row r="68" spans="1:40" s="323" customFormat="1" ht="57" customHeight="1" x14ac:dyDescent="0.2">
      <c r="A68" s="1026" t="s">
        <v>637</v>
      </c>
      <c r="B68" s="1026" t="s">
        <v>710</v>
      </c>
      <c r="C68" s="1026" t="s">
        <v>711</v>
      </c>
      <c r="D68" s="1026" t="s">
        <v>712</v>
      </c>
      <c r="E68" s="395" t="s">
        <v>713</v>
      </c>
      <c r="F68" s="395" t="s">
        <v>714</v>
      </c>
      <c r="G68" s="395" t="s">
        <v>715</v>
      </c>
      <c r="H68" s="395" t="s">
        <v>716</v>
      </c>
      <c r="I68" s="395" t="s">
        <v>717</v>
      </c>
      <c r="J68" s="395" t="s">
        <v>215</v>
      </c>
      <c r="K68" s="1026" t="s">
        <v>718</v>
      </c>
      <c r="L68" s="1026" t="s">
        <v>719</v>
      </c>
    </row>
    <row r="69" spans="1:40" s="323" customFormat="1" ht="10.199999999999999" x14ac:dyDescent="0.2">
      <c r="A69" s="1026"/>
      <c r="B69" s="1026"/>
      <c r="C69" s="1026"/>
      <c r="D69" s="1026"/>
      <c r="E69" s="340" t="s">
        <v>195</v>
      </c>
      <c r="F69" s="340" t="s">
        <v>197</v>
      </c>
      <c r="G69" s="340" t="s">
        <v>651</v>
      </c>
      <c r="H69" s="340" t="s">
        <v>720</v>
      </c>
      <c r="I69" s="340" t="s">
        <v>250</v>
      </c>
      <c r="J69" s="340" t="s">
        <v>721</v>
      </c>
      <c r="K69" s="1026"/>
      <c r="L69" s="1026"/>
    </row>
    <row r="70" spans="1:40" s="323" customFormat="1" ht="10.199999999999999" x14ac:dyDescent="0.2">
      <c r="A70" s="327"/>
      <c r="B70" s="327"/>
      <c r="C70" s="327"/>
      <c r="D70" s="327"/>
      <c r="E70" s="327"/>
      <c r="F70" s="327"/>
      <c r="G70" s="328"/>
      <c r="H70" s="328"/>
      <c r="I70" s="328"/>
      <c r="J70" s="328">
        <f t="shared" ref="J70:J74" si="0">G70+H70+I70</f>
        <v>0</v>
      </c>
      <c r="K70" s="328"/>
      <c r="L70" s="327"/>
    </row>
    <row r="71" spans="1:40" s="323" customFormat="1" ht="10.199999999999999" x14ac:dyDescent="0.2">
      <c r="A71" s="327"/>
      <c r="B71" s="327"/>
      <c r="C71" s="327"/>
      <c r="D71" s="327"/>
      <c r="E71" s="327"/>
      <c r="F71" s="327"/>
      <c r="G71" s="328"/>
      <c r="H71" s="328"/>
      <c r="I71" s="328"/>
      <c r="J71" s="328">
        <f t="shared" si="0"/>
        <v>0</v>
      </c>
      <c r="K71" s="328"/>
      <c r="L71" s="327"/>
    </row>
    <row r="72" spans="1:40" s="323" customFormat="1" ht="10.199999999999999" x14ac:dyDescent="0.2">
      <c r="A72" s="327"/>
      <c r="B72" s="327"/>
      <c r="C72" s="327"/>
      <c r="D72" s="327"/>
      <c r="E72" s="327"/>
      <c r="F72" s="327"/>
      <c r="G72" s="328"/>
      <c r="H72" s="328"/>
      <c r="I72" s="328"/>
      <c r="J72" s="328">
        <f t="shared" si="0"/>
        <v>0</v>
      </c>
      <c r="K72" s="328"/>
      <c r="L72" s="327"/>
    </row>
    <row r="73" spans="1:40" s="323" customFormat="1" ht="10.199999999999999" x14ac:dyDescent="0.2">
      <c r="A73" s="327"/>
      <c r="B73" s="327"/>
      <c r="C73" s="327"/>
      <c r="D73" s="327"/>
      <c r="E73" s="327"/>
      <c r="F73" s="552"/>
      <c r="G73" s="328"/>
      <c r="H73" s="328"/>
      <c r="I73" s="328"/>
      <c r="J73" s="328">
        <f t="shared" si="0"/>
        <v>0</v>
      </c>
      <c r="K73" s="328"/>
      <c r="L73" s="327"/>
    </row>
    <row r="74" spans="1:40" s="323" customFormat="1" ht="10.199999999999999" x14ac:dyDescent="0.2">
      <c r="A74" s="327"/>
      <c r="B74" s="327"/>
      <c r="C74" s="327"/>
      <c r="D74" s="327"/>
      <c r="E74" s="553"/>
      <c r="F74" s="554"/>
      <c r="G74" s="555"/>
      <c r="H74" s="328"/>
      <c r="I74" s="328"/>
      <c r="J74" s="328">
        <f t="shared" si="0"/>
        <v>0</v>
      </c>
      <c r="K74" s="328"/>
      <c r="L74" s="396"/>
    </row>
    <row r="75" spans="1:40" s="323" customFormat="1" ht="10.199999999999999" x14ac:dyDescent="0.2">
      <c r="A75" s="1012" t="s">
        <v>391</v>
      </c>
      <c r="B75" s="1012"/>
      <c r="C75" s="1012"/>
      <c r="D75" s="1013"/>
      <c r="E75" s="408">
        <f t="shared" ref="E75:J75" si="1">SUM(E70:E74)</f>
        <v>0</v>
      </c>
      <c r="F75" s="397"/>
      <c r="G75" s="408">
        <f t="shared" si="1"/>
        <v>0</v>
      </c>
      <c r="H75" s="551">
        <f t="shared" si="1"/>
        <v>0</v>
      </c>
      <c r="I75" s="396">
        <f t="shared" si="1"/>
        <v>0</v>
      </c>
      <c r="J75" s="396">
        <f t="shared" si="1"/>
        <v>0</v>
      </c>
      <c r="K75" s="397"/>
    </row>
    <row r="76" spans="1:40" s="323" customFormat="1" ht="10.199999999999999" x14ac:dyDescent="0.2"/>
    <row r="77" spans="1:40" s="426" customFormat="1" x14ac:dyDescent="0.25">
      <c r="A77" s="433" t="s">
        <v>848</v>
      </c>
      <c r="B77" s="323"/>
      <c r="C77" s="323"/>
      <c r="D77" s="323"/>
      <c r="E77" s="323"/>
      <c r="F77" s="323"/>
      <c r="G77" s="323"/>
      <c r="H77" s="323"/>
      <c r="I77" s="323"/>
      <c r="J77" s="323"/>
      <c r="K77" s="323"/>
      <c r="L77" s="323"/>
      <c r="M77" s="323"/>
      <c r="N77" s="323"/>
      <c r="O77" s="323"/>
      <c r="P77" s="323"/>
      <c r="Q77" s="323"/>
      <c r="R77" s="323"/>
      <c r="S77" s="323"/>
      <c r="T77" s="323"/>
      <c r="U77" s="323"/>
      <c r="V77" s="323"/>
      <c r="W77" s="323"/>
      <c r="X77" s="323"/>
      <c r="Y77" s="323"/>
      <c r="Z77" s="323"/>
      <c r="AA77" s="323"/>
      <c r="AB77" s="323"/>
      <c r="AC77" s="323"/>
      <c r="AD77" s="323"/>
      <c r="AE77" s="323"/>
      <c r="AF77" s="323"/>
      <c r="AG77" s="323"/>
      <c r="AH77" s="323"/>
      <c r="AI77" s="323"/>
      <c r="AJ77" s="323"/>
      <c r="AK77" s="323"/>
      <c r="AL77" s="323"/>
      <c r="AM77" s="323"/>
      <c r="AN77" s="323"/>
    </row>
    <row r="78" spans="1:40" x14ac:dyDescent="0.25">
      <c r="B78" s="323"/>
      <c r="C78" s="323"/>
      <c r="D78" s="323"/>
      <c r="E78" s="323"/>
      <c r="F78" s="323"/>
      <c r="G78" s="323"/>
      <c r="H78" s="323"/>
      <c r="I78" s="323"/>
      <c r="J78" s="323"/>
      <c r="K78" s="323"/>
      <c r="L78" s="323"/>
      <c r="M78" s="323"/>
      <c r="N78" s="323"/>
      <c r="O78" s="323"/>
      <c r="P78" s="323"/>
      <c r="Q78" s="323"/>
      <c r="R78" s="323"/>
      <c r="S78" s="323"/>
      <c r="T78" s="323"/>
      <c r="U78" s="323"/>
      <c r="V78" s="323"/>
      <c r="W78" s="323"/>
      <c r="X78" s="323"/>
      <c r="Y78" s="323"/>
      <c r="Z78" s="323"/>
      <c r="AA78" s="323"/>
      <c r="AB78" s="323"/>
      <c r="AC78" s="323"/>
      <c r="AD78" s="323"/>
      <c r="AE78" s="323"/>
      <c r="AF78" s="323"/>
      <c r="AG78" s="323"/>
      <c r="AH78" s="323"/>
      <c r="AI78" s="323"/>
      <c r="AJ78" s="323"/>
      <c r="AK78" s="323"/>
      <c r="AL78" s="323"/>
      <c r="AM78" s="323"/>
      <c r="AN78" s="323"/>
    </row>
    <row r="79" spans="1:40" x14ac:dyDescent="0.25">
      <c r="A79" s="301" t="s">
        <v>737</v>
      </c>
    </row>
    <row r="81" spans="1:422" ht="67.5" customHeight="1" x14ac:dyDescent="0.25">
      <c r="A81" s="909" t="s">
        <v>738</v>
      </c>
      <c r="B81" s="909" t="s">
        <v>739</v>
      </c>
      <c r="C81" s="909" t="s">
        <v>740</v>
      </c>
      <c r="D81" s="909" t="s">
        <v>741</v>
      </c>
      <c r="E81" s="326" t="s">
        <v>742</v>
      </c>
      <c r="F81" s="326" t="s">
        <v>743</v>
      </c>
      <c r="G81" s="326" t="s">
        <v>744</v>
      </c>
      <c r="H81" s="326" t="s">
        <v>745</v>
      </c>
      <c r="I81" s="326" t="s">
        <v>746</v>
      </c>
      <c r="J81" s="909" t="s">
        <v>747</v>
      </c>
      <c r="K81" s="909" t="s">
        <v>748</v>
      </c>
      <c r="L81" s="909" t="s">
        <v>749</v>
      </c>
      <c r="M81" s="326" t="s">
        <v>750</v>
      </c>
      <c r="N81" s="909" t="s">
        <v>751</v>
      </c>
      <c r="O81" s="398" t="s">
        <v>826</v>
      </c>
      <c r="P81" s="1014" t="s">
        <v>1013</v>
      </c>
      <c r="Q81" s="1015"/>
      <c r="R81" s="1016"/>
      <c r="S81" s="357"/>
      <c r="T81" s="357"/>
      <c r="U81" s="1019"/>
      <c r="V81" s="1019"/>
      <c r="W81" s="1019"/>
    </row>
    <row r="82" spans="1:422" x14ac:dyDescent="0.25">
      <c r="A82" s="909"/>
      <c r="B82" s="909"/>
      <c r="C82" s="909"/>
      <c r="D82" s="909"/>
      <c r="E82" s="340" t="s">
        <v>195</v>
      </c>
      <c r="F82" s="340" t="s">
        <v>197</v>
      </c>
      <c r="G82" s="340" t="s">
        <v>651</v>
      </c>
      <c r="H82" s="340" t="s">
        <v>308</v>
      </c>
      <c r="I82" s="340" t="s">
        <v>752</v>
      </c>
      <c r="J82" s="909"/>
      <c r="K82" s="909"/>
      <c r="L82" s="909"/>
      <c r="M82" s="340" t="s">
        <v>331</v>
      </c>
      <c r="N82" s="909"/>
      <c r="O82" s="399" t="s">
        <v>1024</v>
      </c>
      <c r="P82" s="1017"/>
      <c r="Q82" s="909"/>
      <c r="R82" s="1018"/>
      <c r="S82" s="400"/>
      <c r="T82" s="400"/>
      <c r="U82" s="1019"/>
      <c r="V82" s="1019"/>
      <c r="W82" s="1019"/>
    </row>
    <row r="83" spans="1:422" x14ac:dyDescent="0.25">
      <c r="A83" s="317"/>
      <c r="B83" s="317"/>
      <c r="C83" s="317"/>
      <c r="D83" s="317"/>
      <c r="E83" s="359"/>
      <c r="F83" s="401">
        <v>0.2</v>
      </c>
      <c r="G83" s="359">
        <f t="shared" ref="G83:G87" si="2">+E83*F83</f>
        <v>0</v>
      </c>
      <c r="H83" s="401">
        <v>0.15</v>
      </c>
      <c r="I83" s="359">
        <f t="shared" ref="I83:I87" si="3">E83*H83</f>
        <v>0</v>
      </c>
      <c r="J83" s="317"/>
      <c r="K83" s="317"/>
      <c r="L83" s="317"/>
      <c r="M83" s="359"/>
      <c r="N83" s="317"/>
      <c r="O83" s="402">
        <f>+G83-M83</f>
        <v>0</v>
      </c>
      <c r="P83" s="1020"/>
      <c r="Q83" s="994"/>
      <c r="R83" s="1021"/>
      <c r="S83" s="403"/>
      <c r="T83" s="403"/>
      <c r="U83" s="1011"/>
      <c r="V83" s="1011"/>
      <c r="W83" s="1011"/>
    </row>
    <row r="84" spans="1:422" x14ac:dyDescent="0.25">
      <c r="A84" s="317"/>
      <c r="B84" s="317"/>
      <c r="C84" s="317"/>
      <c r="D84" s="317"/>
      <c r="E84" s="359"/>
      <c r="F84" s="401"/>
      <c r="G84" s="359">
        <f t="shared" si="2"/>
        <v>0</v>
      </c>
      <c r="H84" s="401"/>
      <c r="I84" s="359">
        <f t="shared" si="3"/>
        <v>0</v>
      </c>
      <c r="J84" s="317"/>
      <c r="K84" s="317"/>
      <c r="L84" s="317"/>
      <c r="M84" s="359"/>
      <c r="N84" s="317"/>
      <c r="O84" s="402">
        <f t="shared" ref="O84:O87" si="4">+G84-M84</f>
        <v>0</v>
      </c>
      <c r="P84" s="1020"/>
      <c r="Q84" s="994"/>
      <c r="R84" s="1021"/>
      <c r="S84" s="403"/>
      <c r="T84" s="403"/>
      <c r="U84" s="1011"/>
      <c r="V84" s="1011"/>
      <c r="W84" s="1011"/>
    </row>
    <row r="85" spans="1:422" x14ac:dyDescent="0.25">
      <c r="A85" s="317"/>
      <c r="B85" s="317"/>
      <c r="C85" s="317"/>
      <c r="D85" s="317"/>
      <c r="E85" s="359"/>
      <c r="F85" s="401"/>
      <c r="G85" s="359">
        <f t="shared" si="2"/>
        <v>0</v>
      </c>
      <c r="H85" s="401"/>
      <c r="I85" s="359">
        <f t="shared" si="3"/>
        <v>0</v>
      </c>
      <c r="J85" s="317"/>
      <c r="K85" s="317"/>
      <c r="L85" s="317"/>
      <c r="M85" s="359"/>
      <c r="N85" s="317"/>
      <c r="O85" s="402">
        <f t="shared" si="4"/>
        <v>0</v>
      </c>
      <c r="P85" s="1020"/>
      <c r="Q85" s="994"/>
      <c r="R85" s="1021"/>
      <c r="S85" s="403"/>
      <c r="T85" s="403"/>
      <c r="U85" s="1011"/>
      <c r="V85" s="1011"/>
      <c r="W85" s="1011"/>
    </row>
    <row r="86" spans="1:422" x14ac:dyDescent="0.25">
      <c r="A86" s="317"/>
      <c r="B86" s="317"/>
      <c r="C86" s="317"/>
      <c r="D86" s="317"/>
      <c r="E86" s="359"/>
      <c r="F86" s="401"/>
      <c r="G86" s="359">
        <f t="shared" si="2"/>
        <v>0</v>
      </c>
      <c r="H86" s="401"/>
      <c r="I86" s="359">
        <f t="shared" si="3"/>
        <v>0</v>
      </c>
      <c r="J86" s="317"/>
      <c r="K86" s="317"/>
      <c r="L86" s="317"/>
      <c r="M86" s="359"/>
      <c r="N86" s="317"/>
      <c r="O86" s="402">
        <f t="shared" si="4"/>
        <v>0</v>
      </c>
      <c r="P86" s="1030"/>
      <c r="Q86" s="1031"/>
      <c r="R86" s="1032"/>
      <c r="S86" s="403"/>
      <c r="T86" s="403"/>
      <c r="U86" s="1011"/>
      <c r="V86" s="1011"/>
      <c r="W86" s="1011"/>
    </row>
    <row r="87" spans="1:422" x14ac:dyDescent="0.25">
      <c r="A87" s="317"/>
      <c r="B87" s="317"/>
      <c r="C87" s="317"/>
      <c r="D87" s="317"/>
      <c r="E87" s="359"/>
      <c r="F87" s="401"/>
      <c r="G87" s="359">
        <f t="shared" si="2"/>
        <v>0</v>
      </c>
      <c r="H87" s="401"/>
      <c r="I87" s="359">
        <f t="shared" si="3"/>
        <v>0</v>
      </c>
      <c r="J87" s="317"/>
      <c r="K87" s="317"/>
      <c r="L87" s="317"/>
      <c r="M87" s="359"/>
      <c r="N87" s="317"/>
      <c r="O87" s="402">
        <f t="shared" si="4"/>
        <v>0</v>
      </c>
      <c r="P87" s="1033"/>
      <c r="Q87" s="1034"/>
      <c r="R87" s="1035"/>
      <c r="S87" s="403"/>
      <c r="T87" s="403"/>
      <c r="U87" s="1011"/>
      <c r="V87" s="1011"/>
      <c r="W87" s="1011"/>
    </row>
    <row r="88" spans="1:422" x14ac:dyDescent="0.25">
      <c r="A88" s="1036" t="s">
        <v>391</v>
      </c>
      <c r="B88" s="1036"/>
      <c r="C88" s="1036"/>
      <c r="D88" s="1036"/>
      <c r="E88" s="1036"/>
      <c r="F88" s="1036"/>
      <c r="G88" s="396">
        <f>SUM(G83:G87)</f>
        <v>0</v>
      </c>
      <c r="H88" s="404"/>
      <c r="I88" s="396">
        <f>SUM(I83:I87)</f>
        <v>0</v>
      </c>
      <c r="J88" s="405"/>
      <c r="K88" s="406"/>
      <c r="L88" s="407"/>
      <c r="M88" s="396">
        <f>SUM(M83:M87)</f>
        <v>0</v>
      </c>
      <c r="N88" s="405"/>
      <c r="O88" s="408">
        <f>SUM(O83:O87)</f>
        <v>0</v>
      </c>
      <c r="P88" s="397"/>
      <c r="Q88" s="397"/>
      <c r="R88" s="304"/>
      <c r="S88" s="409"/>
      <c r="T88" s="409"/>
      <c r="U88" s="410"/>
      <c r="V88" s="410"/>
      <c r="W88" s="410"/>
    </row>
    <row r="90" spans="1:422" s="426" customFormat="1" x14ac:dyDescent="0.25">
      <c r="A90" s="302" t="s">
        <v>849</v>
      </c>
      <c r="B90" s="302"/>
      <c r="C90" s="302"/>
      <c r="D90" s="302"/>
      <c r="E90" s="302"/>
      <c r="F90" s="302"/>
      <c r="G90" s="302"/>
      <c r="H90" s="302"/>
      <c r="I90" s="302"/>
      <c r="J90" s="302"/>
      <c r="K90" s="302"/>
      <c r="L90" s="302"/>
      <c r="M90" s="302"/>
      <c r="N90" s="302"/>
      <c r="O90" s="302"/>
      <c r="P90" s="302"/>
      <c r="Q90" s="302"/>
      <c r="R90" s="302"/>
      <c r="S90" s="302"/>
      <c r="T90" s="302"/>
      <c r="U90" s="302"/>
      <c r="V90" s="302"/>
      <c r="W90" s="302"/>
      <c r="X90" s="302"/>
      <c r="Y90" s="302"/>
      <c r="Z90" s="302"/>
      <c r="AA90" s="302"/>
      <c r="AB90" s="302"/>
      <c r="AC90" s="302"/>
      <c r="AD90" s="302"/>
      <c r="AE90" s="302"/>
      <c r="AF90" s="302"/>
      <c r="AG90" s="302"/>
      <c r="AH90" s="302"/>
      <c r="AI90" s="302"/>
      <c r="AJ90" s="302"/>
      <c r="AK90" s="302"/>
      <c r="AL90" s="302"/>
      <c r="AM90" s="302"/>
      <c r="AN90" s="302"/>
      <c r="AO90" s="302"/>
      <c r="AP90" s="302"/>
      <c r="AQ90" s="302"/>
      <c r="AR90" s="302"/>
      <c r="AS90" s="302"/>
      <c r="AT90" s="302"/>
      <c r="AU90" s="302"/>
      <c r="AV90" s="302"/>
      <c r="AW90" s="302"/>
      <c r="AX90" s="302"/>
      <c r="AY90" s="302"/>
      <c r="AZ90" s="302"/>
      <c r="BA90" s="302"/>
      <c r="BB90" s="302"/>
      <c r="BC90" s="302"/>
      <c r="BD90" s="302"/>
      <c r="BE90" s="302"/>
      <c r="BF90" s="302"/>
      <c r="BG90" s="302"/>
      <c r="BH90" s="302"/>
      <c r="BI90" s="302"/>
      <c r="BJ90" s="302"/>
      <c r="BK90" s="302"/>
      <c r="BL90" s="302"/>
      <c r="BM90" s="302"/>
      <c r="BN90" s="302"/>
      <c r="BO90" s="302"/>
      <c r="BP90" s="302"/>
      <c r="BQ90" s="302"/>
      <c r="BR90" s="302"/>
      <c r="BS90" s="302"/>
      <c r="BT90" s="302"/>
      <c r="BU90" s="302"/>
      <c r="BV90" s="302"/>
      <c r="BW90" s="302"/>
      <c r="BX90" s="302"/>
      <c r="BY90" s="302"/>
      <c r="BZ90" s="302"/>
      <c r="CA90" s="302"/>
      <c r="CB90" s="302"/>
      <c r="CC90" s="302"/>
      <c r="CD90" s="302"/>
      <c r="CE90" s="302"/>
      <c r="CF90" s="302"/>
      <c r="CG90" s="302"/>
      <c r="CH90" s="302"/>
      <c r="CI90" s="302"/>
      <c r="CJ90" s="302"/>
      <c r="CK90" s="302"/>
      <c r="CL90" s="302"/>
      <c r="CM90" s="302"/>
      <c r="CN90" s="302"/>
      <c r="CO90" s="302"/>
      <c r="CP90" s="302"/>
      <c r="CQ90" s="302"/>
      <c r="CR90" s="302"/>
      <c r="CS90" s="302"/>
      <c r="CT90" s="302"/>
      <c r="CU90" s="302"/>
      <c r="CV90" s="302"/>
      <c r="CW90" s="302"/>
      <c r="CX90" s="302"/>
      <c r="CY90" s="302"/>
      <c r="CZ90" s="302"/>
      <c r="DA90" s="302"/>
      <c r="DB90" s="302"/>
      <c r="DC90" s="302"/>
      <c r="DD90" s="302"/>
      <c r="DE90" s="302"/>
      <c r="DF90" s="302"/>
      <c r="DG90" s="302"/>
      <c r="DH90" s="302"/>
      <c r="DI90" s="302"/>
      <c r="DJ90" s="302"/>
      <c r="DK90" s="302"/>
      <c r="DL90" s="302"/>
      <c r="DM90" s="302"/>
      <c r="DN90" s="302"/>
      <c r="DO90" s="302"/>
      <c r="DP90" s="302"/>
      <c r="DQ90" s="302"/>
      <c r="DR90" s="302"/>
      <c r="DS90" s="302"/>
      <c r="DT90" s="302"/>
      <c r="DU90" s="302"/>
      <c r="DV90" s="302"/>
      <c r="DW90" s="302"/>
      <c r="DX90" s="302"/>
      <c r="DY90" s="302"/>
      <c r="DZ90" s="302"/>
      <c r="EA90" s="302"/>
      <c r="EB90" s="302"/>
      <c r="EC90" s="302"/>
      <c r="ED90" s="302"/>
      <c r="EE90" s="302"/>
      <c r="EF90" s="302"/>
      <c r="EG90" s="302"/>
      <c r="EH90" s="302"/>
      <c r="EI90" s="302"/>
      <c r="EJ90" s="302"/>
      <c r="EK90" s="302"/>
      <c r="EL90" s="302"/>
      <c r="EM90" s="302"/>
      <c r="EN90" s="302"/>
      <c r="EO90" s="302"/>
      <c r="EP90" s="302"/>
      <c r="EQ90" s="302"/>
      <c r="ER90" s="302"/>
      <c r="ES90" s="302"/>
      <c r="ET90" s="302"/>
      <c r="EU90" s="302"/>
      <c r="EV90" s="302"/>
      <c r="EW90" s="302"/>
      <c r="EX90" s="302"/>
      <c r="EY90" s="302"/>
      <c r="EZ90" s="302"/>
      <c r="FA90" s="302"/>
      <c r="FB90" s="302"/>
      <c r="FC90" s="302"/>
      <c r="FD90" s="302"/>
      <c r="FE90" s="302"/>
      <c r="FF90" s="302"/>
      <c r="FG90" s="302"/>
      <c r="FH90" s="302"/>
      <c r="FI90" s="302"/>
      <c r="FJ90" s="302"/>
      <c r="FK90" s="302"/>
      <c r="FL90" s="302"/>
      <c r="FM90" s="302"/>
      <c r="FN90" s="302"/>
      <c r="FO90" s="302"/>
      <c r="FP90" s="302"/>
      <c r="FQ90" s="302"/>
      <c r="FR90" s="302"/>
      <c r="FS90" s="302"/>
      <c r="FT90" s="302"/>
      <c r="FU90" s="302"/>
      <c r="FV90" s="302"/>
      <c r="FW90" s="302"/>
      <c r="FX90" s="302"/>
      <c r="FY90" s="302"/>
      <c r="FZ90" s="302"/>
      <c r="GA90" s="302"/>
      <c r="GB90" s="302"/>
      <c r="GC90" s="302"/>
      <c r="GD90" s="302"/>
      <c r="GE90" s="302"/>
      <c r="GF90" s="302"/>
      <c r="GG90" s="302"/>
      <c r="GH90" s="302"/>
      <c r="GI90" s="302"/>
      <c r="GJ90" s="302"/>
      <c r="GK90" s="302"/>
      <c r="GL90" s="302"/>
      <c r="GM90" s="302"/>
      <c r="GN90" s="302"/>
      <c r="GO90" s="302"/>
      <c r="GP90" s="302"/>
      <c r="GQ90" s="302"/>
      <c r="GR90" s="302"/>
      <c r="GS90" s="302"/>
      <c r="GT90" s="302"/>
      <c r="GU90" s="302"/>
      <c r="GV90" s="302"/>
      <c r="GW90" s="302"/>
      <c r="GX90" s="302"/>
      <c r="GY90" s="302"/>
      <c r="GZ90" s="302"/>
      <c r="HA90" s="302"/>
      <c r="HB90" s="302"/>
      <c r="HC90" s="302"/>
      <c r="HD90" s="302"/>
      <c r="HE90" s="302"/>
      <c r="HF90" s="302"/>
      <c r="HG90" s="302"/>
      <c r="HH90" s="302"/>
      <c r="HI90" s="302"/>
      <c r="HJ90" s="302"/>
      <c r="HK90" s="302"/>
      <c r="HL90" s="302"/>
      <c r="HM90" s="302"/>
      <c r="HN90" s="302"/>
      <c r="HO90" s="302"/>
      <c r="HP90" s="302"/>
      <c r="HQ90" s="302"/>
      <c r="HR90" s="302"/>
      <c r="HS90" s="302"/>
      <c r="HT90" s="302"/>
      <c r="HU90" s="302"/>
      <c r="HV90" s="302"/>
      <c r="HW90" s="302"/>
      <c r="HX90" s="302"/>
      <c r="HY90" s="302"/>
      <c r="HZ90" s="302"/>
      <c r="IA90" s="302"/>
      <c r="IB90" s="302"/>
      <c r="IC90" s="302"/>
      <c r="ID90" s="302"/>
      <c r="IE90" s="302"/>
      <c r="IF90" s="302"/>
      <c r="IG90" s="302"/>
      <c r="IH90" s="302"/>
      <c r="II90" s="302"/>
      <c r="IJ90" s="302"/>
      <c r="IK90" s="302"/>
      <c r="IL90" s="302"/>
      <c r="IM90" s="302"/>
      <c r="IN90" s="302"/>
      <c r="IO90" s="302"/>
      <c r="IP90" s="302"/>
      <c r="IQ90" s="302"/>
      <c r="IR90" s="302"/>
      <c r="IS90" s="302"/>
      <c r="IT90" s="302"/>
      <c r="IU90" s="302"/>
      <c r="IV90" s="302"/>
      <c r="IW90" s="302"/>
      <c r="IX90" s="302"/>
      <c r="IY90" s="302"/>
      <c r="IZ90" s="302"/>
      <c r="JA90" s="302"/>
      <c r="JB90" s="302"/>
      <c r="JC90" s="302"/>
      <c r="JD90" s="302"/>
      <c r="JE90" s="302"/>
      <c r="JF90" s="302"/>
      <c r="JG90" s="302"/>
      <c r="JH90" s="302"/>
      <c r="JI90" s="302"/>
      <c r="JJ90" s="302"/>
      <c r="JK90" s="302"/>
      <c r="JL90" s="302"/>
      <c r="JM90" s="302"/>
      <c r="JN90" s="302"/>
      <c r="JO90" s="302"/>
      <c r="JP90" s="302"/>
      <c r="JQ90" s="302"/>
      <c r="JR90" s="302"/>
      <c r="JS90" s="302"/>
      <c r="JT90" s="302"/>
      <c r="JU90" s="302"/>
      <c r="JV90" s="302"/>
      <c r="JW90" s="302"/>
      <c r="JX90" s="302"/>
      <c r="JY90" s="302"/>
      <c r="JZ90" s="302"/>
      <c r="KA90" s="302"/>
      <c r="KB90" s="302"/>
      <c r="KC90" s="302"/>
      <c r="KD90" s="302"/>
      <c r="KE90" s="302"/>
      <c r="KF90" s="302"/>
      <c r="KG90" s="302"/>
      <c r="KH90" s="302"/>
      <c r="KI90" s="302"/>
      <c r="KJ90" s="302"/>
      <c r="KK90" s="302"/>
      <c r="KL90" s="302"/>
      <c r="KM90" s="302"/>
      <c r="KN90" s="302"/>
      <c r="KO90" s="302"/>
      <c r="KP90" s="302"/>
      <c r="KQ90" s="302"/>
      <c r="KR90" s="302"/>
      <c r="KS90" s="302"/>
      <c r="KT90" s="302"/>
      <c r="KU90" s="302"/>
      <c r="KV90" s="302"/>
      <c r="KW90" s="302"/>
      <c r="KX90" s="302"/>
      <c r="KY90" s="302"/>
      <c r="KZ90" s="302"/>
      <c r="LA90" s="302"/>
      <c r="LB90" s="302"/>
      <c r="LC90" s="302"/>
      <c r="LD90" s="302"/>
      <c r="LE90" s="302"/>
      <c r="LF90" s="302"/>
      <c r="LG90" s="302"/>
      <c r="LH90" s="302"/>
      <c r="LI90" s="302"/>
      <c r="LJ90" s="302"/>
      <c r="LK90" s="302"/>
      <c r="LL90" s="302"/>
      <c r="LM90" s="302"/>
      <c r="LN90" s="302"/>
      <c r="LO90" s="302"/>
      <c r="LP90" s="302"/>
      <c r="LQ90" s="302"/>
      <c r="LR90" s="302"/>
      <c r="LS90" s="302"/>
      <c r="LT90" s="302"/>
      <c r="LU90" s="302"/>
      <c r="LV90" s="302"/>
      <c r="LW90" s="302"/>
      <c r="LX90" s="302"/>
      <c r="LY90" s="302"/>
      <c r="LZ90" s="302"/>
      <c r="MA90" s="302"/>
      <c r="MB90" s="302"/>
      <c r="MC90" s="302"/>
      <c r="MD90" s="302"/>
      <c r="ME90" s="302"/>
      <c r="MF90" s="302"/>
      <c r="MG90" s="302"/>
      <c r="MH90" s="302"/>
      <c r="MI90" s="302"/>
      <c r="MJ90" s="302"/>
      <c r="MK90" s="302"/>
      <c r="ML90" s="302"/>
      <c r="MM90" s="302"/>
      <c r="MN90" s="302"/>
      <c r="MO90" s="302"/>
      <c r="MP90" s="302"/>
      <c r="MQ90" s="302"/>
      <c r="MR90" s="302"/>
      <c r="MS90" s="302"/>
      <c r="MT90" s="302"/>
      <c r="MU90" s="302"/>
      <c r="MV90" s="302"/>
      <c r="MW90" s="302"/>
      <c r="MX90" s="302"/>
      <c r="MY90" s="302"/>
      <c r="MZ90" s="302"/>
      <c r="NA90" s="302"/>
      <c r="NB90" s="302"/>
      <c r="NC90" s="302"/>
      <c r="ND90" s="302"/>
      <c r="NE90" s="302"/>
      <c r="NF90" s="302"/>
      <c r="NG90" s="302"/>
      <c r="NH90" s="302"/>
      <c r="NI90" s="302"/>
      <c r="NJ90" s="302"/>
      <c r="NK90" s="302"/>
      <c r="NL90" s="302"/>
      <c r="NM90" s="302"/>
      <c r="NN90" s="302"/>
      <c r="NO90" s="302"/>
      <c r="NP90" s="302"/>
      <c r="NQ90" s="302"/>
      <c r="NR90" s="302"/>
      <c r="NS90" s="302"/>
      <c r="NT90" s="302"/>
      <c r="NU90" s="302"/>
      <c r="NV90" s="302"/>
      <c r="NW90" s="302"/>
      <c r="NX90" s="302"/>
      <c r="NY90" s="302"/>
      <c r="NZ90" s="302"/>
      <c r="OA90" s="302"/>
      <c r="OB90" s="302"/>
      <c r="OC90" s="302"/>
      <c r="OD90" s="302"/>
      <c r="OE90" s="302"/>
      <c r="OF90" s="302"/>
      <c r="OG90" s="302"/>
      <c r="OH90" s="302"/>
      <c r="OI90" s="302"/>
      <c r="OJ90" s="302"/>
      <c r="OK90" s="302"/>
      <c r="OL90" s="302"/>
      <c r="OM90" s="302"/>
      <c r="ON90" s="302"/>
      <c r="OO90" s="302"/>
      <c r="OP90" s="302"/>
      <c r="OQ90" s="302"/>
      <c r="OR90" s="302"/>
      <c r="OS90" s="302"/>
      <c r="OT90" s="302"/>
      <c r="OU90" s="302"/>
      <c r="OV90" s="302"/>
      <c r="OW90" s="302"/>
      <c r="OX90" s="302"/>
      <c r="OY90" s="302"/>
      <c r="OZ90" s="302"/>
      <c r="PA90" s="302"/>
      <c r="PB90" s="302"/>
      <c r="PC90" s="302"/>
      <c r="PD90" s="302"/>
      <c r="PE90" s="302"/>
      <c r="PF90" s="302"/>
    </row>
    <row r="91" spans="1:422" s="426" customFormat="1" x14ac:dyDescent="0.25">
      <c r="A91" s="302" t="s">
        <v>850</v>
      </c>
      <c r="B91" s="302"/>
      <c r="C91" s="302"/>
      <c r="D91" s="302"/>
      <c r="E91" s="302"/>
      <c r="F91" s="302"/>
      <c r="G91" s="302"/>
      <c r="H91" s="302"/>
      <c r="I91" s="302"/>
      <c r="J91" s="302"/>
      <c r="K91" s="302"/>
      <c r="L91" s="302"/>
      <c r="M91" s="302"/>
      <c r="N91" s="302"/>
      <c r="O91" s="302"/>
      <c r="P91" s="302"/>
      <c r="Q91" s="302"/>
      <c r="R91" s="302"/>
      <c r="S91" s="302"/>
      <c r="T91" s="302"/>
      <c r="U91" s="302"/>
      <c r="V91" s="302"/>
      <c r="W91" s="302"/>
      <c r="X91" s="302"/>
      <c r="Y91" s="302"/>
      <c r="Z91" s="302"/>
      <c r="AA91" s="302"/>
      <c r="AB91" s="302"/>
      <c r="AC91" s="302"/>
      <c r="AD91" s="302"/>
      <c r="AE91" s="302"/>
      <c r="AF91" s="302"/>
      <c r="AG91" s="302"/>
      <c r="AH91" s="302"/>
      <c r="AI91" s="302"/>
      <c r="AJ91" s="302"/>
      <c r="AK91" s="302"/>
      <c r="AL91" s="302"/>
      <c r="AM91" s="302"/>
      <c r="AN91" s="302"/>
      <c r="AO91" s="302"/>
      <c r="AP91" s="302"/>
      <c r="AQ91" s="302"/>
      <c r="AR91" s="302"/>
      <c r="AS91" s="302"/>
      <c r="AT91" s="302"/>
      <c r="AU91" s="302"/>
      <c r="AV91" s="302"/>
      <c r="AW91" s="302"/>
      <c r="AX91" s="302"/>
      <c r="AY91" s="302"/>
      <c r="AZ91" s="302"/>
      <c r="BA91" s="302"/>
      <c r="BB91" s="302"/>
      <c r="BC91" s="302"/>
      <c r="BD91" s="302"/>
      <c r="BE91" s="302"/>
      <c r="BF91" s="302"/>
      <c r="BG91" s="302"/>
      <c r="BH91" s="302"/>
      <c r="BI91" s="302"/>
      <c r="BJ91" s="302"/>
      <c r="BK91" s="302"/>
      <c r="BL91" s="302"/>
      <c r="BM91" s="302"/>
      <c r="BN91" s="302"/>
      <c r="BO91" s="302"/>
      <c r="BP91" s="302"/>
      <c r="BQ91" s="302"/>
      <c r="BR91" s="302"/>
      <c r="BS91" s="302"/>
      <c r="BT91" s="302"/>
      <c r="BU91" s="302"/>
      <c r="BV91" s="302"/>
      <c r="BW91" s="302"/>
      <c r="BX91" s="302"/>
      <c r="BY91" s="302"/>
      <c r="BZ91" s="302"/>
      <c r="CA91" s="302"/>
      <c r="CB91" s="302"/>
      <c r="CC91" s="302"/>
      <c r="CD91" s="302"/>
      <c r="CE91" s="302"/>
      <c r="CF91" s="302"/>
      <c r="CG91" s="302"/>
      <c r="CH91" s="302"/>
      <c r="CI91" s="302"/>
      <c r="CJ91" s="302"/>
      <c r="CK91" s="302"/>
      <c r="CL91" s="302"/>
      <c r="CM91" s="302"/>
      <c r="CN91" s="302"/>
      <c r="CO91" s="302"/>
      <c r="CP91" s="302"/>
      <c r="CQ91" s="302"/>
      <c r="CR91" s="302"/>
      <c r="CS91" s="302"/>
      <c r="CT91" s="302"/>
      <c r="CU91" s="302"/>
      <c r="CV91" s="302"/>
      <c r="CW91" s="302"/>
      <c r="CX91" s="302"/>
      <c r="CY91" s="302"/>
      <c r="CZ91" s="302"/>
      <c r="DA91" s="302"/>
      <c r="DB91" s="302"/>
      <c r="DC91" s="302"/>
      <c r="DD91" s="302"/>
      <c r="DE91" s="302"/>
      <c r="DF91" s="302"/>
      <c r="DG91" s="302"/>
      <c r="DH91" s="302"/>
      <c r="DI91" s="302"/>
      <c r="DJ91" s="302"/>
      <c r="DK91" s="302"/>
      <c r="DL91" s="302"/>
      <c r="DM91" s="302"/>
      <c r="DN91" s="302"/>
      <c r="DO91" s="302"/>
      <c r="DP91" s="302"/>
      <c r="DQ91" s="302"/>
      <c r="DR91" s="302"/>
      <c r="DS91" s="302"/>
      <c r="DT91" s="302"/>
      <c r="DU91" s="302"/>
      <c r="DV91" s="302"/>
      <c r="DW91" s="302"/>
      <c r="DX91" s="302"/>
      <c r="DY91" s="302"/>
      <c r="DZ91" s="302"/>
      <c r="EA91" s="302"/>
      <c r="EB91" s="302"/>
      <c r="EC91" s="302"/>
      <c r="ED91" s="302"/>
      <c r="EE91" s="302"/>
      <c r="EF91" s="302"/>
      <c r="EG91" s="302"/>
      <c r="EH91" s="302"/>
      <c r="EI91" s="302"/>
      <c r="EJ91" s="302"/>
      <c r="EK91" s="302"/>
      <c r="EL91" s="302"/>
      <c r="EM91" s="302"/>
      <c r="EN91" s="302"/>
      <c r="EO91" s="302"/>
      <c r="EP91" s="302"/>
      <c r="EQ91" s="302"/>
      <c r="ER91" s="302"/>
      <c r="ES91" s="302"/>
      <c r="ET91" s="302"/>
      <c r="EU91" s="302"/>
      <c r="EV91" s="302"/>
      <c r="EW91" s="302"/>
      <c r="EX91" s="302"/>
      <c r="EY91" s="302"/>
      <c r="EZ91" s="302"/>
      <c r="FA91" s="302"/>
      <c r="FB91" s="302"/>
      <c r="FC91" s="302"/>
      <c r="FD91" s="302"/>
      <c r="FE91" s="302"/>
      <c r="FF91" s="302"/>
      <c r="FG91" s="302"/>
      <c r="FH91" s="302"/>
      <c r="FI91" s="302"/>
      <c r="FJ91" s="302"/>
      <c r="FK91" s="302"/>
      <c r="FL91" s="302"/>
      <c r="FM91" s="302"/>
      <c r="FN91" s="302"/>
      <c r="FO91" s="302"/>
      <c r="FP91" s="302"/>
      <c r="FQ91" s="302"/>
      <c r="FR91" s="302"/>
      <c r="FS91" s="302"/>
      <c r="FT91" s="302"/>
      <c r="FU91" s="302"/>
      <c r="FV91" s="302"/>
      <c r="FW91" s="302"/>
      <c r="FX91" s="302"/>
      <c r="FY91" s="302"/>
      <c r="FZ91" s="302"/>
      <c r="GA91" s="302"/>
      <c r="GB91" s="302"/>
      <c r="GC91" s="302"/>
      <c r="GD91" s="302"/>
      <c r="GE91" s="302"/>
      <c r="GF91" s="302"/>
      <c r="GG91" s="302"/>
      <c r="GH91" s="302"/>
      <c r="GI91" s="302"/>
      <c r="GJ91" s="302"/>
      <c r="GK91" s="302"/>
      <c r="GL91" s="302"/>
      <c r="GM91" s="302"/>
      <c r="GN91" s="302"/>
      <c r="GO91" s="302"/>
      <c r="GP91" s="302"/>
      <c r="GQ91" s="302"/>
      <c r="GR91" s="302"/>
      <c r="GS91" s="302"/>
      <c r="GT91" s="302"/>
      <c r="GU91" s="302"/>
      <c r="GV91" s="302"/>
      <c r="GW91" s="302"/>
      <c r="GX91" s="302"/>
      <c r="GY91" s="302"/>
      <c r="GZ91" s="302"/>
      <c r="HA91" s="302"/>
      <c r="HB91" s="302"/>
      <c r="HC91" s="302"/>
      <c r="HD91" s="302"/>
      <c r="HE91" s="302"/>
      <c r="HF91" s="302"/>
      <c r="HG91" s="302"/>
      <c r="HH91" s="302"/>
      <c r="HI91" s="302"/>
      <c r="HJ91" s="302"/>
      <c r="HK91" s="302"/>
      <c r="HL91" s="302"/>
      <c r="HM91" s="302"/>
      <c r="HN91" s="302"/>
      <c r="HO91" s="302"/>
      <c r="HP91" s="302"/>
      <c r="HQ91" s="302"/>
      <c r="HR91" s="302"/>
      <c r="HS91" s="302"/>
      <c r="HT91" s="302"/>
      <c r="HU91" s="302"/>
      <c r="HV91" s="302"/>
      <c r="HW91" s="302"/>
      <c r="HX91" s="302"/>
      <c r="HY91" s="302"/>
      <c r="HZ91" s="302"/>
      <c r="IA91" s="302"/>
      <c r="IB91" s="302"/>
      <c r="IC91" s="302"/>
      <c r="ID91" s="302"/>
      <c r="IE91" s="302"/>
      <c r="IF91" s="302"/>
      <c r="IG91" s="302"/>
      <c r="IH91" s="302"/>
      <c r="II91" s="302"/>
      <c r="IJ91" s="302"/>
      <c r="IK91" s="302"/>
      <c r="IL91" s="302"/>
      <c r="IM91" s="302"/>
      <c r="IN91" s="302"/>
      <c r="IO91" s="302"/>
      <c r="IP91" s="302"/>
      <c r="IQ91" s="302"/>
      <c r="IR91" s="302"/>
      <c r="IS91" s="302"/>
      <c r="IT91" s="302"/>
      <c r="IU91" s="302"/>
      <c r="IV91" s="302"/>
      <c r="IW91" s="302"/>
      <c r="IX91" s="302"/>
      <c r="IY91" s="302"/>
      <c r="IZ91" s="302"/>
      <c r="JA91" s="302"/>
      <c r="JB91" s="302"/>
      <c r="JC91" s="302"/>
      <c r="JD91" s="302"/>
      <c r="JE91" s="302"/>
      <c r="JF91" s="302"/>
      <c r="JG91" s="302"/>
      <c r="JH91" s="302"/>
      <c r="JI91" s="302"/>
      <c r="JJ91" s="302"/>
      <c r="JK91" s="302"/>
      <c r="JL91" s="302"/>
      <c r="JM91" s="302"/>
      <c r="JN91" s="302"/>
      <c r="JO91" s="302"/>
      <c r="JP91" s="302"/>
      <c r="JQ91" s="302"/>
      <c r="JR91" s="302"/>
      <c r="JS91" s="302"/>
      <c r="JT91" s="302"/>
      <c r="JU91" s="302"/>
      <c r="JV91" s="302"/>
      <c r="JW91" s="302"/>
      <c r="JX91" s="302"/>
      <c r="JY91" s="302"/>
      <c r="JZ91" s="302"/>
      <c r="KA91" s="302"/>
      <c r="KB91" s="302"/>
      <c r="KC91" s="302"/>
      <c r="KD91" s="302"/>
      <c r="KE91" s="302"/>
      <c r="KF91" s="302"/>
      <c r="KG91" s="302"/>
      <c r="KH91" s="302"/>
      <c r="KI91" s="302"/>
      <c r="KJ91" s="302"/>
      <c r="KK91" s="302"/>
      <c r="KL91" s="302"/>
      <c r="KM91" s="302"/>
      <c r="KN91" s="302"/>
      <c r="KO91" s="302"/>
      <c r="KP91" s="302"/>
      <c r="KQ91" s="302"/>
      <c r="KR91" s="302"/>
      <c r="KS91" s="302"/>
      <c r="KT91" s="302"/>
      <c r="KU91" s="302"/>
      <c r="KV91" s="302"/>
      <c r="KW91" s="302"/>
      <c r="KX91" s="302"/>
      <c r="KY91" s="302"/>
      <c r="KZ91" s="302"/>
      <c r="LA91" s="302"/>
      <c r="LB91" s="302"/>
      <c r="LC91" s="302"/>
      <c r="LD91" s="302"/>
      <c r="LE91" s="302"/>
      <c r="LF91" s="302"/>
      <c r="LG91" s="302"/>
      <c r="LH91" s="302"/>
      <c r="LI91" s="302"/>
      <c r="LJ91" s="302"/>
      <c r="LK91" s="302"/>
      <c r="LL91" s="302"/>
      <c r="LM91" s="302"/>
      <c r="LN91" s="302"/>
      <c r="LO91" s="302"/>
      <c r="LP91" s="302"/>
      <c r="LQ91" s="302"/>
      <c r="LR91" s="302"/>
      <c r="LS91" s="302"/>
      <c r="LT91" s="302"/>
      <c r="LU91" s="302"/>
      <c r="LV91" s="302"/>
      <c r="LW91" s="302"/>
      <c r="LX91" s="302"/>
      <c r="LY91" s="302"/>
      <c r="LZ91" s="302"/>
      <c r="MA91" s="302"/>
      <c r="MB91" s="302"/>
      <c r="MC91" s="302"/>
      <c r="MD91" s="302"/>
      <c r="ME91" s="302"/>
      <c r="MF91" s="302"/>
      <c r="MG91" s="302"/>
      <c r="MH91" s="302"/>
      <c r="MI91" s="302"/>
      <c r="MJ91" s="302"/>
      <c r="MK91" s="302"/>
      <c r="ML91" s="302"/>
      <c r="MM91" s="302"/>
      <c r="MN91" s="302"/>
      <c r="MO91" s="302"/>
      <c r="MP91" s="302"/>
      <c r="MQ91" s="302"/>
      <c r="MR91" s="302"/>
      <c r="MS91" s="302"/>
      <c r="MT91" s="302"/>
      <c r="MU91" s="302"/>
      <c r="MV91" s="302"/>
      <c r="MW91" s="302"/>
      <c r="MX91" s="302"/>
      <c r="MY91" s="302"/>
      <c r="MZ91" s="302"/>
      <c r="NA91" s="302"/>
      <c r="NB91" s="302"/>
      <c r="NC91" s="302"/>
      <c r="ND91" s="302"/>
      <c r="NE91" s="302"/>
      <c r="NF91" s="302"/>
      <c r="NG91" s="302"/>
      <c r="NH91" s="302"/>
      <c r="NI91" s="302"/>
      <c r="NJ91" s="302"/>
      <c r="NK91" s="302"/>
      <c r="NL91" s="302"/>
      <c r="NM91" s="302"/>
      <c r="NN91" s="302"/>
      <c r="NO91" s="302"/>
      <c r="NP91" s="302"/>
      <c r="NQ91" s="302"/>
      <c r="NR91" s="302"/>
      <c r="NS91" s="302"/>
      <c r="NT91" s="302"/>
      <c r="NU91" s="302"/>
      <c r="NV91" s="302"/>
      <c r="NW91" s="302"/>
      <c r="NX91" s="302"/>
      <c r="NY91" s="302"/>
      <c r="NZ91" s="302"/>
      <c r="OA91" s="302"/>
      <c r="OB91" s="302"/>
      <c r="OC91" s="302"/>
      <c r="OD91" s="302"/>
      <c r="OE91" s="302"/>
      <c r="OF91" s="302"/>
      <c r="OG91" s="302"/>
      <c r="OH91" s="302"/>
      <c r="OI91" s="302"/>
      <c r="OJ91" s="302"/>
      <c r="OK91" s="302"/>
      <c r="OL91" s="302"/>
      <c r="OM91" s="302"/>
      <c r="ON91" s="302"/>
      <c r="OO91" s="302"/>
      <c r="OP91" s="302"/>
      <c r="OQ91" s="302"/>
      <c r="OR91" s="302"/>
      <c r="OS91" s="302"/>
      <c r="OT91" s="302"/>
      <c r="OU91" s="302"/>
      <c r="OV91" s="302"/>
      <c r="OW91" s="302"/>
      <c r="OX91" s="302"/>
      <c r="OY91" s="302"/>
      <c r="OZ91" s="302"/>
      <c r="PA91" s="302"/>
      <c r="PB91" s="302"/>
      <c r="PC91" s="302"/>
      <c r="PD91" s="302"/>
      <c r="PE91" s="302"/>
      <c r="PF91" s="302"/>
    </row>
    <row r="92" spans="1:422" s="426" customFormat="1" x14ac:dyDescent="0.25">
      <c r="A92" s="302"/>
      <c r="B92" s="302"/>
      <c r="C92" s="302"/>
      <c r="D92" s="302"/>
      <c r="E92" s="302"/>
      <c r="F92" s="302"/>
      <c r="G92" s="302"/>
      <c r="H92" s="302"/>
      <c r="I92" s="302"/>
      <c r="J92" s="302"/>
      <c r="K92" s="302"/>
      <c r="L92" s="302"/>
      <c r="M92" s="302"/>
      <c r="N92" s="302"/>
      <c r="O92" s="302"/>
      <c r="P92" s="302"/>
      <c r="Q92" s="302"/>
      <c r="R92" s="302"/>
      <c r="S92" s="302"/>
      <c r="T92" s="302"/>
      <c r="U92" s="302"/>
      <c r="V92" s="302"/>
      <c r="W92" s="302"/>
      <c r="X92" s="302"/>
      <c r="Y92" s="302"/>
      <c r="Z92" s="302"/>
      <c r="AA92" s="302"/>
      <c r="AB92" s="302"/>
      <c r="AC92" s="302"/>
      <c r="AD92" s="302"/>
      <c r="AE92" s="302"/>
      <c r="AF92" s="302"/>
      <c r="AG92" s="302"/>
      <c r="AH92" s="302"/>
      <c r="AI92" s="302"/>
      <c r="AJ92" s="302"/>
      <c r="AK92" s="302"/>
      <c r="AL92" s="302"/>
      <c r="AM92" s="302"/>
      <c r="AN92" s="302"/>
      <c r="AO92" s="302"/>
      <c r="AP92" s="302"/>
      <c r="AQ92" s="302"/>
      <c r="AR92" s="302"/>
      <c r="AS92" s="302"/>
      <c r="AT92" s="302"/>
      <c r="AU92" s="302"/>
      <c r="AV92" s="302"/>
      <c r="AW92" s="302"/>
      <c r="AX92" s="302"/>
      <c r="AY92" s="302"/>
      <c r="AZ92" s="302"/>
      <c r="BA92" s="302"/>
      <c r="BB92" s="302"/>
      <c r="BC92" s="302"/>
      <c r="BD92" s="302"/>
      <c r="BE92" s="302"/>
      <c r="BF92" s="302"/>
      <c r="BG92" s="302"/>
      <c r="BH92" s="302"/>
      <c r="BI92" s="302"/>
      <c r="BJ92" s="302"/>
      <c r="BK92" s="302"/>
      <c r="BL92" s="302"/>
      <c r="BM92" s="302"/>
      <c r="BN92" s="302"/>
      <c r="BO92" s="302"/>
      <c r="BP92" s="302"/>
      <c r="BQ92" s="302"/>
      <c r="BR92" s="302"/>
      <c r="BS92" s="302"/>
      <c r="BT92" s="302"/>
      <c r="BU92" s="302"/>
      <c r="BV92" s="302"/>
      <c r="BW92" s="302"/>
      <c r="BX92" s="302"/>
      <c r="BY92" s="302"/>
      <c r="BZ92" s="302"/>
      <c r="CA92" s="302"/>
      <c r="CB92" s="302"/>
      <c r="CC92" s="302"/>
      <c r="CD92" s="302"/>
      <c r="CE92" s="302"/>
      <c r="CF92" s="302"/>
      <c r="CG92" s="302"/>
      <c r="CH92" s="302"/>
      <c r="CI92" s="302"/>
      <c r="CJ92" s="302"/>
      <c r="CK92" s="302"/>
      <c r="CL92" s="302"/>
      <c r="CM92" s="302"/>
      <c r="CN92" s="302"/>
      <c r="CO92" s="302"/>
      <c r="CP92" s="302"/>
      <c r="CQ92" s="302"/>
      <c r="CR92" s="302"/>
      <c r="CS92" s="302"/>
      <c r="CT92" s="302"/>
      <c r="CU92" s="302"/>
      <c r="CV92" s="302"/>
      <c r="CW92" s="302"/>
      <c r="CX92" s="302"/>
      <c r="CY92" s="302"/>
      <c r="CZ92" s="302"/>
      <c r="DA92" s="302"/>
      <c r="DB92" s="302"/>
      <c r="DC92" s="302"/>
      <c r="DD92" s="302"/>
      <c r="DE92" s="302"/>
      <c r="DF92" s="302"/>
      <c r="DG92" s="302"/>
      <c r="DH92" s="302"/>
      <c r="DI92" s="302"/>
      <c r="DJ92" s="302"/>
      <c r="DK92" s="302"/>
      <c r="DL92" s="302"/>
      <c r="DM92" s="302"/>
      <c r="DN92" s="302"/>
      <c r="DO92" s="302"/>
      <c r="DP92" s="302"/>
      <c r="DQ92" s="302"/>
      <c r="DR92" s="302"/>
      <c r="DS92" s="302"/>
      <c r="DT92" s="302"/>
      <c r="DU92" s="302"/>
      <c r="DV92" s="302"/>
      <c r="DW92" s="302"/>
      <c r="DX92" s="302"/>
      <c r="DY92" s="302"/>
      <c r="DZ92" s="302"/>
      <c r="EA92" s="302"/>
      <c r="EB92" s="302"/>
      <c r="EC92" s="302"/>
      <c r="ED92" s="302"/>
      <c r="EE92" s="302"/>
      <c r="EF92" s="302"/>
      <c r="EG92" s="302"/>
      <c r="EH92" s="302"/>
      <c r="EI92" s="302"/>
      <c r="EJ92" s="302"/>
      <c r="EK92" s="302"/>
      <c r="EL92" s="302"/>
      <c r="EM92" s="302"/>
      <c r="EN92" s="302"/>
      <c r="EO92" s="302"/>
      <c r="EP92" s="302"/>
      <c r="EQ92" s="302"/>
      <c r="ER92" s="302"/>
      <c r="ES92" s="302"/>
      <c r="ET92" s="302"/>
      <c r="EU92" s="302"/>
      <c r="EV92" s="302"/>
      <c r="EW92" s="302"/>
      <c r="EX92" s="302"/>
      <c r="EY92" s="302"/>
      <c r="EZ92" s="302"/>
      <c r="FA92" s="302"/>
      <c r="FB92" s="302"/>
      <c r="FC92" s="302"/>
      <c r="FD92" s="302"/>
      <c r="FE92" s="302"/>
      <c r="FF92" s="302"/>
      <c r="FG92" s="302"/>
      <c r="FH92" s="302"/>
      <c r="FI92" s="302"/>
      <c r="FJ92" s="302"/>
      <c r="FK92" s="302"/>
      <c r="FL92" s="302"/>
      <c r="FM92" s="302"/>
      <c r="FN92" s="302"/>
      <c r="FO92" s="302"/>
      <c r="FP92" s="302"/>
      <c r="FQ92" s="302"/>
      <c r="FR92" s="302"/>
      <c r="FS92" s="302"/>
      <c r="FT92" s="302"/>
      <c r="FU92" s="302"/>
      <c r="FV92" s="302"/>
      <c r="FW92" s="302"/>
      <c r="FX92" s="302"/>
      <c r="FY92" s="302"/>
      <c r="FZ92" s="302"/>
      <c r="GA92" s="302"/>
      <c r="GB92" s="302"/>
      <c r="GC92" s="302"/>
      <c r="GD92" s="302"/>
      <c r="GE92" s="302"/>
      <c r="GF92" s="302"/>
      <c r="GG92" s="302"/>
      <c r="GH92" s="302"/>
      <c r="GI92" s="302"/>
      <c r="GJ92" s="302"/>
      <c r="GK92" s="302"/>
      <c r="GL92" s="302"/>
      <c r="GM92" s="302"/>
      <c r="GN92" s="302"/>
      <c r="GO92" s="302"/>
      <c r="GP92" s="302"/>
      <c r="GQ92" s="302"/>
      <c r="GR92" s="302"/>
      <c r="GS92" s="302"/>
      <c r="GT92" s="302"/>
      <c r="GU92" s="302"/>
      <c r="GV92" s="302"/>
      <c r="GW92" s="302"/>
      <c r="GX92" s="302"/>
      <c r="GY92" s="302"/>
      <c r="GZ92" s="302"/>
      <c r="HA92" s="302"/>
      <c r="HB92" s="302"/>
      <c r="HC92" s="302"/>
      <c r="HD92" s="302"/>
      <c r="HE92" s="302"/>
      <c r="HF92" s="302"/>
      <c r="HG92" s="302"/>
      <c r="HH92" s="302"/>
      <c r="HI92" s="302"/>
      <c r="HJ92" s="302"/>
      <c r="HK92" s="302"/>
      <c r="HL92" s="302"/>
      <c r="HM92" s="302"/>
      <c r="HN92" s="302"/>
      <c r="HO92" s="302"/>
      <c r="HP92" s="302"/>
      <c r="HQ92" s="302"/>
      <c r="HR92" s="302"/>
      <c r="HS92" s="302"/>
      <c r="HT92" s="302"/>
      <c r="HU92" s="302"/>
      <c r="HV92" s="302"/>
      <c r="HW92" s="302"/>
      <c r="HX92" s="302"/>
      <c r="HY92" s="302"/>
      <c r="HZ92" s="302"/>
      <c r="IA92" s="302"/>
      <c r="IB92" s="302"/>
      <c r="IC92" s="302"/>
      <c r="ID92" s="302"/>
      <c r="IE92" s="302"/>
      <c r="IF92" s="302"/>
      <c r="IG92" s="302"/>
      <c r="IH92" s="302"/>
      <c r="II92" s="302"/>
      <c r="IJ92" s="302"/>
      <c r="IK92" s="302"/>
      <c r="IL92" s="302"/>
      <c r="IM92" s="302"/>
      <c r="IN92" s="302"/>
      <c r="IO92" s="302"/>
      <c r="IP92" s="302"/>
      <c r="IQ92" s="302"/>
      <c r="IR92" s="302"/>
      <c r="IS92" s="302"/>
      <c r="IT92" s="302"/>
      <c r="IU92" s="302"/>
      <c r="IV92" s="302"/>
      <c r="IW92" s="302"/>
      <c r="IX92" s="302"/>
      <c r="IY92" s="302"/>
      <c r="IZ92" s="302"/>
      <c r="JA92" s="302"/>
      <c r="JB92" s="302"/>
      <c r="JC92" s="302"/>
      <c r="JD92" s="302"/>
      <c r="JE92" s="302"/>
      <c r="JF92" s="302"/>
      <c r="JG92" s="302"/>
      <c r="JH92" s="302"/>
      <c r="JI92" s="302"/>
      <c r="JJ92" s="302"/>
      <c r="JK92" s="302"/>
      <c r="JL92" s="302"/>
      <c r="JM92" s="302"/>
      <c r="JN92" s="302"/>
      <c r="JO92" s="302"/>
      <c r="JP92" s="302"/>
      <c r="JQ92" s="302"/>
      <c r="JR92" s="302"/>
      <c r="JS92" s="302"/>
      <c r="JT92" s="302"/>
      <c r="JU92" s="302"/>
      <c r="JV92" s="302"/>
      <c r="JW92" s="302"/>
      <c r="JX92" s="302"/>
      <c r="JY92" s="302"/>
      <c r="JZ92" s="302"/>
      <c r="KA92" s="302"/>
      <c r="KB92" s="302"/>
      <c r="KC92" s="302"/>
      <c r="KD92" s="302"/>
      <c r="KE92" s="302"/>
      <c r="KF92" s="302"/>
      <c r="KG92" s="302"/>
      <c r="KH92" s="302"/>
      <c r="KI92" s="302"/>
      <c r="KJ92" s="302"/>
      <c r="KK92" s="302"/>
      <c r="KL92" s="302"/>
      <c r="KM92" s="302"/>
      <c r="KN92" s="302"/>
      <c r="KO92" s="302"/>
      <c r="KP92" s="302"/>
      <c r="KQ92" s="302"/>
      <c r="KR92" s="302"/>
      <c r="KS92" s="302"/>
      <c r="KT92" s="302"/>
      <c r="KU92" s="302"/>
      <c r="KV92" s="302"/>
      <c r="KW92" s="302"/>
      <c r="KX92" s="302"/>
      <c r="KY92" s="302"/>
      <c r="KZ92" s="302"/>
      <c r="LA92" s="302"/>
      <c r="LB92" s="302"/>
      <c r="LC92" s="302"/>
      <c r="LD92" s="302"/>
      <c r="LE92" s="302"/>
      <c r="LF92" s="302"/>
      <c r="LG92" s="302"/>
      <c r="LH92" s="302"/>
      <c r="LI92" s="302"/>
      <c r="LJ92" s="302"/>
      <c r="LK92" s="302"/>
      <c r="LL92" s="302"/>
      <c r="LM92" s="302"/>
      <c r="LN92" s="302"/>
      <c r="LO92" s="302"/>
      <c r="LP92" s="302"/>
      <c r="LQ92" s="302"/>
      <c r="LR92" s="302"/>
      <c r="LS92" s="302"/>
      <c r="LT92" s="302"/>
      <c r="LU92" s="302"/>
      <c r="LV92" s="302"/>
      <c r="LW92" s="302"/>
      <c r="LX92" s="302"/>
      <c r="LY92" s="302"/>
      <c r="LZ92" s="302"/>
      <c r="MA92" s="302"/>
      <c r="MB92" s="302"/>
      <c r="MC92" s="302"/>
      <c r="MD92" s="302"/>
      <c r="ME92" s="302"/>
      <c r="MF92" s="302"/>
      <c r="MG92" s="302"/>
      <c r="MH92" s="302"/>
      <c r="MI92" s="302"/>
      <c r="MJ92" s="302"/>
      <c r="MK92" s="302"/>
      <c r="ML92" s="302"/>
      <c r="MM92" s="302"/>
      <c r="MN92" s="302"/>
      <c r="MO92" s="302"/>
      <c r="MP92" s="302"/>
      <c r="MQ92" s="302"/>
      <c r="MR92" s="302"/>
      <c r="MS92" s="302"/>
      <c r="MT92" s="302"/>
      <c r="MU92" s="302"/>
      <c r="MV92" s="302"/>
      <c r="MW92" s="302"/>
      <c r="MX92" s="302"/>
      <c r="MY92" s="302"/>
      <c r="MZ92" s="302"/>
      <c r="NA92" s="302"/>
      <c r="NB92" s="302"/>
      <c r="NC92" s="302"/>
      <c r="ND92" s="302"/>
      <c r="NE92" s="302"/>
      <c r="NF92" s="302"/>
      <c r="NG92" s="302"/>
      <c r="NH92" s="302"/>
      <c r="NI92" s="302"/>
      <c r="NJ92" s="302"/>
      <c r="NK92" s="302"/>
      <c r="NL92" s="302"/>
      <c r="NM92" s="302"/>
      <c r="NN92" s="302"/>
      <c r="NO92" s="302"/>
      <c r="NP92" s="302"/>
      <c r="NQ92" s="302"/>
      <c r="NR92" s="302"/>
      <c r="NS92" s="302"/>
      <c r="NT92" s="302"/>
      <c r="NU92" s="302"/>
      <c r="NV92" s="302"/>
      <c r="NW92" s="302"/>
      <c r="NX92" s="302"/>
      <c r="NY92" s="302"/>
      <c r="NZ92" s="302"/>
      <c r="OA92" s="302"/>
      <c r="OB92" s="302"/>
      <c r="OC92" s="302"/>
      <c r="OD92" s="302"/>
      <c r="OE92" s="302"/>
      <c r="OF92" s="302"/>
      <c r="OG92" s="302"/>
      <c r="OH92" s="302"/>
      <c r="OI92" s="302"/>
      <c r="OJ92" s="302"/>
      <c r="OK92" s="302"/>
      <c r="OL92" s="302"/>
      <c r="OM92" s="302"/>
      <c r="ON92" s="302"/>
      <c r="OO92" s="302"/>
      <c r="OP92" s="302"/>
      <c r="OQ92" s="302"/>
      <c r="OR92" s="302"/>
      <c r="OS92" s="302"/>
      <c r="OT92" s="302"/>
      <c r="OU92" s="302"/>
      <c r="OV92" s="302"/>
      <c r="OW92" s="302"/>
      <c r="OX92" s="302"/>
      <c r="OY92" s="302"/>
      <c r="OZ92" s="302"/>
      <c r="PA92" s="302"/>
      <c r="PB92" s="302"/>
      <c r="PC92" s="302"/>
      <c r="PD92" s="302"/>
      <c r="PE92" s="302"/>
      <c r="PF92" s="302"/>
    </row>
    <row r="93" spans="1:422" ht="40.799999999999997" x14ac:dyDescent="0.25">
      <c r="A93" s="338" t="s">
        <v>851</v>
      </c>
      <c r="B93" s="338" t="s">
        <v>852</v>
      </c>
      <c r="C93" s="338" t="s">
        <v>376</v>
      </c>
      <c r="D93" s="411" t="s">
        <v>853</v>
      </c>
      <c r="E93" s="412" t="s">
        <v>305</v>
      </c>
    </row>
    <row r="94" spans="1:422" x14ac:dyDescent="0.25">
      <c r="A94" s="413"/>
      <c r="B94" s="413"/>
      <c r="C94" s="538"/>
      <c r="D94" s="413"/>
      <c r="E94" s="413"/>
    </row>
    <row r="95" spans="1:422" x14ac:dyDescent="0.25">
      <c r="A95" s="413"/>
      <c r="B95" s="413"/>
      <c r="C95" s="538"/>
      <c r="D95" s="413"/>
      <c r="E95" s="413"/>
    </row>
    <row r="96" spans="1:422" x14ac:dyDescent="0.25">
      <c r="A96" s="413"/>
      <c r="B96" s="413"/>
      <c r="C96" s="538"/>
      <c r="D96" s="413"/>
      <c r="E96" s="413"/>
    </row>
    <row r="97" spans="1:20" x14ac:dyDescent="0.25">
      <c r="A97" s="413"/>
      <c r="B97" s="413"/>
      <c r="C97" s="538"/>
      <c r="D97" s="413"/>
      <c r="E97" s="413"/>
    </row>
    <row r="98" spans="1:20" x14ac:dyDescent="0.25">
      <c r="A98" s="1043" t="s">
        <v>391</v>
      </c>
      <c r="B98" s="1044"/>
      <c r="C98" s="550">
        <f>SUM(C94:C97)</f>
        <v>0</v>
      </c>
      <c r="D98" s="304"/>
      <c r="E98" s="304"/>
    </row>
    <row r="101" spans="1:20" x14ac:dyDescent="0.25">
      <c r="A101" s="1037" t="s">
        <v>753</v>
      </c>
      <c r="B101" s="1038"/>
      <c r="C101" s="1038"/>
      <c r="D101" s="1038"/>
      <c r="E101" s="1038"/>
      <c r="F101" s="1038"/>
      <c r="G101" s="1038"/>
      <c r="H101" s="1038"/>
      <c r="I101" s="1038"/>
      <c r="J101" s="1038"/>
      <c r="K101" s="1038"/>
      <c r="L101" s="1038"/>
      <c r="M101" s="1038"/>
      <c r="N101" s="1038"/>
      <c r="O101" s="1038"/>
      <c r="P101" s="1038"/>
      <c r="Q101" s="1038"/>
      <c r="R101" s="1038"/>
      <c r="S101" s="1039"/>
      <c r="T101" s="414"/>
    </row>
    <row r="102" spans="1:20" x14ac:dyDescent="0.25">
      <c r="A102" s="1027" t="s">
        <v>754</v>
      </c>
      <c r="B102" s="1028"/>
      <c r="C102" s="1028"/>
      <c r="D102" s="1028"/>
      <c r="E102" s="1028"/>
      <c r="F102" s="1028"/>
      <c r="G102" s="1028"/>
      <c r="H102" s="1028"/>
      <c r="I102" s="1028"/>
      <c r="J102" s="1028"/>
      <c r="K102" s="1028"/>
      <c r="L102" s="1028"/>
      <c r="M102" s="1028"/>
      <c r="N102" s="1028"/>
      <c r="O102" s="1028"/>
      <c r="P102" s="1028"/>
      <c r="Q102" s="1028"/>
      <c r="R102" s="1028"/>
      <c r="S102" s="1029"/>
      <c r="T102" s="415"/>
    </row>
    <row r="103" spans="1:20" x14ac:dyDescent="0.25">
      <c r="A103" s="1027" t="s">
        <v>755</v>
      </c>
      <c r="B103" s="1028"/>
      <c r="C103" s="1028"/>
      <c r="D103" s="1028"/>
      <c r="E103" s="1028"/>
      <c r="F103" s="1028"/>
      <c r="G103" s="1028"/>
      <c r="H103" s="1028"/>
      <c r="I103" s="1028"/>
      <c r="J103" s="1028"/>
      <c r="K103" s="1028"/>
      <c r="L103" s="1028"/>
      <c r="M103" s="1028"/>
      <c r="N103" s="1028"/>
      <c r="O103" s="1028"/>
      <c r="P103" s="1028"/>
      <c r="Q103" s="1028"/>
      <c r="R103" s="1028"/>
      <c r="S103" s="1029"/>
      <c r="T103" s="415"/>
    </row>
    <row r="104" spans="1:20" x14ac:dyDescent="0.25">
      <c r="A104" s="1027" t="s">
        <v>756</v>
      </c>
      <c r="B104" s="1028"/>
      <c r="C104" s="1028"/>
      <c r="D104" s="1028"/>
      <c r="E104" s="1028"/>
      <c r="F104" s="1028"/>
      <c r="G104" s="1028"/>
      <c r="H104" s="1028"/>
      <c r="I104" s="1028"/>
      <c r="J104" s="1028"/>
      <c r="K104" s="1028"/>
      <c r="L104" s="1028"/>
      <c r="M104" s="1028"/>
      <c r="N104" s="1028"/>
      <c r="O104" s="1028"/>
      <c r="P104" s="1028"/>
      <c r="Q104" s="1028"/>
      <c r="R104" s="1028"/>
      <c r="S104" s="1029"/>
      <c r="T104" s="415"/>
    </row>
    <row r="105" spans="1:20" ht="51" customHeight="1" x14ac:dyDescent="0.25">
      <c r="A105" s="1040" t="s">
        <v>757</v>
      </c>
      <c r="B105" s="1041"/>
      <c r="C105" s="1041"/>
      <c r="D105" s="1041"/>
      <c r="E105" s="1041"/>
      <c r="F105" s="1041"/>
      <c r="G105" s="1041"/>
      <c r="H105" s="1041"/>
      <c r="I105" s="1041"/>
      <c r="J105" s="1041"/>
      <c r="K105" s="1041"/>
      <c r="L105" s="1041"/>
      <c r="M105" s="1041"/>
      <c r="N105" s="1041"/>
      <c r="O105" s="1041"/>
      <c r="P105" s="1041"/>
      <c r="Q105" s="1041"/>
      <c r="R105" s="1041"/>
      <c r="S105" s="1042"/>
      <c r="T105" s="416"/>
    </row>
    <row r="106" spans="1:20" x14ac:dyDescent="0.25">
      <c r="A106" s="1027" t="s">
        <v>758</v>
      </c>
      <c r="B106" s="1028"/>
      <c r="C106" s="1028"/>
      <c r="D106" s="1028"/>
      <c r="E106" s="1028"/>
      <c r="F106" s="1028"/>
      <c r="G106" s="1028"/>
      <c r="H106" s="1028"/>
      <c r="I106" s="1028"/>
      <c r="J106" s="1028"/>
      <c r="K106" s="1028"/>
      <c r="L106" s="1028"/>
      <c r="M106" s="1028"/>
      <c r="N106" s="1028"/>
      <c r="O106" s="1028"/>
      <c r="P106" s="1028"/>
      <c r="Q106" s="1028"/>
      <c r="R106" s="1028"/>
      <c r="S106" s="1029"/>
      <c r="T106" s="415"/>
    </row>
    <row r="107" spans="1:20" x14ac:dyDescent="0.25">
      <c r="A107" s="1027" t="s">
        <v>759</v>
      </c>
      <c r="B107" s="1028"/>
      <c r="C107" s="1028"/>
      <c r="D107" s="1028"/>
      <c r="E107" s="1028"/>
      <c r="F107" s="1028"/>
      <c r="G107" s="1028"/>
      <c r="H107" s="1028"/>
      <c r="I107" s="1028"/>
      <c r="J107" s="1028"/>
      <c r="K107" s="1028"/>
      <c r="L107" s="1028"/>
      <c r="M107" s="1028"/>
      <c r="N107" s="1028"/>
      <c r="O107" s="1028"/>
      <c r="P107" s="1028"/>
      <c r="Q107" s="1028"/>
      <c r="R107" s="1028"/>
      <c r="S107" s="1029"/>
      <c r="T107" s="415"/>
    </row>
    <row r="108" spans="1:20" x14ac:dyDescent="0.25">
      <c r="A108" s="1027" t="s">
        <v>760</v>
      </c>
      <c r="B108" s="1028"/>
      <c r="C108" s="1028"/>
      <c r="D108" s="1028"/>
      <c r="E108" s="1028"/>
      <c r="F108" s="1028"/>
      <c r="G108" s="1028"/>
      <c r="H108" s="1028"/>
      <c r="I108" s="1028"/>
      <c r="J108" s="1028"/>
      <c r="K108" s="1028"/>
      <c r="L108" s="1028"/>
      <c r="M108" s="1028"/>
      <c r="N108" s="1028"/>
      <c r="O108" s="1028"/>
      <c r="P108" s="1028"/>
      <c r="Q108" s="1028"/>
      <c r="R108" s="1028"/>
      <c r="S108" s="1029"/>
      <c r="T108" s="415"/>
    </row>
    <row r="109" spans="1:20" x14ac:dyDescent="0.25">
      <c r="A109" s="1027" t="s">
        <v>854</v>
      </c>
      <c r="B109" s="1028"/>
      <c r="C109" s="1028"/>
      <c r="D109" s="1028"/>
      <c r="E109" s="1028"/>
      <c r="F109" s="1028"/>
      <c r="G109" s="1028"/>
      <c r="H109" s="1028"/>
      <c r="I109" s="1028"/>
      <c r="J109" s="1028"/>
      <c r="K109" s="1028"/>
      <c r="L109" s="1028"/>
      <c r="M109" s="1028"/>
      <c r="N109" s="1028"/>
      <c r="O109" s="1028"/>
      <c r="P109" s="1028"/>
      <c r="Q109" s="1028"/>
      <c r="R109" s="1028"/>
      <c r="S109" s="1029"/>
      <c r="T109" s="415"/>
    </row>
    <row r="110" spans="1:20" x14ac:dyDescent="0.25">
      <c r="A110" s="1027" t="s">
        <v>855</v>
      </c>
      <c r="B110" s="1028"/>
      <c r="C110" s="1028"/>
      <c r="D110" s="1028"/>
      <c r="E110" s="1028"/>
      <c r="F110" s="1028"/>
      <c r="G110" s="1028"/>
      <c r="H110" s="1028"/>
      <c r="I110" s="1028"/>
      <c r="J110" s="1028"/>
      <c r="K110" s="1028"/>
      <c r="L110" s="1028"/>
      <c r="M110" s="1028"/>
      <c r="N110" s="1028"/>
      <c r="O110" s="1028"/>
      <c r="P110" s="1028"/>
      <c r="Q110" s="1028"/>
      <c r="R110" s="1028"/>
      <c r="S110" s="1029"/>
      <c r="T110" s="415"/>
    </row>
    <row r="111" spans="1:20" x14ac:dyDescent="0.25">
      <c r="A111" s="1027" t="s">
        <v>856</v>
      </c>
      <c r="B111" s="1028"/>
      <c r="C111" s="1028"/>
      <c r="D111" s="1028"/>
      <c r="E111" s="1028"/>
      <c r="F111" s="1028"/>
      <c r="G111" s="1028"/>
      <c r="H111" s="1028"/>
      <c r="I111" s="1028"/>
      <c r="J111" s="1028"/>
      <c r="K111" s="1028"/>
      <c r="L111" s="1028"/>
      <c r="M111" s="1028"/>
      <c r="N111" s="1028"/>
      <c r="O111" s="1028"/>
      <c r="P111" s="1028"/>
      <c r="Q111" s="1028"/>
      <c r="R111" s="1028"/>
      <c r="S111" s="1029"/>
      <c r="T111" s="415"/>
    </row>
    <row r="112" spans="1:20" x14ac:dyDescent="0.25">
      <c r="A112" s="1027" t="s">
        <v>857</v>
      </c>
      <c r="B112" s="1028"/>
      <c r="C112" s="1028"/>
      <c r="D112" s="1028"/>
      <c r="E112" s="1028"/>
      <c r="F112" s="1028"/>
      <c r="G112" s="1028"/>
      <c r="H112" s="1028"/>
      <c r="I112" s="1028"/>
      <c r="J112" s="1028"/>
      <c r="K112" s="1028"/>
      <c r="L112" s="1028"/>
      <c r="M112" s="1028"/>
      <c r="N112" s="1028"/>
      <c r="O112" s="1028"/>
      <c r="P112" s="1028"/>
      <c r="Q112" s="1028"/>
      <c r="R112" s="1028"/>
      <c r="S112" s="1029"/>
      <c r="T112" s="415"/>
    </row>
    <row r="113" spans="1:20" x14ac:dyDescent="0.25">
      <c r="A113" s="1027" t="s">
        <v>858</v>
      </c>
      <c r="B113" s="1028"/>
      <c r="C113" s="1028"/>
      <c r="D113" s="1028"/>
      <c r="E113" s="1028"/>
      <c r="F113" s="1028"/>
      <c r="G113" s="1028"/>
      <c r="H113" s="1028"/>
      <c r="I113" s="1028"/>
      <c r="J113" s="1028"/>
      <c r="K113" s="1028"/>
      <c r="L113" s="1028"/>
      <c r="M113" s="1028"/>
      <c r="N113" s="1028"/>
      <c r="O113" s="1028"/>
      <c r="P113" s="1028"/>
      <c r="Q113" s="1028"/>
      <c r="R113" s="1028"/>
      <c r="S113" s="1029"/>
      <c r="T113" s="415"/>
    </row>
    <row r="114" spans="1:20" x14ac:dyDescent="0.25">
      <c r="A114" s="1027" t="s">
        <v>859</v>
      </c>
      <c r="B114" s="1028"/>
      <c r="C114" s="1028"/>
      <c r="D114" s="1028"/>
      <c r="E114" s="1028"/>
      <c r="F114" s="1028"/>
      <c r="G114" s="1028"/>
      <c r="H114" s="1028"/>
      <c r="I114" s="1028"/>
      <c r="J114" s="1028"/>
      <c r="K114" s="1028"/>
      <c r="L114" s="1028"/>
      <c r="M114" s="1028"/>
      <c r="N114" s="1028"/>
      <c r="O114" s="1028"/>
      <c r="P114" s="1028"/>
      <c r="Q114" s="1028"/>
      <c r="R114" s="1028"/>
      <c r="S114" s="1029"/>
      <c r="T114" s="415"/>
    </row>
    <row r="115" spans="1:20" x14ac:dyDescent="0.25">
      <c r="A115" s="417" t="s">
        <v>860</v>
      </c>
      <c r="B115" s="418"/>
      <c r="C115" s="418"/>
      <c r="D115" s="418"/>
      <c r="E115" s="418"/>
      <c r="F115" s="418"/>
      <c r="G115" s="418"/>
      <c r="H115" s="418"/>
      <c r="I115" s="418"/>
      <c r="J115" s="418"/>
      <c r="K115" s="418"/>
      <c r="L115" s="418"/>
      <c r="M115" s="418"/>
      <c r="N115" s="418"/>
      <c r="O115" s="418"/>
      <c r="P115" s="418"/>
      <c r="Q115" s="418"/>
      <c r="R115" s="418"/>
      <c r="S115" s="419"/>
      <c r="T115" s="415"/>
    </row>
    <row r="116" spans="1:20" x14ac:dyDescent="0.25">
      <c r="A116" s="1027" t="s">
        <v>861</v>
      </c>
      <c r="B116" s="1028"/>
      <c r="C116" s="1028"/>
      <c r="D116" s="1028"/>
      <c r="E116" s="1028"/>
      <c r="F116" s="1028"/>
      <c r="G116" s="1028"/>
      <c r="H116" s="1028"/>
      <c r="I116" s="1028"/>
      <c r="J116" s="1028"/>
      <c r="K116" s="1028"/>
      <c r="L116" s="1028"/>
      <c r="M116" s="1028"/>
      <c r="N116" s="1028"/>
      <c r="O116" s="1028"/>
      <c r="P116" s="1028"/>
      <c r="Q116" s="1028"/>
      <c r="R116" s="1028"/>
      <c r="S116" s="1029"/>
      <c r="T116" s="415"/>
    </row>
    <row r="117" spans="1:20" x14ac:dyDescent="0.25">
      <c r="A117" s="1027" t="s">
        <v>862</v>
      </c>
      <c r="B117" s="1028"/>
      <c r="C117" s="1028"/>
      <c r="D117" s="1028"/>
      <c r="E117" s="1028"/>
      <c r="F117" s="1028"/>
      <c r="G117" s="1028"/>
      <c r="H117" s="1028"/>
      <c r="I117" s="1028"/>
      <c r="J117" s="1028"/>
      <c r="K117" s="1028"/>
      <c r="L117" s="1028"/>
      <c r="M117" s="1028"/>
      <c r="N117" s="1028"/>
      <c r="O117" s="1028"/>
      <c r="P117" s="1028"/>
      <c r="Q117" s="1028"/>
      <c r="R117" s="1028"/>
      <c r="S117" s="1029"/>
      <c r="T117" s="415"/>
    </row>
    <row r="118" spans="1:20" x14ac:dyDescent="0.25">
      <c r="A118" s="420" t="s">
        <v>863</v>
      </c>
      <c r="B118" s="304"/>
      <c r="C118" s="304"/>
      <c r="D118" s="304"/>
      <c r="E118" s="304"/>
      <c r="F118" s="304"/>
      <c r="G118" s="304"/>
      <c r="H118" s="304"/>
      <c r="I118" s="304"/>
      <c r="J118" s="304"/>
      <c r="K118" s="304"/>
      <c r="L118" s="304"/>
      <c r="M118" s="304"/>
      <c r="N118" s="304"/>
      <c r="O118" s="304"/>
      <c r="P118" s="304"/>
      <c r="Q118" s="304"/>
      <c r="R118" s="304"/>
      <c r="S118" s="421"/>
    </row>
    <row r="119" spans="1:20" x14ac:dyDescent="0.25">
      <c r="A119" s="422" t="s">
        <v>864</v>
      </c>
      <c r="B119" s="423"/>
      <c r="C119" s="423"/>
      <c r="D119" s="423"/>
      <c r="E119" s="423"/>
      <c r="F119" s="423"/>
      <c r="G119" s="423"/>
      <c r="H119" s="423"/>
      <c r="I119" s="423"/>
      <c r="J119" s="423"/>
      <c r="K119" s="423"/>
      <c r="L119" s="423"/>
      <c r="M119" s="423"/>
      <c r="N119" s="423"/>
      <c r="O119" s="423"/>
      <c r="P119" s="423"/>
      <c r="Q119" s="423"/>
      <c r="R119" s="423"/>
      <c r="S119" s="424"/>
    </row>
    <row r="120" spans="1:20" x14ac:dyDescent="0.25">
      <c r="A120" s="647" t="s">
        <v>1507</v>
      </c>
      <c r="B120" s="560"/>
      <c r="C120" s="560"/>
      <c r="D120" s="560"/>
      <c r="E120" s="560"/>
      <c r="F120" s="560"/>
      <c r="G120" s="560"/>
      <c r="H120" s="560"/>
      <c r="I120" s="560"/>
      <c r="J120" s="560"/>
      <c r="K120" s="560"/>
      <c r="L120" s="560"/>
      <c r="M120" s="560"/>
      <c r="N120" s="560"/>
      <c r="O120" s="560"/>
      <c r="P120" s="560"/>
      <c r="Q120" s="560"/>
      <c r="R120" s="560"/>
      <c r="S120" s="560"/>
      <c r="T120" s="415"/>
    </row>
    <row r="121" spans="1:20" ht="13.8" thickBot="1" x14ac:dyDescent="0.3">
      <c r="A121" s="304"/>
      <c r="B121" s="304"/>
      <c r="C121" s="304"/>
      <c r="D121" s="304"/>
      <c r="E121" s="304"/>
      <c r="F121" s="304"/>
      <c r="G121" s="304"/>
      <c r="H121" s="304"/>
      <c r="I121" s="304"/>
      <c r="J121" s="304"/>
      <c r="K121" s="304"/>
      <c r="L121" s="304"/>
      <c r="M121" s="304"/>
      <c r="N121" s="304"/>
      <c r="O121" s="304"/>
      <c r="P121" s="304"/>
      <c r="Q121" s="304"/>
      <c r="R121" s="304"/>
      <c r="S121" s="304"/>
    </row>
    <row r="122" spans="1:20" ht="12.75" customHeight="1" x14ac:dyDescent="0.25">
      <c r="A122" s="648" t="s">
        <v>1083</v>
      </c>
      <c r="B122" s="649"/>
      <c r="C122" s="649"/>
      <c r="D122" s="649"/>
      <c r="E122" s="649"/>
      <c r="F122" s="649"/>
      <c r="G122" s="649"/>
      <c r="H122" s="649"/>
      <c r="I122" s="649"/>
      <c r="J122" s="649"/>
      <c r="K122" s="649"/>
      <c r="L122" s="649"/>
      <c r="M122" s="649"/>
      <c r="N122" s="649"/>
      <c r="O122" s="649"/>
      <c r="P122" s="649"/>
      <c r="Q122" s="649"/>
      <c r="R122" s="649"/>
      <c r="S122" s="650"/>
    </row>
    <row r="123" spans="1:20" x14ac:dyDescent="0.25">
      <c r="A123" s="651"/>
      <c r="B123" s="652"/>
      <c r="C123" s="652"/>
      <c r="D123" s="652"/>
      <c r="E123" s="652"/>
      <c r="F123" s="652"/>
      <c r="G123" s="652"/>
      <c r="H123" s="652"/>
      <c r="I123" s="652"/>
      <c r="J123" s="652"/>
      <c r="K123" s="652"/>
      <c r="L123" s="652"/>
      <c r="M123" s="652"/>
      <c r="N123" s="652"/>
      <c r="O123" s="652"/>
      <c r="P123" s="652"/>
      <c r="Q123" s="652"/>
      <c r="R123" s="652"/>
      <c r="S123" s="653"/>
    </row>
    <row r="124" spans="1:20" x14ac:dyDescent="0.25">
      <c r="A124" s="651"/>
      <c r="B124" s="652"/>
      <c r="C124" s="652"/>
      <c r="D124" s="652"/>
      <c r="E124" s="652"/>
      <c r="F124" s="652"/>
      <c r="G124" s="652"/>
      <c r="H124" s="652"/>
      <c r="I124" s="652"/>
      <c r="J124" s="652"/>
      <c r="K124" s="652"/>
      <c r="L124" s="652"/>
      <c r="M124" s="652"/>
      <c r="N124" s="652"/>
      <c r="O124" s="652"/>
      <c r="P124" s="652"/>
      <c r="Q124" s="652"/>
      <c r="R124" s="652"/>
      <c r="S124" s="653"/>
    </row>
    <row r="125" spans="1:20" ht="13.8" thickBot="1" x14ac:dyDescent="0.3">
      <c r="A125" s="654"/>
      <c r="B125" s="655"/>
      <c r="C125" s="655"/>
      <c r="D125" s="655"/>
      <c r="E125" s="655"/>
      <c r="F125" s="655"/>
      <c r="G125" s="655"/>
      <c r="H125" s="655"/>
      <c r="I125" s="655"/>
      <c r="J125" s="655"/>
      <c r="K125" s="655"/>
      <c r="L125" s="655"/>
      <c r="M125" s="655"/>
      <c r="N125" s="655"/>
      <c r="O125" s="655"/>
      <c r="P125" s="655"/>
      <c r="Q125" s="655"/>
      <c r="R125" s="655"/>
      <c r="S125" s="656"/>
    </row>
  </sheetData>
  <sheetProtection selectLockedCells="1" selectUnlockedCells="1"/>
  <mergeCells count="101">
    <mergeCell ref="U84:W84"/>
    <mergeCell ref="P85:R85"/>
    <mergeCell ref="U85:W85"/>
    <mergeCell ref="P86:R86"/>
    <mergeCell ref="U86:W86"/>
    <mergeCell ref="P84:R84"/>
    <mergeCell ref="A109:S109"/>
    <mergeCell ref="P87:R87"/>
    <mergeCell ref="U87:W87"/>
    <mergeCell ref="A88:F88"/>
    <mergeCell ref="A101:S101"/>
    <mergeCell ref="A102:S102"/>
    <mergeCell ref="A103:S103"/>
    <mergeCell ref="A104:S104"/>
    <mergeCell ref="A105:S105"/>
    <mergeCell ref="A106:S106"/>
    <mergeCell ref="A107:S107"/>
    <mergeCell ref="A108:S108"/>
    <mergeCell ref="A98:B98"/>
    <mergeCell ref="K68:K69"/>
    <mergeCell ref="L68:L69"/>
    <mergeCell ref="A117:S117"/>
    <mergeCell ref="A110:S110"/>
    <mergeCell ref="A111:S111"/>
    <mergeCell ref="A112:S112"/>
    <mergeCell ref="A113:S113"/>
    <mergeCell ref="A114:S114"/>
    <mergeCell ref="A116:S116"/>
    <mergeCell ref="A54:C54"/>
    <mergeCell ref="E54:G54"/>
    <mergeCell ref="I54:K54"/>
    <mergeCell ref="U83:W83"/>
    <mergeCell ref="A75:D75"/>
    <mergeCell ref="A81:A82"/>
    <mergeCell ref="B81:B82"/>
    <mergeCell ref="C81:C82"/>
    <mergeCell ref="D81:D82"/>
    <mergeCell ref="J81:J82"/>
    <mergeCell ref="K81:K82"/>
    <mergeCell ref="L81:L82"/>
    <mergeCell ref="N81:N82"/>
    <mergeCell ref="P81:R82"/>
    <mergeCell ref="U81:W82"/>
    <mergeCell ref="P83:R83"/>
    <mergeCell ref="A55:C55"/>
    <mergeCell ref="E55:G55"/>
    <mergeCell ref="I55:K55"/>
    <mergeCell ref="A56:Q56"/>
    <mergeCell ref="A68:A69"/>
    <mergeCell ref="B68:B69"/>
    <mergeCell ref="C68:C69"/>
    <mergeCell ref="D68:D69"/>
    <mergeCell ref="E50:G50"/>
    <mergeCell ref="I50:K50"/>
    <mergeCell ref="A51:C51"/>
    <mergeCell ref="E51:G51"/>
    <mergeCell ref="I51:K51"/>
    <mergeCell ref="A52:C52"/>
    <mergeCell ref="E52:G52"/>
    <mergeCell ref="I52:K52"/>
    <mergeCell ref="A53:C53"/>
    <mergeCell ref="E53:G53"/>
    <mergeCell ref="I53:K53"/>
    <mergeCell ref="AA13:AA14"/>
    <mergeCell ref="Z13:Z14"/>
    <mergeCell ref="AB13:AB15"/>
    <mergeCell ref="A14:A15"/>
    <mergeCell ref="B14:B15"/>
    <mergeCell ref="C14:C15"/>
    <mergeCell ref="J14:J15"/>
    <mergeCell ref="K14:K15"/>
    <mergeCell ref="L14:L15"/>
    <mergeCell ref="M14:M15"/>
    <mergeCell ref="V14:V15"/>
    <mergeCell ref="N14:N15"/>
    <mergeCell ref="E14:G14"/>
    <mergeCell ref="A13:X13"/>
    <mergeCell ref="A122:S125"/>
    <mergeCell ref="L39:M39"/>
    <mergeCell ref="A31:B31"/>
    <mergeCell ref="Y13:Y14"/>
    <mergeCell ref="A37:A38"/>
    <mergeCell ref="B37:B38"/>
    <mergeCell ref="C37:C38"/>
    <mergeCell ref="D37:D38"/>
    <mergeCell ref="E37:E38"/>
    <mergeCell ref="F37:F38"/>
    <mergeCell ref="H37:H38"/>
    <mergeCell ref="I37:I38"/>
    <mergeCell ref="L37:M38"/>
    <mergeCell ref="L40:M40"/>
    <mergeCell ref="L41:M41"/>
    <mergeCell ref="A42:F42"/>
    <mergeCell ref="A48:D48"/>
    <mergeCell ref="E48:H48"/>
    <mergeCell ref="I48:L48"/>
    <mergeCell ref="M48:R48"/>
    <mergeCell ref="A49:C49"/>
    <mergeCell ref="E49:G49"/>
    <mergeCell ref="I49:K49"/>
    <mergeCell ref="A50:C50"/>
  </mergeCells>
  <hyperlinks>
    <hyperlink ref="H1" location="Índice_Anexos_ICT!A1" display="Índice"/>
  </hyperlinks>
  <pageMargins left="0.31527777777777777" right="0.27569444444444446" top="0.27569444444444446" bottom="0.31527777777777777" header="0.51180555555555551" footer="0.51180555555555551"/>
  <pageSetup paperSize="9" scale="60"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426</TotalTime>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68</vt:i4>
      </vt:variant>
    </vt:vector>
  </HeadingPairs>
  <TitlesOfParts>
    <vt:vector size="86" baseType="lpstr">
      <vt:lpstr>Índice_Anexos_ICT</vt:lpstr>
      <vt:lpstr>A1</vt:lpstr>
      <vt:lpstr>A2</vt:lpstr>
      <vt:lpstr>A3</vt:lpstr>
      <vt:lpstr>A4</vt:lpstr>
      <vt:lpstr>A5</vt:lpstr>
      <vt:lpstr>A6</vt:lpstr>
      <vt:lpstr>A7</vt:lpstr>
      <vt:lpstr>A8</vt:lpstr>
      <vt:lpstr>A9</vt:lpstr>
      <vt:lpstr>A10</vt:lpstr>
      <vt:lpstr>A11</vt:lpstr>
      <vt:lpstr>A12</vt:lpstr>
      <vt:lpstr>A13</vt:lpstr>
      <vt:lpstr>A14</vt:lpstr>
      <vt:lpstr>A15</vt:lpstr>
      <vt:lpstr>A16</vt:lpstr>
      <vt:lpstr>A17</vt:lpstr>
      <vt:lpstr>'A2'!_ftnref1</vt:lpstr>
      <vt:lpstr>'A1'!Área_de_impresión</vt:lpstr>
      <vt:lpstr>'A10'!Print_Titles_0</vt:lpstr>
      <vt:lpstr>'A15'!Print_Titles_0</vt:lpstr>
      <vt:lpstr>'A16'!Print_Titles_0</vt:lpstr>
      <vt:lpstr>'A2'!Print_Titles_0</vt:lpstr>
      <vt:lpstr>'A3'!Print_Titles_0</vt:lpstr>
      <vt:lpstr>'A4'!Print_Titles_0</vt:lpstr>
      <vt:lpstr>'A5'!Print_Titles_0</vt:lpstr>
      <vt:lpstr>'A6'!Print_Titles_0</vt:lpstr>
      <vt:lpstr>'A7'!Print_Titles_0</vt:lpstr>
      <vt:lpstr>'A8'!Print_Titles_0</vt:lpstr>
      <vt:lpstr>'A9'!Print_Titles_0</vt:lpstr>
      <vt:lpstr>'A10'!Print_Titles_0_0</vt:lpstr>
      <vt:lpstr>'A15'!Print_Titles_0_0</vt:lpstr>
      <vt:lpstr>'A16'!Print_Titles_0_0</vt:lpstr>
      <vt:lpstr>'A2'!Print_Titles_0_0</vt:lpstr>
      <vt:lpstr>'A3'!Print_Titles_0_0</vt:lpstr>
      <vt:lpstr>'A4'!Print_Titles_0_0</vt:lpstr>
      <vt:lpstr>'A5'!Print_Titles_0_0</vt:lpstr>
      <vt:lpstr>'A6'!Print_Titles_0_0</vt:lpstr>
      <vt:lpstr>'A7'!Print_Titles_0_0</vt:lpstr>
      <vt:lpstr>'A8'!Print_Titles_0_0</vt:lpstr>
      <vt:lpstr>'A9'!Print_Titles_0_0</vt:lpstr>
      <vt:lpstr>'A10'!Print_Titles_0_0_0</vt:lpstr>
      <vt:lpstr>'A15'!Print_Titles_0_0_0</vt:lpstr>
      <vt:lpstr>'A16'!Print_Titles_0_0_0</vt:lpstr>
      <vt:lpstr>'A4'!Print_Titles_0_0_0</vt:lpstr>
      <vt:lpstr>'A5'!Print_Titles_0_0_0</vt:lpstr>
      <vt:lpstr>'A6'!Print_Titles_0_0_0</vt:lpstr>
      <vt:lpstr>'A7'!Print_Titles_0_0_0</vt:lpstr>
      <vt:lpstr>'A8'!Print_Titles_0_0_0</vt:lpstr>
      <vt:lpstr>'A9'!Print_Titles_0_0_0</vt:lpstr>
      <vt:lpstr>'A10'!Print_Titles_0_0_0_0</vt:lpstr>
      <vt:lpstr>'A15'!Print_Titles_0_0_0_0</vt:lpstr>
      <vt:lpstr>'A16'!Print_Titles_0_0_0_0</vt:lpstr>
      <vt:lpstr>'A4'!Print_Titles_0_0_0_0</vt:lpstr>
      <vt:lpstr>'A5'!Print_Titles_0_0_0_0</vt:lpstr>
      <vt:lpstr>'A6'!Print_Titles_0_0_0_0</vt:lpstr>
      <vt:lpstr>'A7'!Print_Titles_0_0_0_0</vt:lpstr>
      <vt:lpstr>'A8'!Print_Titles_0_0_0_0</vt:lpstr>
      <vt:lpstr>'A9'!Print_Titles_0_0_0_0</vt:lpstr>
      <vt:lpstr>'A10'!Print_Titles_0_0_0_0_0</vt:lpstr>
      <vt:lpstr>'A15'!Print_Titles_0_0_0_0_0</vt:lpstr>
      <vt:lpstr>'A16'!Print_Titles_0_0_0_0_0</vt:lpstr>
      <vt:lpstr>'A4'!Print_Titles_0_0_0_0_0</vt:lpstr>
      <vt:lpstr>'A5'!Print_Titles_0_0_0_0_0</vt:lpstr>
      <vt:lpstr>'A6'!Print_Titles_0_0_0_0_0</vt:lpstr>
      <vt:lpstr>'A7'!Print_Titles_0_0_0_0_0</vt:lpstr>
      <vt:lpstr>'A8'!Print_Titles_0_0_0_0_0</vt:lpstr>
      <vt:lpstr>'A9'!Print_Titles_0_0_0_0_0</vt:lpstr>
      <vt:lpstr>'A1'!Títulos_a_imprimir</vt:lpstr>
      <vt:lpstr>'A10'!Títulos_a_imprimir</vt:lpstr>
      <vt:lpstr>'A11'!Títulos_a_imprimir</vt:lpstr>
      <vt:lpstr>'A12'!Títulos_a_imprimir</vt:lpstr>
      <vt:lpstr>'A13'!Títulos_a_imprimir</vt:lpstr>
      <vt:lpstr>'A15'!Títulos_a_imprimir</vt:lpstr>
      <vt:lpstr>'A16'!Títulos_a_imprimir</vt:lpstr>
      <vt:lpstr>'A17'!Títulos_a_imprimir</vt:lpstr>
      <vt:lpstr>'A2'!Títulos_a_imprimir</vt:lpstr>
      <vt:lpstr>'A3'!Títulos_a_imprimir</vt:lpstr>
      <vt:lpstr>'A4'!Títulos_a_imprimir</vt:lpstr>
      <vt:lpstr>'A5'!Títulos_a_imprimir</vt:lpstr>
      <vt:lpstr>'A6'!Títulos_a_imprimir</vt:lpstr>
      <vt:lpstr>'A7'!Títulos_a_imprimir</vt:lpstr>
      <vt:lpstr>'A8'!Títulos_a_imprimir</vt:lpstr>
      <vt:lpstr>'A9'!Títulos_a_imprimir</vt:lpstr>
      <vt:lpstr>Índice_Anexos_ICT!Títulos_a_imprimir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04_2016 Anexos ICT 2015</dc:title>
  <dc:creator>Servicio de Rentas Internas</dc:creator>
  <cp:lastModifiedBy>Joffre Torres Panta</cp:lastModifiedBy>
  <cp:revision>50</cp:revision>
  <cp:lastPrinted>2021-06-30T21:10:02Z</cp:lastPrinted>
  <dcterms:created xsi:type="dcterms:W3CDTF">2002-12-18T17:56:23Z</dcterms:created>
  <dcterms:modified xsi:type="dcterms:W3CDTF">2021-07-01T19:15:22Z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Servicio de Rentas Internas</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