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 Resum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<sst xmlns="http://schemas.openxmlformats.org/spreadsheetml/2006/main" count="106" uniqueCount="66">
  <si>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</si>
  <si>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</si>
  <si>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</si>
  <si>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</si>
  <si>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</si>
  <si>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</si>
  <si>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</si>
  <si>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</si>
  <si>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Retenciones, Iva sobre Ventas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</si>
  <si>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</si>
  <si>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</si>
  <si>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</si>
  <si>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</si>
  <si>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</si>
  <si>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</si>
  <si>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Diciembre del 2020</t>
  </si>
  <si>
    <t xml:space="preserve">Código</t>
  </si>
  <si>
    <t xml:space="preserve">Cuenta</t>
  </si>
  <si>
    <t xml:space="preserve">Referencia</t>
  </si>
  <si>
    <t xml:space="preserve">Saldos contables al</t>
  </si>
  <si>
    <t xml:space="preserve">Movimiento</t>
  </si>
  <si>
    <t xml:space="preserve">Saldos auditados al</t>
  </si>
  <si>
    <t xml:space="preserve">Variaciones</t>
  </si>
  <si>
    <t xml:space="preserve">Débitos</t>
  </si>
  <si>
    <t xml:space="preserve">Créditos</t>
  </si>
  <si>
    <t xml:space="preserve">Valor</t>
  </si>
  <si>
    <t xml:space="preserve">Prestamos del I.E.S.S</t>
  </si>
  <si>
    <t xml:space="preserve">2.1.7.1.2</t>
  </si>
  <si>
    <t xml:space="preserve">Prestamos Quirografarios</t>
  </si>
  <si>
    <t xml:space="preserve">2.1.7.1.3</t>
  </si>
  <si>
    <t xml:space="preserve">Prestamos Hipotecarios</t>
  </si>
  <si>
    <t xml:space="preserve">Retenciones en la Fuente</t>
  </si>
  <si>
    <t xml:space="preserve">2.1.7.2.1</t>
  </si>
  <si>
    <t xml:space="preserve">1% Bienes Muebles de Naturaleza Corporal</t>
  </si>
  <si>
    <t xml:space="preserve">2.1.7.2.2</t>
  </si>
  <si>
    <t xml:space="preserve">2% Servicios</t>
  </si>
  <si>
    <t xml:space="preserve">2.1.7.2.3</t>
  </si>
  <si>
    <t xml:space="preserve">8% Honorarios, Arrendamientos, Docencia, Deportistas</t>
  </si>
  <si>
    <t xml:space="preserve">2.1.7.2.5</t>
  </si>
  <si>
    <t xml:space="preserve">10% Honorarios Profesionales y Dietas</t>
  </si>
  <si>
    <t xml:space="preserve">2.1.7.2.8</t>
  </si>
  <si>
    <t xml:space="preserve">Impuesto Rta del personal</t>
  </si>
  <si>
    <t xml:space="preserve">2.1.7.2.9</t>
  </si>
  <si>
    <t xml:space="preserve">1.75% Bienes Muebles de Naturaleza Corporal</t>
  </si>
  <si>
    <t xml:space="preserve">2.1.7.2.10</t>
  </si>
  <si>
    <t xml:space="preserve">2.75% de servicios</t>
  </si>
  <si>
    <t xml:space="preserve">Retenciones del Impuesto al Valor Agregado</t>
  </si>
  <si>
    <t xml:space="preserve">2.1.7.3.1</t>
  </si>
  <si>
    <t xml:space="preserve">30% Bienes</t>
  </si>
  <si>
    <t xml:space="preserve">2.1.7.3.2</t>
  </si>
  <si>
    <t xml:space="preserve">70% Servicios</t>
  </si>
  <si>
    <t xml:space="preserve">2.1.7.3.3</t>
  </si>
  <si>
    <t xml:space="preserve">100% Honorarios, Arrendamientos</t>
  </si>
  <si>
    <t xml:space="preserve">IVA Sobre Ventas</t>
  </si>
  <si>
    <t xml:space="preserve">2.1.7.4.1</t>
  </si>
  <si>
    <t xml:space="preserve">Iva Sobre Ventas</t>
  </si>
  <si>
    <t xml:space="preserve">Total</t>
  </si>
  <si>
    <t xml:space="preserve">Saldo al</t>
  </si>
  <si>
    <t xml:space="preserve">Nota a los estados financieros: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</si>
  <si>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</si>
  <si>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</si>
  <si>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</si>
  <si>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</si>
  <si>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</si>
  <si>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</si>
  <si>
    <t xml:space="preserve">Conclusiones (A ser completado por el Auditor a cargo del compromiso):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</si>
</sst>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0.00\ %"/>
    <numFmt numFmtId="167" formatCode="dd/mm/yyyy"/>
    <numFmt numFmtId="168" formatCode="dd\-mmm\-yy"/>
    <numFmt numFmtId="169" formatCode="_ * #,##0.00_ ;_ * \-#,##0.00_ ;_ * \-??_ ;_ @_ "/>
    <numFmt numFmtId="170" formatCode="_ * #,##0_ ;_ * \-#,##0_ ;_ * \-??_ ;_ @_ "/>
    <numFmt numFmtId="171" formatCode="_ \$* #,##0.00_ ;_ \$* \-#,##0.00_ ;_ \$* \-??_ ;_ @_ "/>
    <numFmt numFmtId="172" formatCode="#,##0\ ;\(#,##0\);\-#\ ;@\ "/>
    <numFmt numFmtId="173" formatCode="#,##0\ ;\(#,##0\)"/>
  </numFmts>
  <fonts count="2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1"/>
      <color rgb="FF9C0006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333333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6"/>
      <color rgb="FFFF0000"/>
      <name val="Liberation Sans1"/>
      <family val="0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Arial1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1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16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20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10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7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1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10" borderId="6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2" fontId="17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1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7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7" fillId="1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7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10" borderId="7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0" fontId="17" fillId="1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7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17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7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1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1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7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5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20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7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te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C23" colorId="64" zoomScale="100" zoomScaleNormal="100" zoomScalePageLayoutView="100" workbookViewId="0">
      <selection pane="topLeft" activeCell="H40" activeCellId="0" sqref="H40"/>
    </sheetView>
  </sheetViews>
  <sheetFormatPr defaultColWidth="10.4921875" defaultRowHeight="13.8" zeroHeight="false" outlineLevelRow="0" outlineLevelCol="0"/>
  <cols>
    <col collapsed="false" customWidth="true" hidden="false" outlineLevel="0" max="1" min="1" style="1" width="10.61"/>
    <col collapsed="false" customWidth="true" hidden="false" outlineLevel="0" max="2" min="2" style="1" width="34.87"/>
    <col collapsed="false" customWidth="true" hidden="false" outlineLevel="0" max="3" min="3" style="1" width="9.5"/>
    <col collapsed="false" customWidth="true" hidden="false" outlineLevel="0" max="7" min="4" style="1" width="9.37"/>
    <col collapsed="false" customWidth="false" hidden="false" outlineLevel="0" max="8" min="8" style="1" width="10.5"/>
    <col collapsed="false" customWidth="true" hidden="false" outlineLevel="0" max="9" min="9" style="1" width="34.87"/>
    <col collapsed="false" customWidth="true" hidden="false" outlineLevel="0" max="10" min="10" style="1" width="8.39"/>
    <col collapsed="false" customWidth="false" hidden="false" outlineLevel="0" max="11" min="11" style="1" width="10.55"/>
    <col collapsed="false" customWidth="false" hidden="false" outlineLevel="0" max="1020" min="12" style="1" width="10.5"/>
  </cols>
  <sheetData>
    <row r="1" s="6" customFormat="true" ht="19.7" hidden="false" customHeight="fals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4" t="s">
        <v>2</v>
      </c>
      <c r="J1" s="5" t="n">
        <v>6301</v>
      </c>
      <c r="K1" s="5"/>
      <c r="AMG1" s="0"/>
      <c r="AMH1" s="0"/>
      <c r="AMI1" s="0"/>
      <c r="AMJ1" s="0"/>
    </row>
    <row r="2" s="6" customFormat="true" ht="13.8" hidden="false" customHeight="false" outlineLevel="0" collapsed="false">
      <c r="A2" s="2" t="s">
        <v>3</v>
      </c>
      <c r="B2" s="3" t="s">
        <v>4</v>
      </c>
      <c r="C2" s="3"/>
      <c r="D2" s="3"/>
      <c r="E2" s="3"/>
      <c r="F2" s="3"/>
      <c r="G2" s="3"/>
      <c r="H2" s="3"/>
      <c r="I2" s="4" t="s">
        <v>5</v>
      </c>
      <c r="J2" s="7" t="s">
        <v>6</v>
      </c>
      <c r="K2" s="7"/>
      <c r="AMG2" s="0"/>
      <c r="AMH2" s="0"/>
      <c r="AMI2" s="0"/>
      <c r="AMJ2" s="0"/>
    </row>
    <row r="3" s="6" customFormat="true" ht="13.8" hidden="false" customHeight="false" outlineLevel="0" collapsed="false">
      <c r="A3" s="2" t="s">
        <v>7</v>
      </c>
      <c r="B3" s="3" t="s">
        <v>8</v>
      </c>
      <c r="C3" s="3"/>
      <c r="D3" s="3"/>
      <c r="E3" s="3"/>
      <c r="F3" s="3"/>
      <c r="G3" s="3"/>
      <c r="H3" s="3"/>
      <c r="I3" s="4" t="s">
        <v>9</v>
      </c>
      <c r="J3" s="8" t="n">
        <v>44134</v>
      </c>
      <c r="K3" s="8"/>
      <c r="AMG3" s="0"/>
      <c r="AMH3" s="0"/>
      <c r="AMI3" s="0"/>
      <c r="AMJ3" s="0"/>
    </row>
    <row r="4" s="6" customFormat="true" ht="13.8" hidden="false" customHeight="false" outlineLevel="0" collapsed="false">
      <c r="A4" s="2" t="s">
        <v>10</v>
      </c>
      <c r="B4" s="3" t="s">
        <v>11</v>
      </c>
      <c r="C4" s="3"/>
      <c r="D4" s="3"/>
      <c r="E4" s="3"/>
      <c r="F4" s="3"/>
      <c r="G4" s="3"/>
      <c r="H4" s="3"/>
      <c r="I4" s="4" t="s">
        <v>12</v>
      </c>
      <c r="J4" s="7" t="s">
        <v>13</v>
      </c>
      <c r="K4" s="7"/>
      <c r="AMG4" s="0"/>
      <c r="AMH4" s="0"/>
      <c r="AMI4" s="0"/>
      <c r="AMJ4" s="0"/>
    </row>
    <row r="5" s="6" customFormat="true" ht="13.8" hidden="false" customHeight="false" outlineLevel="0" collapsed="false">
      <c r="A5" s="2" t="s">
        <v>14</v>
      </c>
      <c r="B5" s="3" t="s">
        <v>15</v>
      </c>
      <c r="C5" s="3"/>
      <c r="D5" s="3"/>
      <c r="E5" s="3"/>
      <c r="F5" s="3"/>
      <c r="G5" s="3"/>
      <c r="H5" s="3"/>
      <c r="I5" s="4" t="s">
        <v>9</v>
      </c>
      <c r="J5" s="9"/>
      <c r="K5" s="9"/>
      <c r="AMG5" s="0"/>
      <c r="AMH5" s="0"/>
      <c r="AMI5" s="0"/>
      <c r="AMJ5" s="0"/>
    </row>
    <row r="6" s="10" customFormat="true" ht="13.8" hidden="false" customHeight="false" outlineLevel="0" collapsed="false">
      <c r="AMG6" s="0"/>
      <c r="AMH6" s="0"/>
      <c r="AMI6" s="0"/>
      <c r="AMJ6" s="0"/>
    </row>
    <row r="7" s="10" customFormat="true" ht="39.75" hidden="false" customHeight="true" outlineLevel="0" collapsed="false">
      <c r="A7" s="11" t="s">
        <v>16</v>
      </c>
      <c r="B7" s="12" t="s">
        <v>17</v>
      </c>
      <c r="C7" s="12" t="s">
        <v>18</v>
      </c>
      <c r="D7" s="13" t="s">
        <v>19</v>
      </c>
      <c r="E7" s="14" t="s">
        <v>20</v>
      </c>
      <c r="F7" s="14"/>
      <c r="G7" s="14" t="s">
        <v>21</v>
      </c>
      <c r="H7" s="11" t="s">
        <v>16</v>
      </c>
      <c r="I7" s="12" t="s">
        <v>17</v>
      </c>
      <c r="J7" s="13" t="s">
        <v>21</v>
      </c>
      <c r="K7" s="12" t="s">
        <v>22</v>
      </c>
      <c r="AMG7" s="0"/>
      <c r="AMH7" s="0"/>
      <c r="AMI7" s="0"/>
      <c r="AMJ7" s="0"/>
    </row>
    <row r="8" s="10" customFormat="true" ht="13.8" hidden="false" customHeight="false" outlineLevel="0" collapsed="false">
      <c r="A8" s="11"/>
      <c r="B8" s="12"/>
      <c r="C8" s="12"/>
      <c r="D8" s="15" t="n">
        <v>44073</v>
      </c>
      <c r="E8" s="15" t="s">
        <v>23</v>
      </c>
      <c r="F8" s="15" t="s">
        <v>24</v>
      </c>
      <c r="G8" s="16" t="n">
        <v>44196</v>
      </c>
      <c r="H8" s="11"/>
      <c r="I8" s="12"/>
      <c r="J8" s="15" t="n">
        <v>43830</v>
      </c>
      <c r="K8" s="12" t="s">
        <v>25</v>
      </c>
      <c r="AMG8" s="0"/>
      <c r="AMH8" s="0"/>
      <c r="AMI8" s="0"/>
      <c r="AMJ8" s="0"/>
    </row>
    <row r="9" s="6" customFormat="true" ht="13.8" hidden="false" customHeight="false" outlineLevel="0" collapsed="false">
      <c r="A9" s="17"/>
      <c r="B9" s="18"/>
      <c r="C9" s="19"/>
      <c r="D9" s="20"/>
      <c r="E9" s="21"/>
      <c r="F9" s="22"/>
      <c r="G9" s="23"/>
      <c r="H9" s="24"/>
      <c r="I9" s="25"/>
      <c r="J9" s="26"/>
      <c r="K9" s="27"/>
      <c r="AMG9" s="0"/>
      <c r="AMH9" s="0"/>
      <c r="AMI9" s="0"/>
      <c r="AMJ9" s="0"/>
    </row>
    <row r="10" s="6" customFormat="true" ht="13.8" hidden="false" customHeight="false" outlineLevel="0" collapsed="false">
      <c r="A10" s="28"/>
      <c r="B10" s="29" t="s">
        <v>26</v>
      </c>
      <c r="C10" s="19"/>
      <c r="D10" s="19"/>
      <c r="E10" s="30"/>
      <c r="F10" s="31"/>
      <c r="G10" s="32"/>
      <c r="H10" s="33"/>
      <c r="I10" s="29" t="s">
        <v>26</v>
      </c>
      <c r="J10" s="19"/>
      <c r="K10" s="27"/>
      <c r="AMG10" s="0"/>
      <c r="AMH10" s="0"/>
      <c r="AMI10" s="0"/>
      <c r="AMJ10" s="0"/>
    </row>
    <row r="11" s="6" customFormat="true" ht="13.8" hidden="false" customHeight="false" outlineLevel="0" collapsed="false">
      <c r="A11" s="34" t="s">
        <v>27</v>
      </c>
      <c r="B11" s="35" t="s">
        <v>28</v>
      </c>
      <c r="C11" s="19"/>
      <c r="D11" s="19" t="n">
        <v>0</v>
      </c>
      <c r="E11" s="30" t="n">
        <v>0</v>
      </c>
      <c r="F11" s="31" t="n">
        <v>0</v>
      </c>
      <c r="G11" s="32" t="n">
        <f aca="false">D11+E11-F11</f>
        <v>0</v>
      </c>
      <c r="H11" s="33" t="s">
        <v>27</v>
      </c>
      <c r="I11" s="36" t="s">
        <v>28</v>
      </c>
      <c r="J11" s="19" t="n">
        <v>0</v>
      </c>
      <c r="K11" s="27" t="n">
        <f aca="false">G11-J11</f>
        <v>0</v>
      </c>
      <c r="AMG11" s="0"/>
      <c r="AMH11" s="0"/>
      <c r="AMI11" s="0"/>
      <c r="AMJ11" s="0"/>
    </row>
    <row r="12" s="6" customFormat="true" ht="13.8" hidden="false" customHeight="false" outlineLevel="0" collapsed="false">
      <c r="A12" s="37" t="s">
        <v>29</v>
      </c>
      <c r="B12" s="35" t="s">
        <v>30</v>
      </c>
      <c r="C12" s="19"/>
      <c r="D12" s="19" t="n">
        <v>0</v>
      </c>
      <c r="E12" s="30" t="n">
        <v>0</v>
      </c>
      <c r="F12" s="31" t="n">
        <v>0</v>
      </c>
      <c r="G12" s="32" t="n">
        <f aca="false">D12+E12-F12</f>
        <v>0</v>
      </c>
      <c r="H12" s="33" t="s">
        <v>29</v>
      </c>
      <c r="I12" s="35" t="s">
        <v>30</v>
      </c>
      <c r="J12" s="38" t="n">
        <v>0</v>
      </c>
      <c r="K12" s="27" t="n">
        <f aca="false">G12-J12</f>
        <v>0</v>
      </c>
      <c r="AMG12" s="0"/>
      <c r="AMH12" s="0"/>
      <c r="AMI12" s="0"/>
      <c r="AMJ12" s="0"/>
    </row>
    <row r="13" s="6" customFormat="true" ht="13.8" hidden="false" customHeight="false" outlineLevel="0" collapsed="false">
      <c r="A13" s="35"/>
      <c r="B13" s="35"/>
      <c r="C13" s="19"/>
      <c r="D13" s="19" t="n">
        <v>0</v>
      </c>
      <c r="E13" s="30" t="n">
        <v>0</v>
      </c>
      <c r="F13" s="31" t="n">
        <v>0</v>
      </c>
      <c r="G13" s="32" t="n">
        <f aca="false">D13+E13-F13</f>
        <v>0</v>
      </c>
      <c r="H13" s="39"/>
      <c r="I13" s="40"/>
      <c r="J13" s="38" t="n">
        <v>0</v>
      </c>
      <c r="K13" s="27" t="n">
        <f aca="false">G13-J13</f>
        <v>0</v>
      </c>
      <c r="AMG13" s="0"/>
      <c r="AMH13" s="0"/>
      <c r="AMI13" s="0"/>
      <c r="AMJ13" s="0"/>
    </row>
    <row r="14" s="41" customFormat="true" ht="13.8" hidden="false" customHeight="false" outlineLevel="0" collapsed="false">
      <c r="A14" s="35"/>
      <c r="B14" s="35"/>
      <c r="C14" s="19"/>
      <c r="D14" s="19" t="n">
        <v>0</v>
      </c>
      <c r="E14" s="30" t="n">
        <v>0</v>
      </c>
      <c r="F14" s="31" t="n">
        <v>0</v>
      </c>
      <c r="G14" s="32" t="n">
        <f aca="false">D14+E14-F14</f>
        <v>0</v>
      </c>
      <c r="H14" s="35"/>
      <c r="I14" s="35"/>
      <c r="J14" s="19" t="n">
        <v>0</v>
      </c>
      <c r="K14" s="27" t="n">
        <f aca="false">G14-J14</f>
        <v>0</v>
      </c>
      <c r="AMG14" s="0"/>
      <c r="AMH14" s="0"/>
      <c r="AMI14" s="0"/>
      <c r="AMJ14" s="0"/>
    </row>
    <row r="15" s="6" customFormat="true" ht="13.8" hidden="false" customHeight="false" outlineLevel="0" collapsed="false">
      <c r="A15" s="35"/>
      <c r="B15" s="29" t="s">
        <v>31</v>
      </c>
      <c r="C15" s="19"/>
      <c r="D15" s="19" t="n">
        <v>0</v>
      </c>
      <c r="E15" s="30" t="n">
        <v>0</v>
      </c>
      <c r="F15" s="31" t="n">
        <v>0</v>
      </c>
      <c r="G15" s="32" t="n">
        <f aca="false">D15+E15-F15</f>
        <v>0</v>
      </c>
      <c r="H15" s="42"/>
      <c r="I15" s="29" t="s">
        <v>31</v>
      </c>
      <c r="J15" s="38" t="n">
        <v>0</v>
      </c>
      <c r="K15" s="27" t="n">
        <f aca="false">G15-J15</f>
        <v>0</v>
      </c>
      <c r="AMG15" s="0"/>
      <c r="AMH15" s="0"/>
      <c r="AMI15" s="0"/>
      <c r="AMJ15" s="0"/>
    </row>
    <row r="16" s="6" customFormat="true" ht="13.8" hidden="false" customHeight="false" outlineLevel="0" collapsed="false">
      <c r="A16" s="35" t="s">
        <v>32</v>
      </c>
      <c r="B16" s="43" t="s">
        <v>33</v>
      </c>
      <c r="C16" s="19"/>
      <c r="D16" s="19" t="n">
        <v>246</v>
      </c>
      <c r="E16" s="30" t="n">
        <v>1411.58</v>
      </c>
      <c r="F16" s="31" t="n">
        <v>1226.17</v>
      </c>
      <c r="G16" s="32" t="n">
        <f aca="false">D16-E16+F16</f>
        <v>60.5900000000001</v>
      </c>
      <c r="H16" s="42" t="s">
        <v>32</v>
      </c>
      <c r="I16" s="43" t="s">
        <v>33</v>
      </c>
      <c r="J16" s="44" t="n">
        <v>110</v>
      </c>
      <c r="K16" s="27" t="n">
        <f aca="false">G16-J16</f>
        <v>-49.4099999999999</v>
      </c>
      <c r="AMG16" s="0"/>
      <c r="AMH16" s="0"/>
      <c r="AMI16" s="0"/>
      <c r="AMJ16" s="0"/>
    </row>
    <row r="17" s="6" customFormat="true" ht="13.8" hidden="false" customHeight="false" outlineLevel="0" collapsed="false">
      <c r="A17" s="45" t="s">
        <v>34</v>
      </c>
      <c r="B17" s="46" t="s">
        <v>35</v>
      </c>
      <c r="C17" s="19"/>
      <c r="D17" s="47" t="n">
        <v>0.06</v>
      </c>
      <c r="E17" s="30" t="n">
        <v>1.49</v>
      </c>
      <c r="F17" s="31" t="n">
        <v>1.43</v>
      </c>
      <c r="G17" s="32" t="n">
        <f aca="false">D17-E17+F17</f>
        <v>0</v>
      </c>
      <c r="H17" s="42" t="s">
        <v>34</v>
      </c>
      <c r="I17" s="46" t="s">
        <v>35</v>
      </c>
      <c r="J17" s="48" t="n">
        <v>550</v>
      </c>
      <c r="K17" s="27" t="n">
        <f aca="false">G17-J17</f>
        <v>-550</v>
      </c>
      <c r="AMG17" s="0"/>
      <c r="AMH17" s="0"/>
      <c r="AMI17" s="0"/>
      <c r="AMJ17" s="0"/>
    </row>
    <row r="18" s="6" customFormat="true" ht="13.8" hidden="false" customHeight="false" outlineLevel="0" collapsed="false">
      <c r="A18" s="45" t="s">
        <v>36</v>
      </c>
      <c r="B18" s="46" t="s">
        <v>37</v>
      </c>
      <c r="C18" s="19"/>
      <c r="D18" s="48" t="n">
        <v>810</v>
      </c>
      <c r="E18" s="30" t="n">
        <v>1314.05</v>
      </c>
      <c r="F18" s="31" t="n">
        <v>672</v>
      </c>
      <c r="G18" s="32" t="n">
        <f aca="false">D18-E18+F18</f>
        <v>167.95</v>
      </c>
      <c r="H18" s="42" t="s">
        <v>36</v>
      </c>
      <c r="I18" s="49" t="s">
        <v>37</v>
      </c>
      <c r="J18" s="48" t="n">
        <v>368</v>
      </c>
      <c r="K18" s="27" t="n">
        <f aca="false">G18-J18</f>
        <v>-200.05</v>
      </c>
      <c r="AMG18" s="0"/>
      <c r="AMH18" s="0"/>
      <c r="AMI18" s="0"/>
      <c r="AMJ18" s="0"/>
    </row>
    <row r="19" s="6" customFormat="true" ht="13.8" hidden="false" customHeight="false" outlineLevel="0" collapsed="false">
      <c r="A19" s="45" t="s">
        <v>38</v>
      </c>
      <c r="B19" s="46" t="s">
        <v>39</v>
      </c>
      <c r="C19" s="19"/>
      <c r="D19" s="48" t="n">
        <v>117</v>
      </c>
      <c r="E19" s="30" t="n">
        <v>467.4</v>
      </c>
      <c r="F19" s="31" t="n">
        <v>467.4</v>
      </c>
      <c r="G19" s="32" t="n">
        <f aca="false">D19-E19+F19</f>
        <v>117</v>
      </c>
      <c r="H19" s="42" t="s">
        <v>38</v>
      </c>
      <c r="I19" s="50" t="s">
        <v>39</v>
      </c>
      <c r="J19" s="48" t="n">
        <v>0</v>
      </c>
      <c r="K19" s="27" t="n">
        <f aca="false">G19-J19</f>
        <v>117</v>
      </c>
      <c r="AMG19" s="0"/>
      <c r="AMH19" s="0"/>
      <c r="AMI19" s="0"/>
      <c r="AMJ19" s="0"/>
    </row>
    <row r="20" s="6" customFormat="true" ht="13.8" hidden="false" customHeight="false" outlineLevel="0" collapsed="false">
      <c r="A20" s="45" t="s">
        <v>40</v>
      </c>
      <c r="B20" s="45" t="s">
        <v>41</v>
      </c>
      <c r="C20" s="19"/>
      <c r="D20" s="48" t="n">
        <v>139</v>
      </c>
      <c r="E20" s="30" t="n">
        <v>0</v>
      </c>
      <c r="F20" s="31" t="n">
        <v>0</v>
      </c>
      <c r="G20" s="32" t="n">
        <f aca="false">D20-E20+F20</f>
        <v>139</v>
      </c>
      <c r="H20" s="42" t="s">
        <v>40</v>
      </c>
      <c r="I20" s="50" t="s">
        <v>41</v>
      </c>
      <c r="J20" s="19" t="n">
        <v>117</v>
      </c>
      <c r="K20" s="27" t="n">
        <f aca="false">G20-J20</f>
        <v>22</v>
      </c>
      <c r="AMG20" s="0"/>
      <c r="AMH20" s="0"/>
      <c r="AMI20" s="0"/>
      <c r="AMJ20" s="0"/>
    </row>
    <row r="21" s="6" customFormat="true" ht="13.8" hidden="false" customHeight="false" outlineLevel="0" collapsed="false">
      <c r="A21" s="45" t="s">
        <v>42</v>
      </c>
      <c r="B21" s="45" t="s">
        <v>43</v>
      </c>
      <c r="C21" s="19"/>
      <c r="D21" s="48" t="n">
        <v>0</v>
      </c>
      <c r="E21" s="30" t="n">
        <v>98.76</v>
      </c>
      <c r="F21" s="31" t="n">
        <v>154.24</v>
      </c>
      <c r="G21" s="32" t="n">
        <f aca="false">D21-E21+F21</f>
        <v>55.48</v>
      </c>
      <c r="H21" s="45" t="s">
        <v>42</v>
      </c>
      <c r="I21" s="45" t="s">
        <v>43</v>
      </c>
      <c r="J21" s="19" t="n">
        <v>0</v>
      </c>
      <c r="K21" s="27" t="n">
        <f aca="false">G21-J21</f>
        <v>55.48</v>
      </c>
      <c r="AMG21" s="0"/>
      <c r="AMH21" s="0"/>
      <c r="AMI21" s="0"/>
      <c r="AMJ21" s="0"/>
    </row>
    <row r="22" s="6" customFormat="true" ht="13.8" hidden="false" customHeight="false" outlineLevel="0" collapsed="false">
      <c r="A22" s="45" t="s">
        <v>44</v>
      </c>
      <c r="B22" s="45" t="s">
        <v>45</v>
      </c>
      <c r="C22" s="19"/>
      <c r="D22" s="48" t="n">
        <v>689.5</v>
      </c>
      <c r="E22" s="30" t="n">
        <v>2343.24</v>
      </c>
      <c r="F22" s="31" t="n">
        <v>2910.87</v>
      </c>
      <c r="G22" s="32" t="n">
        <f aca="false">D22-E22+F22</f>
        <v>1257.13</v>
      </c>
      <c r="H22" s="45" t="s">
        <v>44</v>
      </c>
      <c r="I22" s="45" t="s">
        <v>45</v>
      </c>
      <c r="J22" s="19" t="n">
        <v>0</v>
      </c>
      <c r="K22" s="27" t="n">
        <f aca="false">G22-J22</f>
        <v>1257.13</v>
      </c>
      <c r="AMG22" s="0"/>
      <c r="AMH22" s="0"/>
      <c r="AMI22" s="0"/>
      <c r="AMJ22" s="0"/>
    </row>
    <row r="23" s="41" customFormat="true" ht="13.8" hidden="false" customHeight="false" outlineLevel="0" collapsed="false">
      <c r="A23" s="35"/>
      <c r="B23" s="35"/>
      <c r="C23" s="19"/>
      <c r="D23" s="30" t="n">
        <v>0</v>
      </c>
      <c r="E23" s="30" t="n">
        <v>0</v>
      </c>
      <c r="F23" s="31" t="n">
        <v>0</v>
      </c>
      <c r="G23" s="32" t="n">
        <f aca="false">D23-E23+F23</f>
        <v>0</v>
      </c>
      <c r="H23" s="51"/>
      <c r="I23" s="51"/>
      <c r="J23" s="19" t="n">
        <v>0</v>
      </c>
      <c r="K23" s="27" t="n">
        <f aca="false">G23-J23</f>
        <v>0</v>
      </c>
      <c r="AMG23" s="0"/>
      <c r="AMH23" s="0"/>
      <c r="AMI23" s="0"/>
      <c r="AMJ23" s="0"/>
    </row>
    <row r="24" s="41" customFormat="true" ht="13.8" hidden="false" customHeight="false" outlineLevel="0" collapsed="false">
      <c r="A24" s="35"/>
      <c r="B24" s="29" t="s">
        <v>46</v>
      </c>
      <c r="C24" s="19"/>
      <c r="D24" s="48" t="n">
        <v>0</v>
      </c>
      <c r="E24" s="30" t="n">
        <v>0</v>
      </c>
      <c r="F24" s="31" t="n">
        <v>0</v>
      </c>
      <c r="G24" s="32" t="n">
        <f aca="false">D24-E24+F24</f>
        <v>0</v>
      </c>
      <c r="H24" s="51"/>
      <c r="I24" s="29" t="s">
        <v>46</v>
      </c>
      <c r="J24" s="19" t="n">
        <v>0</v>
      </c>
      <c r="K24" s="27" t="n">
        <f aca="false">G24-J24</f>
        <v>0</v>
      </c>
      <c r="AMG24" s="0"/>
      <c r="AMH24" s="0"/>
      <c r="AMI24" s="0"/>
      <c r="AMJ24" s="0"/>
    </row>
    <row r="25" s="41" customFormat="true" ht="13.8" hidden="false" customHeight="false" outlineLevel="0" collapsed="false">
      <c r="A25" s="35" t="s">
        <v>47</v>
      </c>
      <c r="B25" s="35" t="s">
        <v>48</v>
      </c>
      <c r="C25" s="19"/>
      <c r="D25" s="30" t="n">
        <v>230</v>
      </c>
      <c r="E25" s="30" t="n">
        <v>2568.94</v>
      </c>
      <c r="F25" s="31" t="n">
        <v>2464.81</v>
      </c>
      <c r="G25" s="32" t="n">
        <f aca="false">D25-E25+F25</f>
        <v>125.87</v>
      </c>
      <c r="H25" s="51" t="s">
        <v>47</v>
      </c>
      <c r="I25" s="51" t="s">
        <v>48</v>
      </c>
      <c r="J25" s="19" t="n">
        <v>68</v>
      </c>
      <c r="K25" s="27" t="n">
        <f aca="false">G25-J25</f>
        <v>57.8699999999999</v>
      </c>
      <c r="AMG25" s="0"/>
      <c r="AMH25" s="0"/>
      <c r="AMI25" s="0"/>
      <c r="AMJ25" s="0"/>
    </row>
    <row r="26" s="41" customFormat="true" ht="13.8" hidden="false" customHeight="false" outlineLevel="0" collapsed="false">
      <c r="A26" s="35" t="s">
        <v>49</v>
      </c>
      <c r="B26" s="35" t="s">
        <v>50</v>
      </c>
      <c r="C26" s="19"/>
      <c r="D26" s="48" t="n">
        <v>1330</v>
      </c>
      <c r="E26" s="30" t="n">
        <v>6108.44</v>
      </c>
      <c r="F26" s="31" t="n">
        <v>8667.01</v>
      </c>
      <c r="G26" s="32" t="n">
        <f aca="false">D26-E26+F26</f>
        <v>3888.57</v>
      </c>
      <c r="H26" s="51" t="s">
        <v>49</v>
      </c>
      <c r="I26" s="51" t="s">
        <v>50</v>
      </c>
      <c r="J26" s="19" t="n">
        <v>1757</v>
      </c>
      <c r="K26" s="27" t="n">
        <f aca="false">G26-J26</f>
        <v>2131.57</v>
      </c>
      <c r="AMG26" s="0"/>
      <c r="AMH26" s="0"/>
      <c r="AMI26" s="0"/>
      <c r="AMJ26" s="0"/>
    </row>
    <row r="27" s="41" customFormat="true" ht="13.8" hidden="false" customHeight="false" outlineLevel="0" collapsed="false">
      <c r="A27" s="35" t="s">
        <v>51</v>
      </c>
      <c r="B27" s="35" t="s">
        <v>52</v>
      </c>
      <c r="C27" s="19"/>
      <c r="D27" s="30" t="n">
        <v>252</v>
      </c>
      <c r="E27" s="30" t="n">
        <v>1008</v>
      </c>
      <c r="F27" s="31" t="n">
        <v>1008</v>
      </c>
      <c r="G27" s="32" t="n">
        <f aca="false">D27-E27+F27</f>
        <v>252</v>
      </c>
      <c r="H27" s="51" t="s">
        <v>51</v>
      </c>
      <c r="I27" s="51" t="s">
        <v>52</v>
      </c>
      <c r="J27" s="19" t="n">
        <v>258</v>
      </c>
      <c r="K27" s="27" t="n">
        <f aca="false">G27-J27</f>
        <v>-6</v>
      </c>
      <c r="AMG27" s="0"/>
      <c r="AMH27" s="0"/>
      <c r="AMI27" s="0"/>
      <c r="AMJ27" s="0"/>
    </row>
    <row r="28" s="41" customFormat="true" ht="13.8" hidden="false" customHeight="false" outlineLevel="0" collapsed="false">
      <c r="A28" s="35"/>
      <c r="B28" s="35"/>
      <c r="C28" s="19"/>
      <c r="D28" s="48" t="n">
        <v>0</v>
      </c>
      <c r="E28" s="30" t="n">
        <v>0</v>
      </c>
      <c r="F28" s="31" t="n">
        <v>0</v>
      </c>
      <c r="G28" s="32" t="n">
        <f aca="false">D28-E28+F28</f>
        <v>0</v>
      </c>
      <c r="H28" s="51"/>
      <c r="I28" s="51"/>
      <c r="J28" s="19" t="n">
        <v>0</v>
      </c>
      <c r="K28" s="27" t="n">
        <f aca="false">G28-J28</f>
        <v>0</v>
      </c>
      <c r="AMG28" s="0"/>
      <c r="AMH28" s="0"/>
      <c r="AMI28" s="0"/>
      <c r="AMJ28" s="0"/>
    </row>
    <row r="29" s="41" customFormat="true" ht="13.8" hidden="false" customHeight="false" outlineLevel="0" collapsed="false">
      <c r="A29" s="35"/>
      <c r="B29" s="29" t="s">
        <v>53</v>
      </c>
      <c r="C29" s="19"/>
      <c r="D29" s="30" t="n">
        <v>0</v>
      </c>
      <c r="E29" s="30" t="n">
        <v>0</v>
      </c>
      <c r="F29" s="31" t="n">
        <v>0</v>
      </c>
      <c r="G29" s="32" t="n">
        <f aca="false">D29-E29+F29</f>
        <v>0</v>
      </c>
      <c r="H29" s="51"/>
      <c r="I29" s="29" t="s">
        <v>53</v>
      </c>
      <c r="J29" s="19" t="n">
        <v>0</v>
      </c>
      <c r="K29" s="27" t="n">
        <f aca="false">G29-J29</f>
        <v>0</v>
      </c>
      <c r="AMG29" s="0"/>
      <c r="AMH29" s="0"/>
      <c r="AMI29" s="0"/>
      <c r="AMJ29" s="0"/>
    </row>
    <row r="30" s="41" customFormat="true" ht="13.8" hidden="false" customHeight="false" outlineLevel="0" collapsed="false">
      <c r="A30" s="35" t="s">
        <v>54</v>
      </c>
      <c r="B30" s="35" t="s">
        <v>55</v>
      </c>
      <c r="C30" s="19"/>
      <c r="D30" s="48" t="n">
        <v>114053</v>
      </c>
      <c r="E30" s="30" t="n">
        <v>172.42</v>
      </c>
      <c r="F30" s="31" t="n">
        <v>36389.56</v>
      </c>
      <c r="G30" s="32" t="n">
        <f aca="false">D30-E30+F30</f>
        <v>150270.14</v>
      </c>
      <c r="H30" s="51" t="s">
        <v>54</v>
      </c>
      <c r="I30" s="51" t="s">
        <v>55</v>
      </c>
      <c r="J30" s="19" t="n">
        <v>0</v>
      </c>
      <c r="K30" s="27" t="n">
        <f aca="false">G30-J30</f>
        <v>150270.14</v>
      </c>
      <c r="AMG30" s="0"/>
      <c r="AMH30" s="0"/>
      <c r="AMI30" s="0"/>
      <c r="AMJ30" s="0"/>
    </row>
    <row r="31" s="6" customFormat="true" ht="13.8" hidden="false" customHeight="false" outlineLevel="0" collapsed="false">
      <c r="A31" s="35"/>
      <c r="B31" s="35"/>
      <c r="C31" s="19"/>
      <c r="D31" s="19" t="n">
        <v>0</v>
      </c>
      <c r="E31" s="30" t="n">
        <v>0</v>
      </c>
      <c r="F31" s="31" t="n">
        <v>0</v>
      </c>
      <c r="G31" s="32" t="n">
        <f aca="false">D31-E31+F31</f>
        <v>0</v>
      </c>
      <c r="H31" s="33"/>
      <c r="I31" s="52"/>
      <c r="J31" s="19" t="n">
        <v>0</v>
      </c>
      <c r="K31" s="27" t="n">
        <f aca="false">G31-J31</f>
        <v>0</v>
      </c>
      <c r="AMG31" s="0"/>
      <c r="AMH31" s="0"/>
      <c r="AMI31" s="0"/>
      <c r="AMJ31" s="0"/>
    </row>
    <row r="32" s="6" customFormat="true" ht="13.8" hidden="false" customHeight="false" outlineLevel="0" collapsed="false">
      <c r="A32" s="35"/>
      <c r="B32" s="35"/>
      <c r="C32" s="19"/>
      <c r="D32" s="19" t="n">
        <v>0</v>
      </c>
      <c r="E32" s="30" t="n">
        <v>0</v>
      </c>
      <c r="F32" s="31" t="n">
        <v>0</v>
      </c>
      <c r="G32" s="32" t="n">
        <f aca="false">D32-E32+F32</f>
        <v>0</v>
      </c>
      <c r="H32" s="39"/>
      <c r="I32" s="53"/>
      <c r="J32" s="19" t="n">
        <v>0</v>
      </c>
      <c r="K32" s="27" t="n">
        <f aca="false">G32-J32</f>
        <v>0</v>
      </c>
      <c r="AMG32" s="0"/>
      <c r="AMH32" s="0"/>
      <c r="AMI32" s="0"/>
      <c r="AMJ32" s="0"/>
    </row>
    <row r="33" s="6" customFormat="true" ht="13.8" hidden="false" customHeight="false" outlineLevel="0" collapsed="false">
      <c r="A33" s="54"/>
      <c r="B33" s="55"/>
      <c r="C33" s="19"/>
      <c r="D33" s="32" t="n">
        <v>0</v>
      </c>
      <c r="E33" s="30" t="n">
        <v>0</v>
      </c>
      <c r="F33" s="31" t="n">
        <v>0</v>
      </c>
      <c r="G33" s="56" t="n">
        <f aca="false">D33+E33-F33</f>
        <v>0</v>
      </c>
      <c r="H33" s="57"/>
      <c r="I33" s="58"/>
      <c r="J33" s="32" t="n">
        <v>0</v>
      </c>
      <c r="K33" s="27" t="n">
        <f aca="false">G33-J33</f>
        <v>0</v>
      </c>
      <c r="AMG33" s="0"/>
      <c r="AMH33" s="0"/>
      <c r="AMI33" s="0"/>
      <c r="AMJ33" s="0"/>
    </row>
    <row r="34" s="64" customFormat="true" ht="18.75" hidden="false" customHeight="true" outlineLevel="0" collapsed="false">
      <c r="A34" s="59"/>
      <c r="B34" s="60" t="s">
        <v>56</v>
      </c>
      <c r="C34" s="60"/>
      <c r="D34" s="61" t="n">
        <f aca="false">SUM(D9:D32)</f>
        <v>117866.56</v>
      </c>
      <c r="E34" s="61" t="n">
        <f aca="false">SUM(E9:E32)</f>
        <v>15494.32</v>
      </c>
      <c r="F34" s="61" t="n">
        <f aca="false">SUM(F9:F32)</f>
        <v>53961.49</v>
      </c>
      <c r="G34" s="62" t="n">
        <f aca="false">SUM(G9:G32)</f>
        <v>156333.73</v>
      </c>
      <c r="H34" s="59"/>
      <c r="I34" s="59"/>
      <c r="J34" s="61" t="n">
        <f aca="false">SUM(J9:J32)</f>
        <v>3228</v>
      </c>
      <c r="K34" s="63" t="n">
        <f aca="false">SUM(K9:K32)</f>
        <v>153105.73</v>
      </c>
      <c r="AMG34" s="0"/>
      <c r="AMH34" s="0"/>
      <c r="AMI34" s="0"/>
      <c r="AMJ34" s="0"/>
    </row>
    <row r="36" customFormat="false" ht="13.8" hidden="false" customHeight="false" outlineLevel="0" collapsed="false">
      <c r="B36" s="65"/>
      <c r="C36" s="65"/>
      <c r="D36" s="66" t="s">
        <v>57</v>
      </c>
      <c r="E36" s="67" t="s">
        <v>57</v>
      </c>
    </row>
    <row r="37" customFormat="false" ht="13.8" hidden="false" customHeight="false" outlineLevel="0" collapsed="false">
      <c r="B37" s="68" t="s">
        <v>58</v>
      </c>
      <c r="C37" s="68"/>
      <c r="D37" s="69" t="n">
        <v>44196</v>
      </c>
      <c r="E37" s="69" t="n">
        <v>43830</v>
      </c>
    </row>
    <row r="38" customFormat="false" ht="13.8" hidden="false" customHeight="false" outlineLevel="0" collapsed="false">
      <c r="B38" s="70"/>
      <c r="C38" s="71"/>
      <c r="D38" s="72"/>
      <c r="E38" s="73"/>
    </row>
    <row r="39" customFormat="false" ht="13.8" hidden="false" customHeight="false" outlineLevel="0" collapsed="false">
      <c r="B39" s="74" t="s">
        <v>26</v>
      </c>
      <c r="C39" s="71"/>
      <c r="D39" s="75" t="n">
        <f aca="false">SUM(G10:G14)</f>
        <v>0</v>
      </c>
      <c r="E39" s="75" t="n">
        <f aca="false">SUM(J10:J14)</f>
        <v>0</v>
      </c>
    </row>
    <row r="40" customFormat="false" ht="13.8" hidden="false" customHeight="false" outlineLevel="0" collapsed="false">
      <c r="B40" s="74" t="s">
        <v>31</v>
      </c>
      <c r="C40" s="71"/>
      <c r="D40" s="75" t="n">
        <f aca="false">SUM(G15:G23)</f>
        <v>1797.15</v>
      </c>
      <c r="E40" s="75" t="n">
        <f aca="false">SUM(J15:J23)</f>
        <v>1145</v>
      </c>
    </row>
    <row r="41" customFormat="false" ht="13.8" hidden="false" customHeight="false" outlineLevel="0" collapsed="false">
      <c r="B41" s="74" t="s">
        <v>46</v>
      </c>
      <c r="C41" s="71"/>
      <c r="D41" s="75" t="n">
        <f aca="false">SUM(G24:G28)</f>
        <v>4266.44</v>
      </c>
      <c r="E41" s="75" t="n">
        <f aca="false">SUM(J24:J28)</f>
        <v>2083</v>
      </c>
    </row>
    <row r="42" customFormat="false" ht="13.8" hidden="false" customHeight="false" outlineLevel="0" collapsed="false">
      <c r="B42" s="74" t="s">
        <v>55</v>
      </c>
      <c r="C42" s="71"/>
      <c r="D42" s="75" t="n">
        <f aca="false">SUM(G29:G30)</f>
        <v>150270.14</v>
      </c>
      <c r="E42" s="75" t="n">
        <f aca="false">SUM(J29:J30)</f>
        <v>0</v>
      </c>
    </row>
    <row r="43" customFormat="false" ht="13.8" hidden="false" customHeight="false" outlineLevel="0" collapsed="false">
      <c r="B43" s="76"/>
      <c r="C43" s="77"/>
      <c r="D43" s="78"/>
      <c r="E43" s="79"/>
    </row>
    <row r="44" customFormat="false" ht="13.8" hidden="false" customHeight="false" outlineLevel="0" collapsed="false">
      <c r="B44" s="68" t="s">
        <v>56</v>
      </c>
      <c r="C44" s="68"/>
      <c r="D44" s="80" t="n">
        <f aca="false">+SUM(D39:D42)</f>
        <v>156333.73</v>
      </c>
      <c r="E44" s="81" t="n">
        <f aca="false">+SUM(E39:E42)</f>
        <v>3228</v>
      </c>
    </row>
    <row r="46" customFormat="false" ht="13.8" hidden="false" customHeight="false" outlineLevel="0" collapsed="false">
      <c r="A46" s="82" t="s">
        <v>59</v>
      </c>
      <c r="B46" s="83"/>
      <c r="C46" s="83"/>
      <c r="D46" s="83"/>
      <c r="E46" s="83"/>
      <c r="F46" s="83"/>
      <c r="G46" s="83"/>
      <c r="H46" s="83"/>
      <c r="I46" s="84"/>
      <c r="J46" s="85"/>
      <c r="K46" s="85"/>
    </row>
    <row r="47" customFormat="false" ht="13.8" hidden="false" customHeight="false" outlineLevel="0" collapsed="false">
      <c r="A47" s="86" t="s">
        <v>60</v>
      </c>
      <c r="I47" s="87"/>
    </row>
    <row r="48" customFormat="false" ht="13.8" hidden="false" customHeight="false" outlineLevel="0" collapsed="false">
      <c r="A48" s="86"/>
      <c r="I48" s="87"/>
    </row>
    <row r="49" customFormat="false" ht="13.8" hidden="false" customHeight="false" outlineLevel="0" collapsed="false">
      <c r="A49" s="88" t="s">
        <v>61</v>
      </c>
      <c r="I49" s="87"/>
    </row>
    <row r="50" customFormat="false" ht="13.8" hidden="false" customHeight="false" outlineLevel="0" collapsed="false">
      <c r="A50" s="86" t="s">
        <v>62</v>
      </c>
      <c r="I50" s="87"/>
    </row>
    <row r="51" customFormat="false" ht="13.8" hidden="false" customHeight="false" outlineLevel="0" collapsed="false">
      <c r="A51" s="86" t="s">
        <v>63</v>
      </c>
      <c r="I51" s="87"/>
    </row>
    <row r="52" customFormat="false" ht="13.8" hidden="false" customHeight="false" outlineLevel="0" collapsed="false">
      <c r="A52" s="86"/>
      <c r="I52" s="87"/>
    </row>
    <row r="53" customFormat="false" ht="13.8" hidden="false" customHeight="false" outlineLevel="0" collapsed="false">
      <c r="A53" s="86"/>
      <c r="I53" s="87"/>
    </row>
    <row r="54" customFormat="false" ht="13.8" hidden="false" customHeight="false" outlineLevel="0" collapsed="false">
      <c r="A54" s="88" t="s">
        <v>64</v>
      </c>
      <c r="I54" s="87"/>
    </row>
    <row r="57" customFormat="false" ht="13.8" hidden="false" customHeight="false" outlineLevel="0" collapsed="false">
      <c r="A57" s="89" t="s">
        <v>65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B1:H1"/>
    <mergeCell ref="J1:K1"/>
    <mergeCell ref="B2:H2"/>
    <mergeCell ref="J2:K2"/>
    <mergeCell ref="B3:H3"/>
    <mergeCell ref="J3:K3"/>
    <mergeCell ref="B4:H4"/>
    <mergeCell ref="J4:K4"/>
    <mergeCell ref="B5:H5"/>
    <mergeCell ref="J5:K5"/>
    <mergeCell ref="A7:A8"/>
    <mergeCell ref="B7:B8"/>
    <mergeCell ref="C7:C8"/>
    <mergeCell ref="E7:F7"/>
    <mergeCell ref="H7:H8"/>
    <mergeCell ref="I7:I8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2021-03-23T11:14:52Z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