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 resumen" sheetId="1" state="visible" r:id="rId2"/>
    <sheet name="ag-20" sheetId="2" state="visible" r:id="rId3"/>
    <sheet name="Sueldos y beneficios" sheetId="3" state="visible" r:id="rId4"/>
    <sheet name="Honorarios" sheetId="4" state="visible" r:id="rId5"/>
    <sheet name="Arriendos" sheetId="5" state="visible" r:id="rId6"/>
    <sheet name="Servicios de terceros" sheetId="6" state="visible" r:id="rId7"/>
    <sheet name="Otro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<sst xmlns="http://schemas.openxmlformats.org/spreadsheetml/2006/main" count="713" uniqueCount="324">
  <si>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</si>
  <si>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</si>
  <si>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</si>
  <si>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</si>
  <si>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</si>
  <si>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</si>
  <si>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</si>
  <si>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</si>
  <si>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Gastos de Administracion y otros gastos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</si>
  <si>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</si>
  <si>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</si>
  <si>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</si>
  <si>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</si>
  <si>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</si>
  <si>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</si>
  <si>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Diciembre del 2020</t>
  </si>
  <si>
    <t xml:space="preserve">Código</t>
  </si>
  <si>
    <t xml:space="preserve">Cuenta</t>
  </si>
  <si>
    <t xml:space="preserve">Referencia</t>
  </si>
  <si>
    <t xml:space="preserve">Saldos contables al</t>
  </si>
  <si>
    <t xml:space="preserve">Movimiento</t>
  </si>
  <si>
    <t xml:space="preserve">Saldos auditados al</t>
  </si>
  <si>
    <t xml:space="preserve">Variaciones</t>
  </si>
  <si>
    <t xml:space="preserve">Débitos</t>
  </si>
  <si>
    <t xml:space="preserve">Créditos</t>
  </si>
  <si>
    <t xml:space="preserve">Valor</t>
  </si>
  <si>
    <t xml:space="preserve">Gastos de Ventas</t>
  </si>
  <si>
    <t xml:space="preserve">5.2.1.1.12</t>
  </si>
  <si>
    <t xml:space="preserve">Gastos plnes de beneficios a empleados</t>
  </si>
  <si>
    <t xml:space="preserve">5.2.1.1.13</t>
  </si>
  <si>
    <t xml:space="preserve">Honorarios profesional de ventas</t>
  </si>
  <si>
    <t xml:space="preserve">5.2.1.1.21</t>
  </si>
  <si>
    <t xml:space="preserve">Publicidad y Promocion Vtas.</t>
  </si>
  <si>
    <t xml:space="preserve">5.2.1.1.29</t>
  </si>
  <si>
    <t xml:space="preserve">Gastos de gestión de Ventas</t>
  </si>
  <si>
    <t xml:space="preserve">5.2.1.1.41</t>
  </si>
  <si>
    <t xml:space="preserve">Impuestos a los consumos especiales</t>
  </si>
  <si>
    <t xml:space="preserve">5.2.1.1.64</t>
  </si>
  <si>
    <t xml:space="preserve">Capacitación y Entretenimiento</t>
  </si>
  <si>
    <t xml:space="preserve">5.2.1.1.67</t>
  </si>
  <si>
    <t xml:space="preserve">Asesoría de marketing</t>
  </si>
  <si>
    <t xml:space="preserve">Gastos Administrativos</t>
  </si>
  <si>
    <t xml:space="preserve">5.2.1.2.1</t>
  </si>
  <si>
    <t xml:space="preserve">Sueldos</t>
  </si>
  <si>
    <t xml:space="preserve">Aporte al IESS</t>
  </si>
  <si>
    <t xml:space="preserve">Décimo tercer sueldo</t>
  </si>
  <si>
    <t xml:space="preserve">Décimo Cuarto sueldo</t>
  </si>
  <si>
    <t xml:space="preserve">Vacaciones</t>
  </si>
  <si>
    <t xml:space="preserve">Uniformes de Personal</t>
  </si>
  <si>
    <t xml:space="preserve">Gastos de Jubilación</t>
  </si>
  <si>
    <t xml:space="preserve">Gastos de desahucio</t>
  </si>
  <si>
    <t xml:space="preserve">Fondos de Reserva</t>
  </si>
  <si>
    <t xml:space="preserve">Otros gastos de personal</t>
  </si>
  <si>
    <t xml:space="preserve">Útiles de oficina</t>
  </si>
  <si>
    <t xml:space="preserve">Formularios e impresos</t>
  </si>
  <si>
    <t xml:space="preserve">Mantenimiento de equipos</t>
  </si>
  <si>
    <t xml:space="preserve">Mantenimiento de Vehículos</t>
  </si>
  <si>
    <t xml:space="preserve">Mantenimiento de Instalación</t>
  </si>
  <si>
    <t xml:space="preserve">Aseo y Limpieza</t>
  </si>
  <si>
    <t xml:space="preserve">Seguridad</t>
  </si>
  <si>
    <t xml:space="preserve">Lunch, Refrigerio</t>
  </si>
  <si>
    <t xml:space="preserve">Combustibles</t>
  </si>
  <si>
    <t xml:space="preserve">Movilización</t>
  </si>
  <si>
    <t xml:space="preserve">Internet</t>
  </si>
  <si>
    <t xml:space="preserve">Teléfono Convencional</t>
  </si>
  <si>
    <t xml:space="preserve">Agua potable</t>
  </si>
  <si>
    <t xml:space="preserve">Arriendo Oficina</t>
  </si>
  <si>
    <t xml:space="preserve">Arriendo Bodega</t>
  </si>
  <si>
    <t xml:space="preserve">Energía Eléctrica</t>
  </si>
  <si>
    <t xml:space="preserve">Teléfono Celular</t>
  </si>
  <si>
    <t xml:space="preserve">primas de seguro accionistas</t>
  </si>
  <si>
    <t xml:space="preserve">Primas de seguro vehículos</t>
  </si>
  <si>
    <t xml:space="preserve">Primas de seguros grales</t>
  </si>
  <si>
    <t xml:space="preserve">Servicios contables y asesoría</t>
  </si>
  <si>
    <t xml:space="preserve">Servicios tributarios y auditorias</t>
  </si>
  <si>
    <t xml:space="preserve">Depreciación de Vehículos</t>
  </si>
  <si>
    <t xml:space="preserve">Depreciación de muebles y enceres</t>
  </si>
  <si>
    <t xml:space="preserve">Depreciación de Equipo de computo</t>
  </si>
  <si>
    <t xml:space="preserve">Matricula de vehículos</t>
  </si>
  <si>
    <t xml:space="preserve">Contribución Bomberos</t>
  </si>
  <si>
    <t xml:space="preserve">Contribución junta de beneficencia</t>
  </si>
  <si>
    <t xml:space="preserve">Contribución Municipio 1.5X1000</t>
  </si>
  <si>
    <t xml:space="preserve">Impuesto a la patente</t>
  </si>
  <si>
    <t xml:space="preserve">IVA que se carga al gasto</t>
  </si>
  <si>
    <t xml:space="preserve">Subsidio IESS</t>
  </si>
  <si>
    <t xml:space="preserve">Honorarios Notarios</t>
  </si>
  <si>
    <t xml:space="preserve">Servicios informat Zukalo</t>
  </si>
  <si>
    <t xml:space="preserve">Contribución Supercias</t>
  </si>
  <si>
    <t xml:space="preserve">Capacitación</t>
  </si>
  <si>
    <t xml:space="preserve">Suscripciones, Membresías</t>
  </si>
  <si>
    <t xml:space="preserve">Honorarios Profesionales</t>
  </si>
  <si>
    <t xml:space="preserve">Ajustes de Cartera</t>
  </si>
  <si>
    <t xml:space="preserve">Gastos Financieros</t>
  </si>
  <si>
    <t xml:space="preserve">Comisiones Bancarias</t>
  </si>
  <si>
    <t xml:space="preserve">Total</t>
  </si>
  <si>
    <t xml:space="preserve">Saldo al</t>
  </si>
  <si>
    <t xml:space="preserve">Nota a los estados financieros:</t>
  </si>
  <si>
    <t xml:space="preserve">Sueldos y beneficios de trabajadores</t>
  </si>
  <si>
    <t xml:space="preserve">Honorarios por asesorías en marketing</t>
  </si>
  <si>
    <t xml:space="preserve">Arriendos</t>
  </si>
  <si>
    <t xml:space="preserve">Honorarios por servicios de terceros</t>
  </si>
  <si>
    <t xml:space="preserve">Depreciación</t>
  </si>
  <si>
    <t xml:space="preserve">Gastos de mantenimiento</t>
  </si>
  <si>
    <t xml:space="preserve">Seguros</t>
  </si>
  <si>
    <t xml:space="preserve">Otros Gastos de administración y ventas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</si>
  <si>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</si>
  <si>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</si>
  <si>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</si>
  <si>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</si>
  <si>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</si>
  <si>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</si>
  <si>
    <t xml:space="preserve">Conclusiones (A ser completado por el Auditor a cargo del compromiso):</t>
  </si>
  <si>
    <t xml:space="preserve">Cesar Leon</t>
  </si>
  <si>
    <t xml:space="preserve">Gastos de Venta y Administrativos</t>
  </si>
  <si>
    <t xml:space="preserve">Al 31 de Agosto del 2020</t>
  </si>
  <si>
    <t xml:space="preserve">Saldo a 
ag-20</t>
  </si>
  <si>
    <t xml:space="preserve">Prueba realizada</t>
  </si>
  <si>
    <t xml:space="preserve">5.2.1</t>
  </si>
  <si>
    <t xml:space="preserve">Probado en pestana de "Sueldos y beneficios"</t>
  </si>
  <si>
    <t xml:space="preserve">5.2.2</t>
  </si>
  <si>
    <t xml:space="preserve">Revisión de factura y confirmación de pagos de esta cuenta</t>
  </si>
  <si>
    <t xml:space="preserve">5.2.3</t>
  </si>
  <si>
    <t xml:space="preserve">Revisión de contrato y confirmación de pagos de estas cuentas</t>
  </si>
  <si>
    <t xml:space="preserve">5.2.4</t>
  </si>
  <si>
    <t xml:space="preserve">5.2.5</t>
  </si>
  <si>
    <t xml:space="preserve">Revisión mediante calculo de depreciaciones</t>
  </si>
  <si>
    <t xml:space="preserve">5.2.6</t>
  </si>
  <si>
    <t xml:space="preserve">Revisión por medio de Muestreo debido a la Inmaterialidad</t>
  </si>
  <si>
    <t xml:space="preserve">5.2.7</t>
  </si>
  <si>
    <t xml:space="preserve">Revisión mediante calculo de Amortización de seguros</t>
  </si>
  <si>
    <t xml:space="preserve">5.2.8</t>
  </si>
  <si>
    <t xml:space="preserve">Examen de muestras mediante muestreo estadístico. Ver pestana "Otros"</t>
  </si>
  <si>
    <t xml:space="preserve">SUMAN</t>
  </si>
  <si>
    <t xml:space="preserve">AUDITORIA DE GASTOS </t>
  </si>
  <si>
    <t xml:space="preserve">Descripcion</t>
  </si>
  <si>
    <t xml:space="preserve">US$</t>
  </si>
  <si>
    <t xml:space="preserve">Referencia PT</t>
  </si>
  <si>
    <t xml:space="preserve">Comentarios</t>
  </si>
  <si>
    <t xml:space="preserve">PT 6241</t>
  </si>
  <si>
    <t xml:space="preserve">Probado en auditoria de nomina y beneficios, ver 6241</t>
  </si>
  <si>
    <t xml:space="preserve">XIII sueldo</t>
  </si>
  <si>
    <t xml:space="preserve">XIV sueldo</t>
  </si>
  <si>
    <t xml:space="preserve">Aportes al IESS</t>
  </si>
  <si>
    <t xml:space="preserve">Fondo de reserva</t>
  </si>
  <si>
    <t xml:space="preserve">15% PT</t>
  </si>
  <si>
    <t xml:space="preserve">Subtotal</t>
  </si>
  <si>
    <t xml:space="preserve">Jubilacion y desahucio</t>
  </si>
  <si>
    <t xml:space="preserve">PT 6261</t>
  </si>
  <si>
    <t xml:space="preserve">Probado en auditoria de jubacion y desahucio, ver 6261</t>
  </si>
  <si>
    <t xml:space="preserve">Otros</t>
  </si>
  <si>
    <t xml:space="preserve">Honorario por servicios de terceros</t>
  </si>
  <si>
    <t xml:space="preserve">USD $</t>
  </si>
  <si>
    <t xml:space="preserve">%</t>
  </si>
  <si>
    <t xml:space="preserve">TORRES ROMAN ASOCIADOS CIA. LTDA. </t>
  </si>
  <si>
    <t xml:space="preserve">ANDERSEN TAX &amp; LEGAL</t>
  </si>
  <si>
    <t xml:space="preserve">CPAALMEIDA</t>
  </si>
  <si>
    <t xml:space="preserve">MEDICINA OCUPACIONAL DEL ECUADOR MEDOCS S.A.</t>
  </si>
  <si>
    <t xml:space="preserve">OTRAS CUENTAS</t>
  </si>
  <si>
    <t xml:space="preserve">TOTAL</t>
  </si>
  <si>
    <t xml:space="preserve">Gastos por Honorarios de Ventas</t>
  </si>
  <si>
    <t xml:space="preserve">Revisión de esta cuenta mediante confirmación</t>
  </si>
  <si>
    <t xml:space="preserve">Codigo</t>
  </si>
  <si>
    <t xml:space="preserve">Asiento</t>
  </si>
  <si>
    <t xml:space="preserve">Factura</t>
  </si>
  <si>
    <t xml:space="preserve">RUC</t>
  </si>
  <si>
    <t xml:space="preserve">Persona</t>
  </si>
  <si>
    <t xml:space="preserve">detalle</t>
  </si>
  <si>
    <t xml:space="preserve">COM 202002000049</t>
  </si>
  <si>
    <t xml:space="preserve">FAC 002-001-000000278</t>
  </si>
  <si>
    <t xml:space="preserve">0910540046001</t>
  </si>
  <si>
    <t xml:space="preserve">FREIRE PAZ DELFOR SERVANDO</t>
  </si>
  <si>
    <t xml:space="preserve">FC 278 DELFOR FREIRE</t>
  </si>
  <si>
    <t xml:space="preserve">COM 202002000268</t>
  </si>
  <si>
    <t xml:space="preserve">FAC 002-001-000000294</t>
  </si>
  <si>
    <t xml:space="preserve">FC 294 DELFOR FREIRE</t>
  </si>
  <si>
    <t xml:space="preserve">Gastos Planes de Beneficios a Empleados Vtas</t>
  </si>
  <si>
    <t xml:space="preserve">Ê</t>
  </si>
  <si>
    <t xml:space="preserve">ASI 202004000006</t>
  </si>
  <si>
    <t xml:space="preserve">-</t>
  </si>
  <si>
    <t xml:space="preserve">PR LIQUIDACION EDIMAR VARGAS</t>
  </si>
  <si>
    <t xml:space="preserve">ASI 202004000007</t>
  </si>
  <si>
    <t xml:space="preserve">RECLASIF. FINIQUITO JUAN LEON</t>
  </si>
  <si>
    <t xml:space="preserve">ASI 202004000008</t>
  </si>
  <si>
    <t xml:space="preserve">PR RECLASIF. LIQUIDACION JAIME TOMALA</t>
  </si>
  <si>
    <t xml:space="preserve">ASI 202004000009</t>
  </si>
  <si>
    <t xml:space="preserve">PR RECLASIF. FINIQUITO </t>
  </si>
  <si>
    <t xml:space="preserve">ASI 202004000021</t>
  </si>
  <si>
    <t xml:space="preserve">RECLASIF.</t>
  </si>
  <si>
    <t xml:space="preserve">Gastos de Gestión Vtas.</t>
  </si>
  <si>
    <t xml:space="preserve">ASI 202004000010</t>
  </si>
  <si>
    <t xml:space="preserve">PR RECLASIF. FINIQUITO MANUEL CHENCHE</t>
  </si>
  <si>
    <t xml:space="preserve">ASI 202004000022</t>
  </si>
  <si>
    <t xml:space="preserve">RECLASIF BONOS PERSONAL</t>
  </si>
  <si>
    <t xml:space="preserve">Se van a revisar todas estos asientos contables, porque han sido recalificados</t>
  </si>
  <si>
    <t xml:space="preserve">Revisión de esta cuenta mediante observacion</t>
  </si>
  <si>
    <t xml:space="preserve">5.2.1.2.32</t>
  </si>
  <si>
    <t xml:space="preserve">COM 202001000008</t>
  </si>
  <si>
    <t xml:space="preserve">LQC 001-002-000000960</t>
  </si>
  <si>
    <t xml:space="preserve">0907497713</t>
  </si>
  <si>
    <t xml:space="preserve">PEREZ SANDOVAL PATRICIA</t>
  </si>
  <si>
    <t xml:space="preserve">LIQ SERVICIOS # 960</t>
  </si>
  <si>
    <t xml:space="preserve">COM 202002000011</t>
  </si>
  <si>
    <t xml:space="preserve">LQC 001-002-000000962</t>
  </si>
  <si>
    <t xml:space="preserve">LIQ SERVICIOS 962 PATRICIA PEREZ</t>
  </si>
  <si>
    <t xml:space="preserve">COM 202003000003</t>
  </si>
  <si>
    <t xml:space="preserve">FAC 001-002-000000963</t>
  </si>
  <si>
    <t xml:space="preserve">FC 963 PATRICIA PEREZ</t>
  </si>
  <si>
    <t xml:space="preserve">COM 202004000020</t>
  </si>
  <si>
    <t xml:space="preserve">LQC 001-002-000000967</t>
  </si>
  <si>
    <t xml:space="preserve">LIQ 967 SERVICIO PATRICIA PEREZ</t>
  </si>
  <si>
    <t xml:space="preserve">COM 202005000002</t>
  </si>
  <si>
    <t xml:space="preserve">LQC 001-002-000000968</t>
  </si>
  <si>
    <t xml:space="preserve">LIQ 968 PATRICIA PEREZ</t>
  </si>
  <si>
    <t xml:space="preserve">COM 202006000004</t>
  </si>
  <si>
    <t xml:space="preserve">LQC 001-002-000000973</t>
  </si>
  <si>
    <t xml:space="preserve">LIQ SERVICIOS # 973 PATRICIA PEREZ</t>
  </si>
  <si>
    <t xml:space="preserve">COM 202007000002</t>
  </si>
  <si>
    <t xml:space="preserve">LQC 001-002-000000975</t>
  </si>
  <si>
    <t xml:space="preserve">LIQ SERVICIOS 975 PATRICIA PEREZ</t>
  </si>
  <si>
    <t xml:space="preserve">COM 202008000001</t>
  </si>
  <si>
    <t xml:space="preserve">LQC 001-001-000000001</t>
  </si>
  <si>
    <t xml:space="preserve">LIQ SERVICIOS 1 ARRIENDO AGOSTO 2020</t>
  </si>
  <si>
    <t xml:space="preserve">5.2.1.2.33</t>
  </si>
  <si>
    <t xml:space="preserve">COM 202001000009</t>
  </si>
  <si>
    <t xml:space="preserve">FAC 001-001-000000232</t>
  </si>
  <si>
    <t xml:space="preserve">0902972355001</t>
  </si>
  <si>
    <t xml:space="preserve">OLGA VICTORIA RIZZO NUÑEZ</t>
  </si>
  <si>
    <t xml:space="preserve">FC 232 OLGA RIZZO</t>
  </si>
  <si>
    <t xml:space="preserve">COM 202001000088</t>
  </si>
  <si>
    <t xml:space="preserve">FAC 001-001-000000253</t>
  </si>
  <si>
    <t xml:space="preserve">0900773391001</t>
  </si>
  <si>
    <t xml:space="preserve">CASAL WEISSON EDUARDO ENRIQUE</t>
  </si>
  <si>
    <t xml:space="preserve">FC 253 EDUARDO CASAL</t>
  </si>
  <si>
    <t xml:space="preserve">COM 202001000104</t>
  </si>
  <si>
    <t xml:space="preserve">FAC 001-001-000000254</t>
  </si>
  <si>
    <t xml:space="preserve">FC 254 EDUARDO CASAL</t>
  </si>
  <si>
    <t xml:space="preserve">COM 202001000087</t>
  </si>
  <si>
    <t xml:space="preserve">FAC 001-001-000000252</t>
  </si>
  <si>
    <t xml:space="preserve">FC 252 EDUARDO CASAL</t>
  </si>
  <si>
    <t xml:space="preserve">COM 202002000010</t>
  </si>
  <si>
    <t xml:space="preserve">FAC 001-001-000000233</t>
  </si>
  <si>
    <t xml:space="preserve">FC 233 OLGA RIZZO</t>
  </si>
  <si>
    <t xml:space="preserve">COM 202003000004</t>
  </si>
  <si>
    <t xml:space="preserve">FAC 001-001-000000234</t>
  </si>
  <si>
    <t xml:space="preserve">FC 234 OLGA RIZZO</t>
  </si>
  <si>
    <t xml:space="preserve">COM 202004000021</t>
  </si>
  <si>
    <t xml:space="preserve">FAC 001-001-000000236</t>
  </si>
  <si>
    <t xml:space="preserve">FC 236 OLGA RIZZO </t>
  </si>
  <si>
    <t xml:space="preserve">COM 202005000001</t>
  </si>
  <si>
    <t xml:space="preserve">FAC 001-001-000000237</t>
  </si>
  <si>
    <t xml:space="preserve">FC 237 OLGA RIZZO </t>
  </si>
  <si>
    <t xml:space="preserve">COM 202006000003</t>
  </si>
  <si>
    <t xml:space="preserve">FAC 001-001-000000238</t>
  </si>
  <si>
    <t xml:space="preserve">FC 238 OLGA RIZZO</t>
  </si>
  <si>
    <t xml:space="preserve">COM 202007000003</t>
  </si>
  <si>
    <t xml:space="preserve">FAC 001-001-000000239</t>
  </si>
  <si>
    <t xml:space="preserve">FC 239 OLGA RIZZO</t>
  </si>
  <si>
    <t xml:space="preserve">COM 202008000011</t>
  </si>
  <si>
    <t xml:space="preserve">FAC 001-001-000000276</t>
  </si>
  <si>
    <t xml:space="preserve">FC 276 OLGA RIZZO</t>
  </si>
  <si>
    <t xml:space="preserve">Se realizara revision de contratos y la observacion de todos los pagos realizados a dichos contrato</t>
  </si>
  <si>
    <t xml:space="preserve">Revision de las facturas realizas al Señor Casal Weison Eduardo</t>
  </si>
  <si>
    <t xml:space="preserve">5.2.1.2.20</t>
  </si>
  <si>
    <t xml:space="preserve">COM 202002000028</t>
  </si>
  <si>
    <t xml:space="preserve">FAC 001-002-000000046</t>
  </si>
  <si>
    <t xml:space="preserve">0992576421001</t>
  </si>
  <si>
    <t xml:space="preserve">FC 46 TORRES ROMAN ASOCIADOS</t>
  </si>
  <si>
    <t xml:space="preserve">COM 202002000172</t>
  </si>
  <si>
    <t xml:space="preserve">FAC 001-002-000000048</t>
  </si>
  <si>
    <t xml:space="preserve">FC 48 TORRES ROMAN ASOCIADOS</t>
  </si>
  <si>
    <t xml:space="preserve">COM 202006000018</t>
  </si>
  <si>
    <t xml:space="preserve">FAC 001-002-000000052</t>
  </si>
  <si>
    <t xml:space="preserve">FC 52 TORRES ROMAN ASOCIADOS MESES DE MARZO ABRIL MAYO</t>
  </si>
  <si>
    <t xml:space="preserve">COM 202006000044</t>
  </si>
  <si>
    <t xml:space="preserve">FAC 001-002-000000055</t>
  </si>
  <si>
    <t xml:space="preserve">FC 55 TORRES ROMAN</t>
  </si>
  <si>
    <t xml:space="preserve">COM 202006000045</t>
  </si>
  <si>
    <t xml:space="preserve">FAC 001-002-000000056</t>
  </si>
  <si>
    <t xml:space="preserve">FC 56 TORRES ROMAN</t>
  </si>
  <si>
    <t xml:space="preserve">COM 202008000088</t>
  </si>
  <si>
    <t xml:space="preserve">FAC 001-002-000000061</t>
  </si>
  <si>
    <t xml:space="preserve">FC 61 TORRS ROMAN</t>
  </si>
  <si>
    <t xml:space="preserve">COM 202008000089</t>
  </si>
  <si>
    <t xml:space="preserve">FAC 001-002-000000062</t>
  </si>
  <si>
    <t xml:space="preserve">FC 62 TORRES ROMAN</t>
  </si>
  <si>
    <t xml:space="preserve">Otras cuentas Importantes de Servicios de Terceros</t>
  </si>
  <si>
    <t xml:space="preserve">5.2.1.2.21</t>
  </si>
  <si>
    <t xml:space="preserve">CPAALMEIDA CIA. LTDA.</t>
  </si>
  <si>
    <t xml:space="preserve">COM 202003000096</t>
  </si>
  <si>
    <t xml:space="preserve">FAC 001-001-000000101</t>
  </si>
  <si>
    <t xml:space="preserve">0992904569001</t>
  </si>
  <si>
    <t xml:space="preserve">FC 101 CPAALMEIDA</t>
  </si>
  <si>
    <t xml:space="preserve">COM 202006000039</t>
  </si>
  <si>
    <t xml:space="preserve">FAC 003-001-000008669</t>
  </si>
  <si>
    <t xml:space="preserve">0992526793001</t>
  </si>
  <si>
    <t xml:space="preserve">FC 8669 FIDESBURO C. LTDA.</t>
  </si>
  <si>
    <t xml:space="preserve">5.2.1.2.45</t>
  </si>
  <si>
    <t xml:space="preserve">COM 202002000062</t>
  </si>
  <si>
    <t xml:space="preserve">FAC 003-001-000000198</t>
  </si>
  <si>
    <t xml:space="preserve">0993184039001</t>
  </si>
  <si>
    <t xml:space="preserve">FC 198 MEDICINA DEL ECUADOR</t>
  </si>
  <si>
    <r>
      <rPr>
        <b val="true"/>
        <sz val="10"/>
        <rFont val="Arial"/>
        <family val="2"/>
        <charset val="1"/>
      </rPr>
      <t xml:space="preserve">Fuente:</t>
    </r>
    <r>
      <rPr>
        <sz val="10"/>
        <rFont val="Arial"/>
        <family val="2"/>
        <charset val="1"/>
      </rPr>
      <t xml:space="preserve"> </t>
    </r>
  </si>
  <si>
    <t xml:space="preserve">Cuentas del Estado de Resultado: Egresos seleccionados para ser probadas a traves de procedimientos sustantivos de detalle</t>
  </si>
  <si>
    <t xml:space="preserve">Obtener cuentas de proveedores de servicios sometidas a selección (subseleccion), proceso de circularizaicón de confirmaciones de saldos </t>
  </si>
  <si>
    <r>
      <rPr>
        <b val="true"/>
        <sz val="10"/>
        <rFont val="Arial"/>
        <family val="2"/>
        <charset val="1"/>
      </rPr>
      <t xml:space="preserve">Procedimiento realizado</t>
    </r>
    <r>
      <rPr>
        <sz val="10"/>
        <rFont val="Arial"/>
        <family val="2"/>
        <charset val="1"/>
      </rPr>
      <t xml:space="preserve">: Un detalle de las actividades realizadas a continuación:</t>
    </r>
  </si>
  <si>
    <t xml:space="preserve">1. Determinar aquellas cuentas que se probarán a través de procedimientos sustantivos de detalle.</t>
  </si>
  <si>
    <t xml:space="preserve">2. Realizar una selección estadística utilizando un nivel básico de seguridad sustantiva</t>
  </si>
  <si>
    <t xml:space="preserve">3. Realizar una subselección estadística para aquellas partidas seleccionadas </t>
  </si>
  <si>
    <t xml:space="preserve">4. Obtener conclusiones</t>
  </si>
  <si>
    <t xml:space="preserve">Datos Obtenidos para para el muestreo: </t>
  </si>
  <si>
    <t xml:space="preserve">COM 202002000248</t>
  </si>
  <si>
    <t xml:space="preserve">FC 86044 AUTOMOTORES Y ANEXOS</t>
  </si>
  <si>
    <t xml:space="preserve">COM 202002000009</t>
  </si>
  <si>
    <t xml:space="preserve">FC 2416 ONDU SOLUCIONES</t>
  </si>
  <si>
    <t xml:space="preserve">EGR 202001000291</t>
  </si>
  <si>
    <t xml:space="preserve">MATRICULACION VEHICULAR</t>
  </si>
  <si>
    <t xml:space="preserve">EGR 202002000796</t>
  </si>
  <si>
    <t xml:space="preserve">PAGO CNEL VISACOM</t>
  </si>
  <si>
    <t xml:space="preserve">COM 202006000017</t>
  </si>
  <si>
    <t xml:space="preserve">FC 66769817 OTECEL S.A.</t>
  </si>
  <si>
    <t xml:space="preserve">COM 202002000042</t>
  </si>
  <si>
    <t xml:space="preserve">FC 246 GEANELLA LOAYZA</t>
  </si>
  <si>
    <t xml:space="preserve">EGR 202002000218</t>
  </si>
  <si>
    <t xml:space="preserve">TRANSF GUILLERMO GUARANDA _x005F_x000D_
PRESTAMO A DESCONTAR 1Q FEB 1Q MAR 1Q ABR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</si>
</sst>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0.00\ %"/>
    <numFmt numFmtId="166" formatCode="@"/>
    <numFmt numFmtId="167" formatCode="dd/mm/yyyy"/>
    <numFmt numFmtId="168" formatCode="dd\-mmm\-yy"/>
    <numFmt numFmtId="169" formatCode="_ \$* #,##0.00_ ;_ \$* \-#,##0.00_ ;_ \$* \-??_ ;_ @_ "/>
    <numFmt numFmtId="170" formatCode="#,##0\ ;\(#,##0\);\-#\ ;@\ "/>
    <numFmt numFmtId="171" formatCode="_ * #,##0.00_ ;_ * \-#,##0.00_ ;_ * \-??_ ;_ @_ "/>
    <numFmt numFmtId="172" formatCode="_ * #,##0_ ;_ * \-#,##0_ ;_ * \-??_ ;_ @_ "/>
    <numFmt numFmtId="173" formatCode="#,##0\ ;\(#,##0\)"/>
    <numFmt numFmtId="174" formatCode="mmm\-yy"/>
    <numFmt numFmtId="175" formatCode="0.00"/>
    <numFmt numFmtId="176" formatCode="_(* #,##0_);_(* \(#,##0\);_(* \-??_);_(@_)"/>
    <numFmt numFmtId="177" formatCode="#,##0"/>
    <numFmt numFmtId="178" formatCode="#,##0.00"/>
    <numFmt numFmtId="179" formatCode="dd/mm/yy"/>
  </numFmts>
  <fonts count="4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9C0006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FF0000"/>
      <name val="Liberation Sans1"/>
      <family val="0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000000"/>
      <name val="Futura-book"/>
      <family val="2"/>
      <charset val="1"/>
    </font>
    <font>
      <sz val="10"/>
      <color rgb="FF000000"/>
      <name val="Futura-book"/>
      <family val="0"/>
      <charset val="1"/>
    </font>
    <font>
      <sz val="10"/>
      <color rgb="FFC9211E"/>
      <name val="Arial"/>
      <family val="2"/>
      <charset val="1"/>
    </font>
    <font>
      <sz val="10"/>
      <color rgb="FFC9211E"/>
      <name val="Futura-book"/>
      <family val="2"/>
      <charset val="1"/>
    </font>
    <font>
      <sz val="10"/>
      <color rgb="FFC9211E"/>
      <name val="Futura-book"/>
      <family val="0"/>
      <charset val="1"/>
    </font>
    <font>
      <b val="true"/>
      <sz val="10"/>
      <color rgb="FF000000"/>
      <name val="Arial1"/>
      <family val="0"/>
      <charset val="1"/>
    </font>
    <font>
      <sz val="10"/>
      <name val="Century Gothic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Century Gothic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1"/>
      <color rgb="FF000000"/>
      <name val="Arial"/>
      <family val="2"/>
      <charset val="1"/>
    </font>
    <font>
      <b val="true"/>
      <sz val="10"/>
      <color rgb="FF000000"/>
      <name val="Century Gothic"/>
      <family val="2"/>
      <charset val="1"/>
    </font>
    <font>
      <sz val="10"/>
      <color rgb="FF000000"/>
      <name val="Century Gothic"/>
      <family val="2"/>
      <charset val="1"/>
    </font>
    <font>
      <sz val="16"/>
      <color rgb="FFC9211E"/>
      <name val="D050000L"/>
      <family val="0"/>
      <charset val="1"/>
    </font>
    <font>
      <sz val="28"/>
      <color rgb="FFC9211E"/>
      <name val="D050000L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6F9D4"/>
      </patternFill>
    </fill>
    <fill>
      <patternFill patternType="solid">
        <fgColor rgb="FFFFFF00"/>
        <bgColor rgb="FFFFFF00"/>
      </patternFill>
    </fill>
    <fill>
      <patternFill patternType="solid">
        <fgColor rgb="FFF6F9D4"/>
        <bgColor rgb="FFFFFFCC"/>
      </patternFill>
    </fill>
    <fill>
      <patternFill patternType="solid">
        <fgColor rgb="FFFFFFFF"/>
        <bgColor rgb="FFF6F9D4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9" fontId="7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left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8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9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17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7" fillId="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20" fillId="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17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1" fillId="0" borderId="7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7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22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7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17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7" fillId="1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72" fontId="23" fillId="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24" fillId="0" borderId="7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0" fontId="17" fillId="0" borderId="7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70" fontId="23" fillId="0" borderId="7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70" fontId="17" fillId="10" borderId="7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70" fontId="17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5" fillId="0" borderId="7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70" fontId="5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7" fillId="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0" fillId="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5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20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7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7" fillId="0" borderId="7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7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5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11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1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11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1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1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12" borderId="24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6" fontId="7" fillId="11" borderId="25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1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11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9" fillId="11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12" borderId="26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1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1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1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8" fillId="0" borderId="19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11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2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1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1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7" fillId="0" borderId="7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6" fontId="31" fillId="0" borderId="7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7" fillId="0" borderId="6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6" fontId="32" fillId="0" borderId="7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33" fillId="0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6" fontId="33" fillId="0" borderId="8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6" fontId="7" fillId="0" borderId="8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7" fillId="11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1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9" fillId="11" borderId="2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11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11" borderId="2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31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77" fontId="7" fillId="11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11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24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7" fillId="11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24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11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7" fillId="11" borderId="2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11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3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3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8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36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6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36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36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3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6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36" fillId="1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0" fillId="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0" fillId="0" borderId="3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0" fillId="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0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0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9" fillId="0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0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9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3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36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ategoría de la tabla dinámica" xfId="25"/>
    <cellStyle name="cf1" xfId="26"/>
    <cellStyle name="Error 9" xfId="27"/>
    <cellStyle name="Footnote 11" xfId="28"/>
    <cellStyle name="Good 12" xfId="29"/>
    <cellStyle name="Heading (user) 13" xfId="30"/>
    <cellStyle name="Heading 1 14" xfId="31"/>
    <cellStyle name="Heading 2 15" xfId="32"/>
    <cellStyle name="Hyperlink 16" xfId="33"/>
    <cellStyle name="Note 17" xfId="34"/>
    <cellStyle name="Status 18" xfId="35"/>
    <cellStyle name="Text 19" xfId="36"/>
    <cellStyle name="Warning 20" xfId="3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B67" activeCellId="0" sqref="B67"/>
    </sheetView>
  </sheetViews>
  <sheetFormatPr defaultColWidth="10.4921875" defaultRowHeight="13.8" zeroHeight="false" outlineLevelRow="0" outlineLevelCol="0"/>
  <cols>
    <col collapsed="false" customWidth="true" hidden="false" outlineLevel="0" max="1" min="1" style="1" width="11.25"/>
    <col collapsed="false" customWidth="true" hidden="false" outlineLevel="0" max="2" min="2" style="1" width="32.25"/>
    <col collapsed="false" customWidth="true" hidden="false" outlineLevel="0" max="3" min="3" style="1" width="9.5"/>
    <col collapsed="false" customWidth="false" hidden="false" outlineLevel="0" max="4" min="4" style="1" width="10.5"/>
    <col collapsed="false" customWidth="true" hidden="false" outlineLevel="0" max="5" min="5" style="1" width="8.88"/>
    <col collapsed="false" customWidth="true" hidden="false" outlineLevel="0" max="6" min="6" style="1" width="7.38"/>
    <col collapsed="false" customWidth="true" hidden="false" outlineLevel="0" max="7" min="7" style="1" width="10.62"/>
    <col collapsed="false" customWidth="true" hidden="false" outlineLevel="0" max="8" min="8" style="1" width="8.62"/>
    <col collapsed="false" customWidth="true" hidden="false" outlineLevel="0" max="9" min="9" style="1" width="30.5"/>
    <col collapsed="false" customWidth="true" hidden="false" outlineLevel="0" max="10" min="10" style="1" width="10.62"/>
    <col collapsed="false" customWidth="true" hidden="false" outlineLevel="0" max="11" min="11" style="1" width="10.26"/>
    <col collapsed="false" customWidth="true" hidden="false" outlineLevel="0" max="12" min="12" style="2" width="12.25"/>
    <col collapsed="false" customWidth="true" hidden="false" outlineLevel="0" max="13" min="13" style="1" width="8.5"/>
    <col collapsed="false" customWidth="false" hidden="false" outlineLevel="0" max="1023" min="14" style="1" width="10.5"/>
  </cols>
  <sheetData>
    <row r="1" s="7" customFormat="true" ht="19.7" hidden="false" customHeight="fals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5" t="s">
        <v>2</v>
      </c>
      <c r="J1" s="6" t="n">
        <v>7320</v>
      </c>
      <c r="K1" s="6"/>
      <c r="AMJ1" s="0"/>
    </row>
    <row r="2" s="7" customFormat="true" ht="13.8" hidden="false" customHeight="false" outlineLevel="0" collapsed="false">
      <c r="A2" s="3" t="s">
        <v>3</v>
      </c>
      <c r="B2" s="4" t="s">
        <v>4</v>
      </c>
      <c r="C2" s="4"/>
      <c r="D2" s="4"/>
      <c r="E2" s="4"/>
      <c r="F2" s="4"/>
      <c r="G2" s="4"/>
      <c r="H2" s="4"/>
      <c r="I2" s="5" t="s">
        <v>5</v>
      </c>
      <c r="J2" s="8" t="s">
        <v>6</v>
      </c>
      <c r="K2" s="8"/>
      <c r="AMJ2" s="0"/>
    </row>
    <row r="3" s="7" customFormat="true" ht="13.8" hidden="false" customHeight="false" outlineLevel="0" collapsed="false">
      <c r="A3" s="3" t="s">
        <v>7</v>
      </c>
      <c r="B3" s="4" t="s">
        <v>8</v>
      </c>
      <c r="C3" s="4"/>
      <c r="D3" s="4"/>
      <c r="E3" s="4"/>
      <c r="F3" s="4"/>
      <c r="G3" s="4"/>
      <c r="H3" s="4"/>
      <c r="I3" s="5" t="s">
        <v>9</v>
      </c>
      <c r="J3" s="9" t="n">
        <v>44134</v>
      </c>
      <c r="K3" s="9"/>
      <c r="AMJ3" s="0"/>
    </row>
    <row r="4" s="7" customFormat="true" ht="13.8" hidden="false" customHeight="false" outlineLevel="0" collapsed="false">
      <c r="A4" s="3" t="s">
        <v>10</v>
      </c>
      <c r="B4" s="4" t="s">
        <v>11</v>
      </c>
      <c r="C4" s="4"/>
      <c r="D4" s="4"/>
      <c r="E4" s="4"/>
      <c r="F4" s="4"/>
      <c r="G4" s="4"/>
      <c r="H4" s="4"/>
      <c r="I4" s="5" t="s">
        <v>12</v>
      </c>
      <c r="J4" s="8" t="s">
        <v>13</v>
      </c>
      <c r="K4" s="8"/>
      <c r="AMJ4" s="0"/>
    </row>
    <row r="5" s="7" customFormat="true" ht="13.8" hidden="false" customHeight="false" outlineLevel="0" collapsed="false">
      <c r="A5" s="3" t="s">
        <v>14</v>
      </c>
      <c r="B5" s="4" t="s">
        <v>15</v>
      </c>
      <c r="C5" s="4"/>
      <c r="D5" s="4"/>
      <c r="E5" s="4"/>
      <c r="F5" s="4"/>
      <c r="G5" s="4"/>
      <c r="H5" s="4"/>
      <c r="I5" s="5" t="s">
        <v>9</v>
      </c>
      <c r="J5" s="10"/>
      <c r="K5" s="10"/>
      <c r="AMJ5" s="0"/>
    </row>
    <row r="7" s="17" customFormat="true" ht="39.75" hidden="false" customHeight="true" outlineLevel="0" collapsed="false">
      <c r="A7" s="11" t="s">
        <v>16</v>
      </c>
      <c r="B7" s="12" t="s">
        <v>17</v>
      </c>
      <c r="C7" s="12" t="s">
        <v>18</v>
      </c>
      <c r="D7" s="13" t="s">
        <v>19</v>
      </c>
      <c r="E7" s="14" t="s">
        <v>20</v>
      </c>
      <c r="F7" s="14"/>
      <c r="G7" s="14" t="s">
        <v>21</v>
      </c>
      <c r="H7" s="11" t="s">
        <v>16</v>
      </c>
      <c r="I7" s="12" t="s">
        <v>17</v>
      </c>
      <c r="J7" s="15" t="s">
        <v>21</v>
      </c>
      <c r="K7" s="16" t="s">
        <v>22</v>
      </c>
      <c r="AMJ7" s="0"/>
    </row>
    <row r="8" s="17" customFormat="true" ht="13.8" hidden="false" customHeight="false" outlineLevel="0" collapsed="false">
      <c r="A8" s="11"/>
      <c r="B8" s="12"/>
      <c r="C8" s="12"/>
      <c r="D8" s="18" t="n">
        <v>44073</v>
      </c>
      <c r="E8" s="19" t="s">
        <v>23</v>
      </c>
      <c r="F8" s="19" t="s">
        <v>24</v>
      </c>
      <c r="G8" s="20" t="n">
        <v>44196</v>
      </c>
      <c r="H8" s="11"/>
      <c r="I8" s="12"/>
      <c r="J8" s="19" t="n">
        <v>43830</v>
      </c>
      <c r="K8" s="12" t="s">
        <v>25</v>
      </c>
      <c r="AMJ8" s="0"/>
    </row>
    <row r="9" s="7" customFormat="true" ht="13.8" hidden="false" customHeight="false" outlineLevel="0" collapsed="false">
      <c r="A9" s="21"/>
      <c r="B9" s="22"/>
      <c r="C9" s="22"/>
      <c r="D9" s="23"/>
      <c r="E9" s="23"/>
      <c r="F9" s="23"/>
      <c r="G9" s="23"/>
      <c r="H9" s="24"/>
      <c r="I9" s="25"/>
      <c r="J9" s="26"/>
      <c r="K9" s="27"/>
      <c r="AMJ9" s="0"/>
    </row>
    <row r="10" s="7" customFormat="true" ht="13.8" hidden="false" customHeight="false" outlineLevel="0" collapsed="false">
      <c r="A10" s="28"/>
      <c r="B10" s="29" t="s">
        <v>26</v>
      </c>
      <c r="C10" s="29"/>
      <c r="D10" s="30"/>
      <c r="E10" s="30"/>
      <c r="F10" s="30"/>
      <c r="G10" s="30"/>
      <c r="H10" s="28"/>
      <c r="I10" s="29" t="s">
        <v>26</v>
      </c>
      <c r="J10" s="30"/>
      <c r="K10" s="31"/>
      <c r="AMJ10" s="0"/>
    </row>
    <row r="11" s="7" customFormat="true" ht="13.8" hidden="false" customHeight="false" outlineLevel="0" collapsed="false">
      <c r="A11" s="28" t="s">
        <v>27</v>
      </c>
      <c r="B11" s="32" t="s">
        <v>28</v>
      </c>
      <c r="C11" s="29"/>
      <c r="D11" s="30" t="n">
        <v>0</v>
      </c>
      <c r="E11" s="30" t="n">
        <v>11731.4</v>
      </c>
      <c r="F11" s="30" t="n">
        <v>11731.4</v>
      </c>
      <c r="G11" s="30" t="n">
        <f aca="false">D11+E11-F11</f>
        <v>0</v>
      </c>
      <c r="H11" s="28"/>
      <c r="I11" s="29"/>
      <c r="J11" s="30"/>
      <c r="K11" s="31"/>
      <c r="AMJ11" s="0"/>
    </row>
    <row r="12" s="7" customFormat="true" ht="13.8" hidden="false" customHeight="false" outlineLevel="0" collapsed="false">
      <c r="A12" s="28" t="s">
        <v>29</v>
      </c>
      <c r="B12" s="32" t="s">
        <v>30</v>
      </c>
      <c r="C12" s="33"/>
      <c r="D12" s="30" t="n">
        <v>0</v>
      </c>
      <c r="E12" s="30" t="n">
        <v>0</v>
      </c>
      <c r="F12" s="30" t="n">
        <v>0</v>
      </c>
      <c r="G12" s="30" t="n">
        <f aca="false">D12+E12-F12</f>
        <v>0</v>
      </c>
      <c r="H12" s="28" t="s">
        <v>29</v>
      </c>
      <c r="I12" s="32" t="s">
        <v>30</v>
      </c>
      <c r="J12" s="30" t="n">
        <v>0</v>
      </c>
      <c r="K12" s="31" t="n">
        <f aca="false">G12-J12</f>
        <v>0</v>
      </c>
      <c r="AMJ12" s="0"/>
    </row>
    <row r="13" s="7" customFormat="true" ht="13.8" hidden="false" customHeight="false" outlineLevel="0" collapsed="false">
      <c r="A13" s="28" t="s">
        <v>31</v>
      </c>
      <c r="B13" s="32" t="s">
        <v>32</v>
      </c>
      <c r="C13" s="33"/>
      <c r="D13" s="30" t="n">
        <v>950</v>
      </c>
      <c r="E13" s="30" t="n">
        <v>0</v>
      </c>
      <c r="F13" s="30" t="n">
        <v>0</v>
      </c>
      <c r="G13" s="30" t="n">
        <f aca="false">D13+E13-F13</f>
        <v>950</v>
      </c>
      <c r="H13" s="28"/>
      <c r="I13" s="32"/>
      <c r="J13" s="30"/>
      <c r="K13" s="31"/>
      <c r="AMJ13" s="0"/>
    </row>
    <row r="14" s="7" customFormat="true" ht="13.8" hidden="false" customHeight="false" outlineLevel="0" collapsed="false">
      <c r="A14" s="28" t="s">
        <v>33</v>
      </c>
      <c r="B14" s="32" t="s">
        <v>34</v>
      </c>
      <c r="C14" s="34"/>
      <c r="D14" s="30" t="n">
        <v>0</v>
      </c>
      <c r="E14" s="30" t="n">
        <v>3538.5</v>
      </c>
      <c r="F14" s="30" t="n">
        <v>3538.5</v>
      </c>
      <c r="G14" s="30" t="n">
        <f aca="false">D14+E14-F14</f>
        <v>0</v>
      </c>
      <c r="H14" s="28" t="s">
        <v>33</v>
      </c>
      <c r="I14" s="32" t="s">
        <v>34</v>
      </c>
      <c r="J14" s="35" t="n">
        <v>210</v>
      </c>
      <c r="K14" s="31" t="n">
        <f aca="false">G14-J14</f>
        <v>-210</v>
      </c>
      <c r="AMJ14" s="0"/>
    </row>
    <row r="15" s="7" customFormat="true" ht="13.8" hidden="false" customHeight="false" outlineLevel="0" collapsed="false">
      <c r="A15" s="28" t="s">
        <v>35</v>
      </c>
      <c r="B15" s="32" t="s">
        <v>36</v>
      </c>
      <c r="C15" s="34"/>
      <c r="D15" s="30" t="n">
        <v>0</v>
      </c>
      <c r="E15" s="30" t="n">
        <v>0</v>
      </c>
      <c r="F15" s="30" t="n">
        <v>0</v>
      </c>
      <c r="G15" s="30" t="n">
        <f aca="false">D15+E15-F15</f>
        <v>0</v>
      </c>
      <c r="H15" s="28" t="s">
        <v>35</v>
      </c>
      <c r="I15" s="32" t="s">
        <v>36</v>
      </c>
      <c r="J15" s="35" t="n">
        <v>0</v>
      </c>
      <c r="K15" s="31" t="n">
        <f aca="false">G15-J15</f>
        <v>0</v>
      </c>
      <c r="AMJ15" s="0"/>
    </row>
    <row r="16" s="36" customFormat="true" ht="13.8" hidden="false" customHeight="false" outlineLevel="0" collapsed="false">
      <c r="A16" s="28" t="s">
        <v>37</v>
      </c>
      <c r="B16" s="32" t="s">
        <v>38</v>
      </c>
      <c r="C16" s="34"/>
      <c r="D16" s="30" t="n">
        <v>0</v>
      </c>
      <c r="E16" s="30" t="n">
        <v>0</v>
      </c>
      <c r="F16" s="30" t="n">
        <v>0</v>
      </c>
      <c r="G16" s="30" t="n">
        <f aca="false">D16+E16-F16</f>
        <v>0</v>
      </c>
      <c r="H16" s="28" t="s">
        <v>37</v>
      </c>
      <c r="I16" s="32" t="s">
        <v>38</v>
      </c>
      <c r="J16" s="30" t="n">
        <v>1040</v>
      </c>
      <c r="K16" s="31" t="n">
        <f aca="false">G16-J16</f>
        <v>-1040</v>
      </c>
      <c r="AMJ16" s="0"/>
    </row>
    <row r="17" s="7" customFormat="true" ht="13.5" hidden="false" customHeight="true" outlineLevel="0" collapsed="false">
      <c r="A17" s="28" t="s">
        <v>39</v>
      </c>
      <c r="B17" s="37" t="s">
        <v>40</v>
      </c>
      <c r="C17" s="38"/>
      <c r="D17" s="30" t="n">
        <v>0</v>
      </c>
      <c r="E17" s="30" t="n">
        <v>0</v>
      </c>
      <c r="F17" s="30" t="n">
        <v>0</v>
      </c>
      <c r="G17" s="30" t="n">
        <f aca="false">D17+E17-F17</f>
        <v>0</v>
      </c>
      <c r="H17" s="28" t="s">
        <v>39</v>
      </c>
      <c r="I17" s="37" t="s">
        <v>40</v>
      </c>
      <c r="J17" s="35" t="n">
        <v>70000</v>
      </c>
      <c r="K17" s="31" t="n">
        <f aca="false">G17-J17</f>
        <v>-70000</v>
      </c>
      <c r="AMJ17" s="0"/>
    </row>
    <row r="18" s="7" customFormat="true" ht="13.5" hidden="false" customHeight="true" outlineLevel="0" collapsed="false">
      <c r="A18" s="28"/>
      <c r="B18" s="38"/>
      <c r="C18" s="38"/>
      <c r="D18" s="30"/>
      <c r="E18" s="30"/>
      <c r="F18" s="30"/>
      <c r="G18" s="30"/>
      <c r="H18" s="28"/>
      <c r="I18" s="38"/>
      <c r="J18" s="35"/>
      <c r="K18" s="31"/>
      <c r="AMJ18" s="0"/>
    </row>
    <row r="19" s="7" customFormat="true" ht="13.8" hidden="false" customHeight="false" outlineLevel="0" collapsed="false">
      <c r="A19" s="28"/>
      <c r="B19" s="29" t="s">
        <v>41</v>
      </c>
      <c r="C19" s="29"/>
      <c r="D19" s="30" t="n">
        <v>0</v>
      </c>
      <c r="E19" s="30" t="n">
        <v>0</v>
      </c>
      <c r="F19" s="30" t="n">
        <v>0</v>
      </c>
      <c r="G19" s="30" t="n">
        <f aca="false">D19+E19-F19</f>
        <v>0</v>
      </c>
      <c r="H19" s="28"/>
      <c r="I19" s="29" t="s">
        <v>41</v>
      </c>
      <c r="J19" s="35" t="n">
        <v>0</v>
      </c>
      <c r="K19" s="31" t="n">
        <f aca="false">G19-J19</f>
        <v>0</v>
      </c>
      <c r="AMJ19" s="0"/>
    </row>
    <row r="20" s="7" customFormat="true" ht="13.8" hidden="false" customHeight="false" outlineLevel="0" collapsed="false">
      <c r="A20" s="28" t="s">
        <v>42</v>
      </c>
      <c r="B20" s="39" t="s">
        <v>43</v>
      </c>
      <c r="C20" s="40"/>
      <c r="D20" s="41" t="n">
        <v>20171</v>
      </c>
      <c r="E20" s="41" t="n">
        <f aca="false">G20-D20</f>
        <v>13197.11</v>
      </c>
      <c r="F20" s="41" t="n">
        <v>0</v>
      </c>
      <c r="G20" s="41" t="n">
        <v>33368.11</v>
      </c>
      <c r="H20" s="28" t="s">
        <v>42</v>
      </c>
      <c r="I20" s="42" t="s">
        <v>43</v>
      </c>
      <c r="J20" s="43" t="n">
        <v>52950.52</v>
      </c>
      <c r="K20" s="31" t="n">
        <f aca="false">G20-J20</f>
        <v>-19582.41</v>
      </c>
      <c r="AMJ20" s="0"/>
    </row>
    <row r="21" s="7" customFormat="true" ht="13.8" hidden="false" customHeight="false" outlineLevel="0" collapsed="false">
      <c r="A21" s="28"/>
      <c r="B21" s="32" t="s">
        <v>44</v>
      </c>
      <c r="C21" s="33"/>
      <c r="D21" s="30" t="n">
        <v>3728</v>
      </c>
      <c r="E21" s="30" t="n">
        <f aca="false">G21-D21</f>
        <v>1565.81</v>
      </c>
      <c r="F21" s="30" t="n">
        <v>0</v>
      </c>
      <c r="G21" s="30" t="n">
        <v>5293.81</v>
      </c>
      <c r="H21" s="28"/>
      <c r="I21" s="42" t="s">
        <v>44</v>
      </c>
      <c r="J21" s="44" t="n">
        <v>6433.32</v>
      </c>
      <c r="K21" s="31" t="n">
        <f aca="false">G21-J21</f>
        <v>-1139.51</v>
      </c>
      <c r="AMJ21" s="0"/>
    </row>
    <row r="22" s="7" customFormat="true" ht="13.8" hidden="false" customHeight="false" outlineLevel="0" collapsed="false">
      <c r="A22" s="28"/>
      <c r="B22" s="45" t="s">
        <v>45</v>
      </c>
      <c r="C22" s="28"/>
      <c r="D22" s="30" t="n">
        <v>2557</v>
      </c>
      <c r="E22" s="30" t="n">
        <f aca="false">G22-D22</f>
        <v>638.57</v>
      </c>
      <c r="F22" s="30" t="n">
        <v>0</v>
      </c>
      <c r="G22" s="30" t="n">
        <v>3195.57</v>
      </c>
      <c r="H22" s="28"/>
      <c r="I22" s="46" t="s">
        <v>45</v>
      </c>
      <c r="J22" s="44" t="n">
        <v>4362.44</v>
      </c>
      <c r="K22" s="31" t="n">
        <f aca="false">G22-J22</f>
        <v>-1166.87</v>
      </c>
      <c r="AMJ22" s="0"/>
    </row>
    <row r="23" s="7" customFormat="true" ht="13.8" hidden="false" customHeight="false" outlineLevel="0" collapsed="false">
      <c r="A23" s="28"/>
      <c r="B23" s="45" t="s">
        <v>46</v>
      </c>
      <c r="C23" s="28"/>
      <c r="D23" s="30" t="n">
        <v>1467</v>
      </c>
      <c r="E23" s="30" t="n">
        <f aca="false">G23-D23</f>
        <v>666.29</v>
      </c>
      <c r="F23" s="30" t="n">
        <v>0</v>
      </c>
      <c r="G23" s="30" t="n">
        <v>2133.29</v>
      </c>
      <c r="H23" s="28"/>
      <c r="I23" s="46" t="s">
        <v>46</v>
      </c>
      <c r="J23" s="44" t="n">
        <v>2757.72</v>
      </c>
      <c r="K23" s="31" t="n">
        <f aca="false">G23-J23</f>
        <v>-624.43</v>
      </c>
      <c r="AMJ23" s="0"/>
    </row>
    <row r="24" s="7" customFormat="true" ht="13.8" hidden="false" customHeight="false" outlineLevel="0" collapsed="false">
      <c r="A24" s="28"/>
      <c r="B24" s="45" t="s">
        <v>47</v>
      </c>
      <c r="C24" s="28"/>
      <c r="D24" s="30" t="n">
        <v>1770</v>
      </c>
      <c r="E24" s="30" t="n">
        <f aca="false">G24-D24</f>
        <v>-557.23</v>
      </c>
      <c r="F24" s="30" t="n">
        <v>0</v>
      </c>
      <c r="G24" s="30" t="n">
        <v>1212.77</v>
      </c>
      <c r="H24" s="28"/>
      <c r="I24" s="46" t="s">
        <v>47</v>
      </c>
      <c r="J24" s="43" t="n">
        <v>0</v>
      </c>
      <c r="K24" s="31" t="n">
        <f aca="false">G24-J24</f>
        <v>1212.77</v>
      </c>
      <c r="AMJ24" s="0"/>
    </row>
    <row r="25" s="36" customFormat="true" ht="13.8" hidden="false" customHeight="false" outlineLevel="0" collapsed="false">
      <c r="A25" s="28"/>
      <c r="B25" s="45" t="s">
        <v>48</v>
      </c>
      <c r="C25" s="28"/>
      <c r="D25" s="30" t="n">
        <v>2011</v>
      </c>
      <c r="E25" s="30" t="n">
        <v>0</v>
      </c>
      <c r="F25" s="30" t="n">
        <v>0</v>
      </c>
      <c r="G25" s="30" t="n">
        <f aca="false">D25+E25-F25</f>
        <v>2011</v>
      </c>
      <c r="H25" s="28"/>
      <c r="I25" s="46" t="s">
        <v>48</v>
      </c>
      <c r="J25" s="44" t="n">
        <v>77.11</v>
      </c>
      <c r="K25" s="31" t="n">
        <f aca="false">G25-J25</f>
        <v>1933.89</v>
      </c>
      <c r="AMJ25" s="0"/>
    </row>
    <row r="26" s="36" customFormat="true" ht="13.8" hidden="false" customHeight="false" outlineLevel="0" collapsed="false">
      <c r="A26" s="28"/>
      <c r="B26" s="47" t="s">
        <v>49</v>
      </c>
      <c r="C26" s="48"/>
      <c r="D26" s="41" t="n">
        <v>0</v>
      </c>
      <c r="E26" s="41" t="n">
        <v>4827</v>
      </c>
      <c r="F26" s="41" t="n">
        <v>0</v>
      </c>
      <c r="G26" s="41" t="n">
        <f aca="false">D26+E26-F26</f>
        <v>4827</v>
      </c>
      <c r="H26" s="28"/>
      <c r="I26" s="46" t="s">
        <v>49</v>
      </c>
      <c r="J26" s="44" t="n">
        <v>8968</v>
      </c>
      <c r="K26" s="31" t="n">
        <f aca="false">G26-J26</f>
        <v>-4141</v>
      </c>
      <c r="AMJ26" s="0"/>
    </row>
    <row r="27" s="36" customFormat="true" ht="13.8" hidden="false" customHeight="false" outlineLevel="0" collapsed="false">
      <c r="A27" s="28"/>
      <c r="B27" s="47" t="s">
        <v>50</v>
      </c>
      <c r="C27" s="48"/>
      <c r="D27" s="41" t="n">
        <v>0</v>
      </c>
      <c r="E27" s="41" t="n">
        <v>2570</v>
      </c>
      <c r="F27" s="41" t="n">
        <v>0</v>
      </c>
      <c r="G27" s="41" t="n">
        <f aca="false">D27+E27-F27</f>
        <v>2570</v>
      </c>
      <c r="H27" s="28"/>
      <c r="I27" s="46" t="s">
        <v>50</v>
      </c>
      <c r="J27" s="43" t="n">
        <v>2421</v>
      </c>
      <c r="K27" s="31" t="n">
        <f aca="false">G27-J27</f>
        <v>149</v>
      </c>
      <c r="AMJ27" s="0"/>
    </row>
    <row r="28" s="7" customFormat="true" ht="13.8" hidden="false" customHeight="false" outlineLevel="0" collapsed="false">
      <c r="A28" s="28"/>
      <c r="B28" s="45" t="s">
        <v>51</v>
      </c>
      <c r="C28" s="28"/>
      <c r="D28" s="30" t="n">
        <v>2556</v>
      </c>
      <c r="E28" s="30" t="n">
        <f aca="false">G28-D28</f>
        <v>1040.69</v>
      </c>
      <c r="F28" s="30" t="n">
        <v>0</v>
      </c>
      <c r="G28" s="30" t="n">
        <v>3596.69</v>
      </c>
      <c r="H28" s="28"/>
      <c r="I28" s="46" t="s">
        <v>51</v>
      </c>
      <c r="J28" s="43" t="n">
        <v>4411.6</v>
      </c>
      <c r="K28" s="31" t="n">
        <f aca="false">G28-J28</f>
        <v>-814.91</v>
      </c>
      <c r="AMJ28" s="0"/>
    </row>
    <row r="29" s="7" customFormat="true" ht="13.8" hidden="false" customHeight="false" outlineLevel="0" collapsed="false">
      <c r="A29" s="28"/>
      <c r="B29" s="45" t="s">
        <v>52</v>
      </c>
      <c r="C29" s="28"/>
      <c r="D29" s="30" t="n">
        <v>13010</v>
      </c>
      <c r="E29" s="30" t="n">
        <f aca="false">G29-D29</f>
        <v>2639.82</v>
      </c>
      <c r="F29" s="30" t="n">
        <v>0</v>
      </c>
      <c r="G29" s="30" t="n">
        <v>15649.82</v>
      </c>
      <c r="H29" s="28"/>
      <c r="I29" s="46" t="s">
        <v>52</v>
      </c>
      <c r="J29" s="44" t="n">
        <v>2144.2</v>
      </c>
      <c r="K29" s="31" t="n">
        <f aca="false">G29-J29</f>
        <v>13505.62</v>
      </c>
      <c r="AMJ29" s="0"/>
    </row>
    <row r="30" s="36" customFormat="true" ht="13.8" hidden="false" customHeight="false" outlineLevel="0" collapsed="false">
      <c r="A30" s="28"/>
      <c r="B30" s="37" t="s">
        <v>53</v>
      </c>
      <c r="C30" s="49"/>
      <c r="D30" s="30" t="n">
        <v>832</v>
      </c>
      <c r="E30" s="30" t="n">
        <v>234.56</v>
      </c>
      <c r="F30" s="30" t="n">
        <v>0</v>
      </c>
      <c r="G30" s="30" t="n">
        <f aca="false">D30+E30-F30</f>
        <v>1066.56</v>
      </c>
      <c r="H30" s="28"/>
      <c r="I30" s="50" t="s">
        <v>53</v>
      </c>
      <c r="J30" s="44" t="n">
        <v>364.81</v>
      </c>
      <c r="K30" s="31" t="n">
        <f aca="false">G30-J30</f>
        <v>701.75</v>
      </c>
      <c r="AMJ30" s="0"/>
    </row>
    <row r="31" s="7" customFormat="true" ht="13.8" hidden="false" customHeight="false" outlineLevel="0" collapsed="false">
      <c r="A31" s="28"/>
      <c r="B31" s="37" t="s">
        <v>54</v>
      </c>
      <c r="C31" s="49"/>
      <c r="D31" s="30" t="n">
        <v>20</v>
      </c>
      <c r="E31" s="30" t="n">
        <v>42</v>
      </c>
      <c r="F31" s="30" t="n">
        <v>0</v>
      </c>
      <c r="G31" s="30" t="n">
        <f aca="false">D31+E31-F31</f>
        <v>62</v>
      </c>
      <c r="H31" s="28"/>
      <c r="I31" s="50" t="s">
        <v>54</v>
      </c>
      <c r="J31" s="43" t="n">
        <v>223.45</v>
      </c>
      <c r="K31" s="31" t="n">
        <f aca="false">G31-J31</f>
        <v>-161.45</v>
      </c>
      <c r="AMJ31" s="0"/>
    </row>
    <row r="32" s="36" customFormat="true" ht="13.8" hidden="false" customHeight="false" outlineLevel="0" collapsed="false">
      <c r="A32" s="28"/>
      <c r="B32" s="32" t="s">
        <v>55</v>
      </c>
      <c r="C32" s="33"/>
      <c r="D32" s="30" t="n">
        <v>2348</v>
      </c>
      <c r="E32" s="30" t="n">
        <v>1092.98</v>
      </c>
      <c r="F32" s="30" t="n">
        <v>0</v>
      </c>
      <c r="G32" s="30" t="n">
        <f aca="false">D32+E32-F32</f>
        <v>3440.98</v>
      </c>
      <c r="H32" s="28"/>
      <c r="I32" s="42" t="s">
        <v>55</v>
      </c>
      <c r="J32" s="44" t="n">
        <v>5235.51</v>
      </c>
      <c r="K32" s="31" t="n">
        <f aca="false">G32-J32</f>
        <v>-1794.53</v>
      </c>
      <c r="AMJ32" s="0"/>
    </row>
    <row r="33" s="36" customFormat="true" ht="13.8" hidden="false" customHeight="false" outlineLevel="0" collapsed="false">
      <c r="A33" s="28"/>
      <c r="B33" s="45" t="s">
        <v>56</v>
      </c>
      <c r="C33" s="28"/>
      <c r="D33" s="30" t="n">
        <v>2867</v>
      </c>
      <c r="E33" s="30" t="n">
        <v>2255.92</v>
      </c>
      <c r="F33" s="30" t="n">
        <v>0</v>
      </c>
      <c r="G33" s="30" t="n">
        <f aca="false">D33+E33-F33</f>
        <v>5122.92</v>
      </c>
      <c r="H33" s="28"/>
      <c r="I33" s="46" t="s">
        <v>56</v>
      </c>
      <c r="J33" s="44" t="n">
        <v>5382.54</v>
      </c>
      <c r="K33" s="31" t="n">
        <f aca="false">G33-J33</f>
        <v>-259.62</v>
      </c>
      <c r="AMJ33" s="0"/>
    </row>
    <row r="34" s="36" customFormat="true" ht="13.8" hidden="false" customHeight="false" outlineLevel="0" collapsed="false">
      <c r="A34" s="28"/>
      <c r="B34" s="32" t="s">
        <v>57</v>
      </c>
      <c r="C34" s="33"/>
      <c r="D34" s="30" t="n">
        <v>1230</v>
      </c>
      <c r="E34" s="30" t="n">
        <v>181.54</v>
      </c>
      <c r="F34" s="30" t="n">
        <v>3.62</v>
      </c>
      <c r="G34" s="30" t="n">
        <f aca="false">D34+E34-F34</f>
        <v>1407.92</v>
      </c>
      <c r="H34" s="28"/>
      <c r="I34" s="42" t="s">
        <v>57</v>
      </c>
      <c r="J34" s="43" t="n">
        <v>4457.4</v>
      </c>
      <c r="K34" s="31" t="n">
        <f aca="false">G34-J34</f>
        <v>-3049.48</v>
      </c>
      <c r="AMJ34" s="0"/>
    </row>
    <row r="35" s="7" customFormat="true" ht="13.8" hidden="false" customHeight="false" outlineLevel="0" collapsed="false">
      <c r="A35" s="28"/>
      <c r="B35" s="45" t="s">
        <v>58</v>
      </c>
      <c r="C35" s="28"/>
      <c r="D35" s="30" t="n">
        <v>733</v>
      </c>
      <c r="E35" s="30" t="n">
        <v>28.68</v>
      </c>
      <c r="F35" s="30" t="n">
        <v>0</v>
      </c>
      <c r="G35" s="30" t="n">
        <f aca="false">D35+E35-F35</f>
        <v>761.68</v>
      </c>
      <c r="H35" s="28"/>
      <c r="I35" s="46" t="s">
        <v>58</v>
      </c>
      <c r="J35" s="44" t="n">
        <v>495.02</v>
      </c>
      <c r="K35" s="31" t="n">
        <f aca="false">G35-J35</f>
        <v>266.66</v>
      </c>
      <c r="AMJ35" s="0"/>
    </row>
    <row r="36" s="7" customFormat="true" ht="13.8" hidden="false" customHeight="false" outlineLevel="0" collapsed="false">
      <c r="A36" s="28"/>
      <c r="B36" s="45" t="s">
        <v>59</v>
      </c>
      <c r="C36" s="28"/>
      <c r="D36" s="30" t="n">
        <v>447</v>
      </c>
      <c r="E36" s="30" t="n">
        <v>210.96</v>
      </c>
      <c r="F36" s="30" t="n">
        <v>0</v>
      </c>
      <c r="G36" s="30" t="n">
        <f aca="false">D36+E36-F36</f>
        <v>657.96</v>
      </c>
      <c r="H36" s="28"/>
      <c r="I36" s="46" t="s">
        <v>59</v>
      </c>
      <c r="J36" s="44" t="n">
        <v>638.14</v>
      </c>
      <c r="K36" s="31" t="n">
        <f aca="false">G36-J36</f>
        <v>19.8200000000001</v>
      </c>
      <c r="AMJ36" s="0"/>
    </row>
    <row r="37" s="7" customFormat="true" ht="13.8" hidden="false" customHeight="false" outlineLevel="0" collapsed="false">
      <c r="A37" s="28"/>
      <c r="B37" s="45" t="s">
        <v>60</v>
      </c>
      <c r="C37" s="28"/>
      <c r="D37" s="30" t="n">
        <v>1834</v>
      </c>
      <c r="E37" s="30" t="n">
        <v>160.91</v>
      </c>
      <c r="F37" s="30" t="n">
        <v>0</v>
      </c>
      <c r="G37" s="30" t="n">
        <f aca="false">D37+E37-F37</f>
        <v>1994.91</v>
      </c>
      <c r="H37" s="28"/>
      <c r="I37" s="46" t="s">
        <v>60</v>
      </c>
      <c r="J37" s="44" t="n">
        <v>8191.18</v>
      </c>
      <c r="K37" s="31" t="n">
        <f aca="false">G37-J37</f>
        <v>-6196.27</v>
      </c>
      <c r="AMJ37" s="0"/>
    </row>
    <row r="38" s="7" customFormat="true" ht="13.8" hidden="false" customHeight="false" outlineLevel="0" collapsed="false">
      <c r="A38" s="28"/>
      <c r="B38" s="45" t="s">
        <v>61</v>
      </c>
      <c r="C38" s="28"/>
      <c r="D38" s="30" t="n">
        <v>238</v>
      </c>
      <c r="E38" s="30" t="n">
        <v>413.5</v>
      </c>
      <c r="F38" s="30" t="n">
        <v>0</v>
      </c>
      <c r="G38" s="30" t="n">
        <f aca="false">D38+E38-F38</f>
        <v>651.5</v>
      </c>
      <c r="H38" s="28"/>
      <c r="I38" s="45" t="s">
        <v>61</v>
      </c>
      <c r="J38" s="35" t="n">
        <v>623.59</v>
      </c>
      <c r="K38" s="31" t="n">
        <f aca="false">G38-J38</f>
        <v>27.91</v>
      </c>
      <c r="AMJ38" s="0"/>
    </row>
    <row r="39" s="7" customFormat="true" ht="13.8" hidden="false" customHeight="false" outlineLevel="0" collapsed="false">
      <c r="A39" s="28"/>
      <c r="B39" s="45" t="s">
        <v>62</v>
      </c>
      <c r="C39" s="28"/>
      <c r="D39" s="30" t="n">
        <v>2034</v>
      </c>
      <c r="E39" s="30" t="n">
        <v>87.59</v>
      </c>
      <c r="F39" s="30" t="n">
        <v>0</v>
      </c>
      <c r="G39" s="30" t="n">
        <f aca="false">D39+E39-F39</f>
        <v>2121.59</v>
      </c>
      <c r="H39" s="28"/>
      <c r="I39" s="45" t="s">
        <v>62</v>
      </c>
      <c r="J39" s="35" t="n">
        <v>4863.07</v>
      </c>
      <c r="K39" s="31" t="n">
        <f aca="false">G39-J39</f>
        <v>-2741.48</v>
      </c>
      <c r="AMJ39" s="0"/>
    </row>
    <row r="40" s="7" customFormat="true" ht="13.8" hidden="false" customHeight="false" outlineLevel="0" collapsed="false">
      <c r="A40" s="28"/>
      <c r="B40" s="37" t="s">
        <v>63</v>
      </c>
      <c r="C40" s="49"/>
      <c r="D40" s="30" t="n">
        <v>1052</v>
      </c>
      <c r="E40" s="30" t="n">
        <v>526</v>
      </c>
      <c r="F40" s="30" t="n">
        <v>0</v>
      </c>
      <c r="G40" s="30" t="n">
        <f aca="false">D40+E40-F40</f>
        <v>1578</v>
      </c>
      <c r="H40" s="28"/>
      <c r="I40" s="37" t="s">
        <v>63</v>
      </c>
      <c r="J40" s="35" t="n">
        <v>1709</v>
      </c>
      <c r="K40" s="31" t="n">
        <f aca="false">G40-J40</f>
        <v>-131</v>
      </c>
      <c r="AMJ40" s="0"/>
    </row>
    <row r="41" s="7" customFormat="true" ht="13.8" hidden="false" customHeight="false" outlineLevel="0" collapsed="false">
      <c r="A41" s="28"/>
      <c r="B41" s="45" t="s">
        <v>64</v>
      </c>
      <c r="C41" s="28"/>
      <c r="D41" s="30" t="n">
        <v>382</v>
      </c>
      <c r="E41" s="30" t="n">
        <v>174.17</v>
      </c>
      <c r="F41" s="30" t="n">
        <v>0</v>
      </c>
      <c r="G41" s="30" t="n">
        <f aca="false">D41+E41-F41</f>
        <v>556.17</v>
      </c>
      <c r="H41" s="28"/>
      <c r="I41" s="45" t="s">
        <v>64</v>
      </c>
      <c r="J41" s="30" t="n">
        <v>720.5</v>
      </c>
      <c r="K41" s="31" t="n">
        <f aca="false">G41-J41</f>
        <v>-164.33</v>
      </c>
      <c r="AMJ41" s="0"/>
    </row>
    <row r="42" s="7" customFormat="true" ht="13.8" hidden="false" customHeight="false" outlineLevel="0" collapsed="false">
      <c r="A42" s="28"/>
      <c r="B42" s="45" t="s">
        <v>65</v>
      </c>
      <c r="C42" s="28"/>
      <c r="D42" s="30" t="n">
        <v>77</v>
      </c>
      <c r="E42" s="30" t="n">
        <v>25.9</v>
      </c>
      <c r="F42" s="30" t="n">
        <v>0</v>
      </c>
      <c r="G42" s="30" t="n">
        <f aca="false">D42+E42-F42</f>
        <v>102.9</v>
      </c>
      <c r="H42" s="28"/>
      <c r="I42" s="45" t="s">
        <v>65</v>
      </c>
      <c r="J42" s="30" t="n">
        <v>182.1</v>
      </c>
      <c r="K42" s="31" t="n">
        <f aca="false">G42-J42</f>
        <v>-79.2</v>
      </c>
      <c r="AMJ42" s="0"/>
    </row>
    <row r="43" s="7" customFormat="true" ht="13.8" hidden="false" customHeight="false" outlineLevel="0" collapsed="false">
      <c r="A43" s="28"/>
      <c r="B43" s="32" t="s">
        <v>66</v>
      </c>
      <c r="C43" s="33"/>
      <c r="D43" s="30" t="n">
        <v>8800</v>
      </c>
      <c r="E43" s="30" t="n">
        <v>4400</v>
      </c>
      <c r="F43" s="30" t="n">
        <v>0</v>
      </c>
      <c r="G43" s="30" t="n">
        <f aca="false">D43+E43-F43</f>
        <v>13200</v>
      </c>
      <c r="H43" s="28"/>
      <c r="I43" s="32" t="s">
        <v>66</v>
      </c>
      <c r="J43" s="35" t="n">
        <v>12200</v>
      </c>
      <c r="K43" s="31" t="n">
        <f aca="false">G43-J43</f>
        <v>1000</v>
      </c>
      <c r="AMJ43" s="0"/>
    </row>
    <row r="44" s="7" customFormat="true" ht="13.8" hidden="false" customHeight="false" outlineLevel="0" collapsed="false">
      <c r="A44" s="28"/>
      <c r="B44" s="45" t="s">
        <v>67</v>
      </c>
      <c r="C44" s="28"/>
      <c r="D44" s="30" t="n">
        <v>8652</v>
      </c>
      <c r="E44" s="30" t="n">
        <v>4000</v>
      </c>
      <c r="F44" s="30" t="n">
        <v>0</v>
      </c>
      <c r="G44" s="30" t="n">
        <f aca="false">D44+E44-F44</f>
        <v>12652</v>
      </c>
      <c r="H44" s="28"/>
      <c r="I44" s="45" t="s">
        <v>67</v>
      </c>
      <c r="J44" s="35" t="n">
        <v>12000</v>
      </c>
      <c r="K44" s="31" t="n">
        <f aca="false">G44-J44</f>
        <v>652</v>
      </c>
      <c r="AMJ44" s="0"/>
    </row>
    <row r="45" s="7" customFormat="true" ht="13.8" hidden="false" customHeight="false" outlineLevel="0" collapsed="false">
      <c r="A45" s="28"/>
      <c r="B45" s="37" t="s">
        <v>68</v>
      </c>
      <c r="C45" s="49"/>
      <c r="D45" s="30" t="n">
        <v>1184</v>
      </c>
      <c r="E45" s="30" t="n">
        <v>398.02</v>
      </c>
      <c r="F45" s="30" t="n">
        <v>0</v>
      </c>
      <c r="G45" s="30" t="n">
        <f aca="false">D45+E45-F45</f>
        <v>1582.02</v>
      </c>
      <c r="H45" s="28"/>
      <c r="I45" s="37" t="s">
        <v>68</v>
      </c>
      <c r="J45" s="35" t="n">
        <v>3488.1</v>
      </c>
      <c r="K45" s="31" t="n">
        <f aca="false">G45-J45</f>
        <v>-1906.08</v>
      </c>
      <c r="AMJ45" s="0"/>
    </row>
    <row r="46" s="7" customFormat="true" ht="13.8" hidden="false" customHeight="false" outlineLevel="0" collapsed="false">
      <c r="A46" s="28"/>
      <c r="B46" s="45" t="s">
        <v>69</v>
      </c>
      <c r="C46" s="28"/>
      <c r="D46" s="30" t="n">
        <v>2838</v>
      </c>
      <c r="E46" s="30" t="n">
        <v>1174.8</v>
      </c>
      <c r="F46" s="30" t="n">
        <v>0</v>
      </c>
      <c r="G46" s="30" t="n">
        <f aca="false">D46+E46-F46</f>
        <v>4012.8</v>
      </c>
      <c r="H46" s="28"/>
      <c r="I46" s="45" t="s">
        <v>69</v>
      </c>
      <c r="J46" s="35" t="n">
        <v>4554</v>
      </c>
      <c r="K46" s="31" t="n">
        <f aca="false">G46-J46</f>
        <v>-541.2</v>
      </c>
      <c r="AMJ46" s="0"/>
    </row>
    <row r="47" s="7" customFormat="true" ht="13.8" hidden="false" customHeight="false" outlineLevel="0" collapsed="false">
      <c r="A47" s="28"/>
      <c r="B47" s="45" t="s">
        <v>70</v>
      </c>
      <c r="C47" s="28"/>
      <c r="D47" s="30" t="n">
        <v>7018</v>
      </c>
      <c r="E47" s="30" t="n">
        <v>3623.12</v>
      </c>
      <c r="F47" s="30" t="n">
        <v>0</v>
      </c>
      <c r="G47" s="30" t="n">
        <f aca="false">D47+E47-F47</f>
        <v>10641.12</v>
      </c>
      <c r="H47" s="28"/>
      <c r="I47" s="45" t="s">
        <v>70</v>
      </c>
      <c r="J47" s="35" t="n">
        <v>10000.01</v>
      </c>
      <c r="K47" s="31" t="n">
        <f aca="false">G47-J47</f>
        <v>641.109999999999</v>
      </c>
      <c r="AMJ47" s="0"/>
    </row>
    <row r="48" s="7" customFormat="true" ht="13.8" hidden="false" customHeight="false" outlineLevel="0" collapsed="false">
      <c r="A48" s="28"/>
      <c r="B48" s="45" t="s">
        <v>71</v>
      </c>
      <c r="C48" s="28"/>
      <c r="D48" s="30" t="n">
        <v>2571</v>
      </c>
      <c r="E48" s="30" t="n">
        <v>1261.68</v>
      </c>
      <c r="F48" s="30" t="n">
        <v>0</v>
      </c>
      <c r="G48" s="30" t="n">
        <f aca="false">D48+E48-F48</f>
        <v>3832.68</v>
      </c>
      <c r="H48" s="28"/>
      <c r="I48" s="45" t="s">
        <v>71</v>
      </c>
      <c r="J48" s="30" t="n">
        <v>4011.8</v>
      </c>
      <c r="K48" s="31" t="n">
        <f aca="false">G48-J48</f>
        <v>-179.12</v>
      </c>
      <c r="AMJ48" s="0"/>
    </row>
    <row r="49" s="7" customFormat="true" ht="13.8" hidden="false" customHeight="false" outlineLevel="0" collapsed="false">
      <c r="A49" s="28"/>
      <c r="B49" s="45" t="s">
        <v>72</v>
      </c>
      <c r="C49" s="28"/>
      <c r="D49" s="30" t="n">
        <v>0</v>
      </c>
      <c r="E49" s="30" t="n">
        <v>0</v>
      </c>
      <c r="F49" s="30" t="n">
        <v>0</v>
      </c>
      <c r="G49" s="30" t="n">
        <f aca="false">D49+E49-F49</f>
        <v>0</v>
      </c>
      <c r="H49" s="28"/>
      <c r="I49" s="45" t="s">
        <v>72</v>
      </c>
      <c r="J49" s="35" t="n">
        <v>462.98</v>
      </c>
      <c r="K49" s="31" t="n">
        <f aca="false">G49-J49</f>
        <v>-462.98</v>
      </c>
      <c r="AMJ49" s="0"/>
    </row>
    <row r="50" s="7" customFormat="true" ht="13.8" hidden="false" customHeight="false" outlineLevel="0" collapsed="false">
      <c r="A50" s="28"/>
      <c r="B50" s="45" t="s">
        <v>73</v>
      </c>
      <c r="C50" s="28"/>
      <c r="D50" s="30" t="n">
        <v>4350</v>
      </c>
      <c r="E50" s="30" t="n">
        <v>1826.43</v>
      </c>
      <c r="F50" s="30" t="n">
        <v>0</v>
      </c>
      <c r="G50" s="30" t="n">
        <f aca="false">D50+E50-F50</f>
        <v>6176.43</v>
      </c>
      <c r="H50" s="28"/>
      <c r="I50" s="45" t="s">
        <v>73</v>
      </c>
      <c r="J50" s="30" t="n">
        <v>7850</v>
      </c>
      <c r="K50" s="31" t="n">
        <f aca="false">G50-J50</f>
        <v>-1673.57</v>
      </c>
      <c r="AMJ50" s="0"/>
    </row>
    <row r="51" s="7" customFormat="true" ht="13.8" hidden="false" customHeight="false" outlineLevel="0" collapsed="false">
      <c r="A51" s="28"/>
      <c r="B51" s="45" t="s">
        <v>74</v>
      </c>
      <c r="C51" s="28"/>
      <c r="D51" s="30" t="n">
        <v>3050</v>
      </c>
      <c r="E51" s="30" t="n">
        <v>800</v>
      </c>
      <c r="F51" s="30" t="n">
        <v>0</v>
      </c>
      <c r="G51" s="30" t="n">
        <f aca="false">D51+E51-F51</f>
        <v>3850</v>
      </c>
      <c r="H51" s="28"/>
      <c r="I51" s="45" t="s">
        <v>74</v>
      </c>
      <c r="J51" s="35" t="n">
        <v>13041.72</v>
      </c>
      <c r="K51" s="31" t="n">
        <f aca="false">G51-J51</f>
        <v>-9191.72</v>
      </c>
      <c r="AMJ51" s="0"/>
    </row>
    <row r="52" s="7" customFormat="true" ht="13.8" hidden="false" customHeight="false" outlineLevel="0" collapsed="false">
      <c r="A52" s="28"/>
      <c r="B52" s="45" t="s">
        <v>75</v>
      </c>
      <c r="C52" s="28"/>
      <c r="D52" s="30" t="n">
        <v>4506</v>
      </c>
      <c r="E52" s="30" t="n">
        <v>1070.66</v>
      </c>
      <c r="F52" s="30" t="n">
        <v>0</v>
      </c>
      <c r="G52" s="30" t="n">
        <f aca="false">D52+E52-F52</f>
        <v>5576.66</v>
      </c>
      <c r="H52" s="28"/>
      <c r="I52" s="45" t="s">
        <v>75</v>
      </c>
      <c r="J52" s="35" t="n">
        <v>10201.51</v>
      </c>
      <c r="K52" s="31" t="n">
        <f aca="false">G52-J52</f>
        <v>-4624.85</v>
      </c>
      <c r="AMJ52" s="0"/>
    </row>
    <row r="53" s="7" customFormat="true" ht="13.8" hidden="false" customHeight="false" outlineLevel="0" collapsed="false">
      <c r="A53" s="28"/>
      <c r="B53" s="45" t="s">
        <v>76</v>
      </c>
      <c r="C53" s="28"/>
      <c r="D53" s="30" t="n">
        <v>1501</v>
      </c>
      <c r="E53" s="30" t="n">
        <v>750.56</v>
      </c>
      <c r="F53" s="30" t="n">
        <v>0</v>
      </c>
      <c r="G53" s="30" t="n">
        <f aca="false">D53+E53-F53</f>
        <v>2251.56</v>
      </c>
      <c r="H53" s="28"/>
      <c r="I53" s="45" t="s">
        <v>76</v>
      </c>
      <c r="J53" s="35" t="n">
        <v>2251.68</v>
      </c>
      <c r="K53" s="31" t="n">
        <f aca="false">G53-J53</f>
        <v>-0.119999999999891</v>
      </c>
      <c r="AMJ53" s="0"/>
    </row>
    <row r="54" s="7" customFormat="true" ht="13.8" hidden="false" customHeight="false" outlineLevel="0" collapsed="false">
      <c r="A54" s="28"/>
      <c r="B54" s="45" t="s">
        <v>77</v>
      </c>
      <c r="C54" s="28"/>
      <c r="D54" s="30" t="n">
        <v>5282</v>
      </c>
      <c r="E54" s="30" t="n">
        <v>2353.86</v>
      </c>
      <c r="F54" s="30" t="n">
        <v>0</v>
      </c>
      <c r="G54" s="30" t="n">
        <f aca="false">D54+E54-F54</f>
        <v>7635.86</v>
      </c>
      <c r="H54" s="28"/>
      <c r="I54" s="45" t="s">
        <v>77</v>
      </c>
      <c r="J54" s="30" t="n">
        <v>7501.28</v>
      </c>
      <c r="K54" s="31" t="n">
        <f aca="false">G54-J54</f>
        <v>134.580000000001</v>
      </c>
      <c r="AMJ54" s="0"/>
    </row>
    <row r="55" s="36" customFormat="true" ht="13.8" hidden="false" customHeight="false" outlineLevel="0" collapsed="false">
      <c r="A55" s="28"/>
      <c r="B55" s="32" t="s">
        <v>78</v>
      </c>
      <c r="C55" s="34"/>
      <c r="D55" s="30" t="n">
        <v>573</v>
      </c>
      <c r="E55" s="30" t="n">
        <v>0</v>
      </c>
      <c r="F55" s="30" t="n">
        <v>0</v>
      </c>
      <c r="G55" s="30" t="n">
        <f aca="false">D55+E55-F55</f>
        <v>573</v>
      </c>
      <c r="H55" s="28"/>
      <c r="I55" s="32" t="s">
        <v>78</v>
      </c>
      <c r="J55" s="35" t="n">
        <v>1155.18</v>
      </c>
      <c r="K55" s="31" t="n">
        <f aca="false">G55-J55</f>
        <v>-582.18</v>
      </c>
      <c r="AMJ55" s="0"/>
    </row>
    <row r="56" s="7" customFormat="true" ht="13.8" hidden="false" customHeight="false" outlineLevel="0" collapsed="false">
      <c r="A56" s="28"/>
      <c r="B56" s="32" t="s">
        <v>79</v>
      </c>
      <c r="C56" s="34"/>
      <c r="D56" s="30" t="n">
        <v>105</v>
      </c>
      <c r="E56" s="30" t="n">
        <v>0</v>
      </c>
      <c r="F56" s="30" t="n">
        <v>0</v>
      </c>
      <c r="G56" s="30" t="n">
        <f aca="false">D56+E56-F56</f>
        <v>105</v>
      </c>
      <c r="H56" s="28"/>
      <c r="I56" s="32" t="s">
        <v>79</v>
      </c>
      <c r="J56" s="35" t="n">
        <v>104</v>
      </c>
      <c r="K56" s="31" t="n">
        <f aca="false">G56-J56</f>
        <v>1</v>
      </c>
      <c r="AMJ56" s="0"/>
    </row>
    <row r="57" s="7" customFormat="true" ht="13.8" hidden="false" customHeight="false" outlineLevel="0" collapsed="false">
      <c r="A57" s="28"/>
      <c r="B57" s="32" t="s">
        <v>80</v>
      </c>
      <c r="C57" s="33"/>
      <c r="D57" s="30" t="n">
        <v>0</v>
      </c>
      <c r="E57" s="30" t="n">
        <v>0</v>
      </c>
      <c r="F57" s="30" t="n">
        <v>0</v>
      </c>
      <c r="G57" s="30" t="n">
        <f aca="false">D57+E57-F57</f>
        <v>0</v>
      </c>
      <c r="H57" s="28"/>
      <c r="I57" s="32" t="s">
        <v>80</v>
      </c>
      <c r="J57" s="30" t="n">
        <v>200</v>
      </c>
      <c r="K57" s="31" t="n">
        <f aca="false">G57-J57</f>
        <v>-200</v>
      </c>
      <c r="AMJ57" s="0"/>
    </row>
    <row r="58" s="7" customFormat="true" ht="13.8" hidden="false" customHeight="false" outlineLevel="0" collapsed="false">
      <c r="A58" s="28"/>
      <c r="B58" s="32" t="s">
        <v>81</v>
      </c>
      <c r="C58" s="33"/>
      <c r="D58" s="30" t="n">
        <v>976</v>
      </c>
      <c r="E58" s="30" t="n">
        <v>0</v>
      </c>
      <c r="F58" s="30" t="n">
        <v>0</v>
      </c>
      <c r="G58" s="30" t="n">
        <f aca="false">D58+E58-F58</f>
        <v>976</v>
      </c>
      <c r="H58" s="28"/>
      <c r="I58" s="32" t="s">
        <v>81</v>
      </c>
      <c r="J58" s="30" t="n">
        <v>818.31</v>
      </c>
      <c r="K58" s="31" t="n">
        <f aca="false">G58-J58</f>
        <v>157.69</v>
      </c>
      <c r="AMJ58" s="0"/>
    </row>
    <row r="59" s="7" customFormat="true" ht="13.8" hidden="false" customHeight="false" outlineLevel="0" collapsed="false">
      <c r="A59" s="28"/>
      <c r="B59" s="45" t="s">
        <v>82</v>
      </c>
      <c r="C59" s="28"/>
      <c r="D59" s="30" t="n">
        <v>0</v>
      </c>
      <c r="E59" s="30" t="n">
        <v>0</v>
      </c>
      <c r="F59" s="30" t="n">
        <v>0</v>
      </c>
      <c r="G59" s="30" t="n">
        <f aca="false">D59+E59-F59</f>
        <v>0</v>
      </c>
      <c r="H59" s="28"/>
      <c r="I59" s="45" t="s">
        <v>82</v>
      </c>
      <c r="J59" s="30" t="n">
        <v>610.93</v>
      </c>
      <c r="K59" s="31" t="n">
        <f aca="false">G59-J59</f>
        <v>-610.93</v>
      </c>
      <c r="AMJ59" s="0"/>
    </row>
    <row r="60" s="7" customFormat="true" ht="13.8" hidden="false" customHeight="false" outlineLevel="0" collapsed="false">
      <c r="A60" s="28"/>
      <c r="B60" s="45" t="s">
        <v>83</v>
      </c>
      <c r="C60" s="28"/>
      <c r="D60" s="30" t="n">
        <v>0</v>
      </c>
      <c r="E60" s="30" t="n">
        <v>0</v>
      </c>
      <c r="F60" s="30" t="n">
        <v>0</v>
      </c>
      <c r="G60" s="30" t="n">
        <f aca="false">D60+E60-F60</f>
        <v>0</v>
      </c>
      <c r="H60" s="28"/>
      <c r="I60" s="45" t="s">
        <v>83</v>
      </c>
      <c r="J60" s="35" t="n">
        <v>203.27</v>
      </c>
      <c r="K60" s="31" t="n">
        <f aca="false">G60-J60</f>
        <v>-203.27</v>
      </c>
      <c r="AMJ60" s="0"/>
    </row>
    <row r="61" s="7" customFormat="true" ht="13.8" hidden="false" customHeight="false" outlineLevel="0" collapsed="false">
      <c r="A61" s="28"/>
      <c r="B61" s="45" t="s">
        <v>84</v>
      </c>
      <c r="C61" s="28"/>
      <c r="D61" s="30" t="n">
        <v>0</v>
      </c>
      <c r="E61" s="30" t="n">
        <v>0</v>
      </c>
      <c r="F61" s="30" t="n">
        <v>0</v>
      </c>
      <c r="G61" s="30" t="n">
        <f aca="false">D61+E61-F61</f>
        <v>0</v>
      </c>
      <c r="H61" s="28"/>
      <c r="I61" s="45" t="s">
        <v>84</v>
      </c>
      <c r="J61" s="35" t="n">
        <v>-833</v>
      </c>
      <c r="K61" s="31" t="n">
        <f aca="false">G61-J61</f>
        <v>833</v>
      </c>
      <c r="AMJ61" s="0"/>
    </row>
    <row r="62" s="7" customFormat="true" ht="13.8" hidden="false" customHeight="false" outlineLevel="0" collapsed="false">
      <c r="A62" s="28"/>
      <c r="B62" s="45" t="s">
        <v>85</v>
      </c>
      <c r="C62" s="28"/>
      <c r="D62" s="30" t="n">
        <v>48</v>
      </c>
      <c r="E62" s="30" t="n">
        <v>0</v>
      </c>
      <c r="F62" s="30" t="n">
        <v>0</v>
      </c>
      <c r="G62" s="30" t="n">
        <f aca="false">D62+E62-F62</f>
        <v>48</v>
      </c>
      <c r="H62" s="28"/>
      <c r="I62" s="45" t="s">
        <v>85</v>
      </c>
      <c r="J62" s="35" t="n">
        <v>59.1</v>
      </c>
      <c r="K62" s="31" t="n">
        <f aca="false">G62-J62</f>
        <v>-11.1</v>
      </c>
      <c r="AMJ62" s="0"/>
    </row>
    <row r="63" s="7" customFormat="true" ht="13.8" hidden="false" customHeight="false" outlineLevel="0" collapsed="false">
      <c r="A63" s="28"/>
      <c r="B63" s="32" t="s">
        <v>86</v>
      </c>
      <c r="C63" s="33"/>
      <c r="D63" s="30" t="n">
        <v>648</v>
      </c>
      <c r="E63" s="30" t="n">
        <v>0</v>
      </c>
      <c r="F63" s="30" t="n">
        <v>0</v>
      </c>
      <c r="G63" s="30" t="n">
        <f aca="false">D63+E63-F63</f>
        <v>648</v>
      </c>
      <c r="H63" s="28"/>
      <c r="I63" s="32" t="s">
        <v>86</v>
      </c>
      <c r="J63" s="35" t="n">
        <v>1228.55</v>
      </c>
      <c r="K63" s="31" t="n">
        <f aca="false">G63-J63</f>
        <v>-580.55</v>
      </c>
      <c r="AMJ63" s="0"/>
    </row>
    <row r="64" s="7" customFormat="true" ht="13.8" hidden="false" customHeight="false" outlineLevel="0" collapsed="false">
      <c r="A64" s="28"/>
      <c r="B64" s="32" t="s">
        <v>87</v>
      </c>
      <c r="C64" s="33"/>
      <c r="D64" s="30" t="n">
        <v>0</v>
      </c>
      <c r="E64" s="30" t="n">
        <v>522.91</v>
      </c>
      <c r="F64" s="30" t="n">
        <v>0</v>
      </c>
      <c r="G64" s="30" t="n">
        <f aca="false">D64+E64-F64</f>
        <v>522.91</v>
      </c>
      <c r="H64" s="28"/>
      <c r="I64" s="32" t="s">
        <v>87</v>
      </c>
      <c r="J64" s="35" t="n">
        <v>431.03</v>
      </c>
      <c r="K64" s="31" t="n">
        <f aca="false">G64-J64</f>
        <v>91.88</v>
      </c>
      <c r="AMJ64" s="0"/>
    </row>
    <row r="65" s="7" customFormat="true" ht="13.8" hidden="false" customHeight="false" outlineLevel="0" collapsed="false">
      <c r="A65" s="28"/>
      <c r="B65" s="45" t="s">
        <v>88</v>
      </c>
      <c r="C65" s="28"/>
      <c r="D65" s="30" t="n">
        <v>3050</v>
      </c>
      <c r="E65" s="30" t="n">
        <v>0</v>
      </c>
      <c r="F65" s="30" t="n">
        <v>0</v>
      </c>
      <c r="G65" s="30" t="n">
        <f aca="false">D65+E65-F65</f>
        <v>3050</v>
      </c>
      <c r="H65" s="28"/>
      <c r="I65" s="45" t="s">
        <v>88</v>
      </c>
      <c r="J65" s="35" t="n">
        <v>380.36</v>
      </c>
      <c r="K65" s="31" t="n">
        <f aca="false">G65-J65</f>
        <v>2669.64</v>
      </c>
      <c r="AMJ65" s="0"/>
    </row>
    <row r="66" s="7" customFormat="true" ht="13.8" hidden="false" customHeight="false" outlineLevel="0" collapsed="false">
      <c r="A66" s="28"/>
      <c r="B66" s="45" t="s">
        <v>89</v>
      </c>
      <c r="C66" s="28"/>
      <c r="D66" s="30" t="n">
        <v>0</v>
      </c>
      <c r="E66" s="30" t="n">
        <v>600</v>
      </c>
      <c r="F66" s="30" t="n">
        <v>0</v>
      </c>
      <c r="G66" s="30" t="n">
        <f aca="false">D66+E66-F66</f>
        <v>600</v>
      </c>
      <c r="H66" s="28"/>
      <c r="I66" s="45" t="s">
        <v>89</v>
      </c>
      <c r="J66" s="35" t="n">
        <v>120</v>
      </c>
      <c r="K66" s="31" t="n">
        <f aca="false">G66-J66</f>
        <v>480</v>
      </c>
      <c r="AMJ66" s="0"/>
    </row>
    <row r="67" s="7" customFormat="true" ht="13.8" hidden="false" customHeight="false" outlineLevel="0" collapsed="false">
      <c r="A67" s="28"/>
      <c r="B67" s="45" t="s">
        <v>90</v>
      </c>
      <c r="C67" s="28"/>
      <c r="D67" s="30" t="n">
        <v>450</v>
      </c>
      <c r="E67" s="30" t="n">
        <v>0</v>
      </c>
      <c r="F67" s="30" t="n">
        <v>0</v>
      </c>
      <c r="G67" s="30" t="n">
        <f aca="false">D67+E67-F67</f>
        <v>450</v>
      </c>
      <c r="H67" s="28"/>
      <c r="I67" s="45" t="s">
        <v>90</v>
      </c>
      <c r="J67" s="35" t="n">
        <v>394</v>
      </c>
      <c r="K67" s="31" t="n">
        <f aca="false">G67-J67</f>
        <v>56</v>
      </c>
      <c r="AMJ67" s="0"/>
    </row>
    <row r="68" s="7" customFormat="true" ht="13.8" hidden="false" customHeight="false" outlineLevel="0" collapsed="false">
      <c r="A68" s="28"/>
      <c r="B68" s="45" t="s">
        <v>91</v>
      </c>
      <c r="C68" s="28"/>
      <c r="D68" s="30" t="n">
        <v>0</v>
      </c>
      <c r="E68" s="30" t="n">
        <v>2347.1</v>
      </c>
      <c r="F68" s="30" t="n">
        <v>0</v>
      </c>
      <c r="G68" s="30" t="n">
        <f aca="false">D68+E68-F68</f>
        <v>2347.1</v>
      </c>
      <c r="H68" s="28"/>
      <c r="I68" s="45"/>
      <c r="J68" s="35"/>
      <c r="K68" s="31"/>
      <c r="AMJ68" s="0"/>
    </row>
    <row r="69" s="7" customFormat="true" ht="13.8" hidden="false" customHeight="false" outlineLevel="0" collapsed="false">
      <c r="A69" s="28"/>
      <c r="B69" s="45"/>
      <c r="C69" s="28"/>
      <c r="D69" s="30"/>
      <c r="E69" s="30"/>
      <c r="F69" s="30"/>
      <c r="G69" s="30" t="n">
        <f aca="false">D69+E69-F69</f>
        <v>0</v>
      </c>
      <c r="H69" s="28"/>
      <c r="I69" s="45"/>
      <c r="J69" s="35"/>
      <c r="K69" s="31"/>
      <c r="AMJ69" s="0"/>
    </row>
    <row r="70" s="7" customFormat="true" ht="13.8" hidden="false" customHeight="false" outlineLevel="0" collapsed="false">
      <c r="A70" s="28"/>
      <c r="B70" s="51" t="s">
        <v>92</v>
      </c>
      <c r="C70" s="28"/>
      <c r="D70" s="30"/>
      <c r="E70" s="30"/>
      <c r="F70" s="30"/>
      <c r="G70" s="30" t="n">
        <f aca="false">D70+E70-F70</f>
        <v>0</v>
      </c>
      <c r="H70" s="28"/>
      <c r="I70" s="45"/>
      <c r="J70" s="35"/>
      <c r="K70" s="31"/>
      <c r="AMJ70" s="0"/>
    </row>
    <row r="71" s="7" customFormat="true" ht="13.8" hidden="false" customHeight="false" outlineLevel="0" collapsed="false">
      <c r="A71" s="28"/>
      <c r="B71" s="45" t="s">
        <v>93</v>
      </c>
      <c r="C71" s="28"/>
      <c r="D71" s="30" t="n">
        <v>0</v>
      </c>
      <c r="E71" s="30" t="n">
        <v>827.96</v>
      </c>
      <c r="F71" s="30" t="n">
        <v>0</v>
      </c>
      <c r="G71" s="30" t="n">
        <f aca="false">D71+E71-F71</f>
        <v>827.96</v>
      </c>
      <c r="H71" s="28"/>
      <c r="I71" s="45"/>
      <c r="J71" s="35"/>
      <c r="K71" s="31"/>
      <c r="AMJ71" s="0"/>
    </row>
    <row r="72" s="7" customFormat="true" ht="13.8" hidden="false" customHeight="false" outlineLevel="0" collapsed="false">
      <c r="A72" s="52"/>
      <c r="B72" s="53"/>
      <c r="C72" s="53"/>
      <c r="D72" s="54"/>
      <c r="E72" s="54"/>
      <c r="F72" s="54"/>
      <c r="G72" s="54"/>
      <c r="H72" s="55"/>
      <c r="I72" s="55"/>
      <c r="J72" s="54" t="n">
        <v>0</v>
      </c>
      <c r="K72" s="56" t="n">
        <f aca="false">G72-J72</f>
        <v>0</v>
      </c>
      <c r="AMJ72" s="0"/>
    </row>
    <row r="73" s="61" customFormat="true" ht="18.75" hidden="false" customHeight="true" outlineLevel="0" collapsed="false">
      <c r="A73" s="57"/>
      <c r="B73" s="58" t="s">
        <v>94</v>
      </c>
      <c r="C73" s="58"/>
      <c r="D73" s="59" t="n">
        <f aca="false">SUM(D12:D72)</f>
        <v>117916</v>
      </c>
      <c r="E73" s="59" t="n">
        <f aca="false">SUM(E12:E72)</f>
        <v>61518.37</v>
      </c>
      <c r="F73" s="59" t="n">
        <f aca="false">SUM(F12:F72)</f>
        <v>3542.12</v>
      </c>
      <c r="G73" s="59" t="n">
        <f aca="false">SUM(G12:G72)</f>
        <v>175892.25</v>
      </c>
      <c r="H73" s="57"/>
      <c r="I73" s="57"/>
      <c r="J73" s="59" t="n">
        <f aca="false">SUM(J12:J72)</f>
        <v>281297.03</v>
      </c>
      <c r="K73" s="60" t="n">
        <f aca="false">SUM(K12:K72)</f>
        <v>-109529.84</v>
      </c>
      <c r="AMJ73" s="0"/>
    </row>
    <row r="75" customFormat="false" ht="13.8" hidden="false" customHeight="false" outlineLevel="0" collapsed="false">
      <c r="B75" s="62"/>
      <c r="C75" s="63"/>
      <c r="D75" s="64" t="s">
        <v>95</v>
      </c>
      <c r="E75" s="65" t="s">
        <v>95</v>
      </c>
    </row>
    <row r="76" customFormat="false" ht="13.8" hidden="false" customHeight="false" outlineLevel="0" collapsed="false">
      <c r="B76" s="66" t="s">
        <v>96</v>
      </c>
      <c r="C76" s="66"/>
      <c r="D76" s="67" t="n">
        <v>44196</v>
      </c>
      <c r="E76" s="67" t="n">
        <v>43830</v>
      </c>
    </row>
    <row r="77" customFormat="false" ht="13.8" hidden="false" customHeight="false" outlineLevel="0" collapsed="false">
      <c r="B77" s="68"/>
      <c r="C77" s="68"/>
      <c r="D77" s="69"/>
      <c r="E77" s="70"/>
    </row>
    <row r="78" customFormat="false" ht="13.8" hidden="false" customHeight="false" outlineLevel="0" collapsed="false">
      <c r="B78" s="71" t="s">
        <v>97</v>
      </c>
      <c r="C78" s="71"/>
      <c r="D78" s="72" t="n">
        <f aca="false">SUM(G19:G29)</f>
        <v>73858.06</v>
      </c>
      <c r="E78" s="72" t="n">
        <f aca="false">SUM(J19:J29)</f>
        <v>84525.91</v>
      </c>
      <c r="G78" s="73"/>
    </row>
    <row r="79" customFormat="false" ht="13.8" hidden="false" customHeight="false" outlineLevel="0" collapsed="false">
      <c r="B79" s="71" t="s">
        <v>98</v>
      </c>
      <c r="C79" s="71"/>
      <c r="D79" s="72" t="n">
        <f aca="false">SUM(G10:G18)</f>
        <v>950</v>
      </c>
      <c r="E79" s="72" t="n">
        <f aca="false">SUM(J10:J18)</f>
        <v>71250</v>
      </c>
      <c r="G79" s="74"/>
    </row>
    <row r="80" customFormat="false" ht="13.8" hidden="false" customHeight="false" outlineLevel="0" collapsed="false">
      <c r="B80" s="71" t="s">
        <v>99</v>
      </c>
      <c r="C80" s="71"/>
      <c r="D80" s="75" t="n">
        <f aca="false">SUM(G43:G44)</f>
        <v>25852</v>
      </c>
      <c r="E80" s="72" t="n">
        <f aca="false">SUM(J43:J44)</f>
        <v>24200</v>
      </c>
      <c r="G80" s="73"/>
    </row>
    <row r="81" customFormat="false" ht="13.8" hidden="false" customHeight="false" outlineLevel="0" collapsed="false">
      <c r="B81" s="71" t="s">
        <v>100</v>
      </c>
      <c r="C81" s="71"/>
      <c r="D81" s="72" t="n">
        <f aca="false">SUM(G50:G51)+SUM(G63:G68)</f>
        <v>17644.44</v>
      </c>
      <c r="E81" s="72" t="n">
        <f aca="false">SUM(J50:J51)+SUM(J63:J67)</f>
        <v>23445.66</v>
      </c>
    </row>
    <row r="82" customFormat="false" ht="13.8" hidden="false" customHeight="false" outlineLevel="0" collapsed="false">
      <c r="B82" s="71" t="s">
        <v>101</v>
      </c>
      <c r="C82" s="71"/>
      <c r="D82" s="72" t="n">
        <f aca="false">SUM(G52:G54)</f>
        <v>15464.08</v>
      </c>
      <c r="E82" s="72" t="n">
        <f aca="false">SUM(J52:J54)</f>
        <v>19954.47</v>
      </c>
    </row>
    <row r="83" customFormat="false" ht="13.8" hidden="false" customHeight="false" outlineLevel="0" collapsed="false">
      <c r="B83" s="71" t="s">
        <v>102</v>
      </c>
      <c r="C83" s="71"/>
      <c r="D83" s="72" t="n">
        <f aca="false">SUM(G32:G34)</f>
        <v>9971.82</v>
      </c>
      <c r="E83" s="72" t="n">
        <f aca="false">SUM(J32:J34)</f>
        <v>15075.45</v>
      </c>
    </row>
    <row r="84" customFormat="false" ht="13.8" hidden="false" customHeight="false" outlineLevel="0" collapsed="false">
      <c r="B84" s="71" t="s">
        <v>103</v>
      </c>
      <c r="C84" s="71"/>
      <c r="D84" s="72" t="n">
        <f aca="false">SUM(G47:G48)</f>
        <v>14473.8</v>
      </c>
      <c r="E84" s="72" t="n">
        <f aca="false">SUM(J47:J48)</f>
        <v>14011.81</v>
      </c>
    </row>
    <row r="85" customFormat="false" ht="13.8" hidden="false" customHeight="false" outlineLevel="0" collapsed="false">
      <c r="B85" s="71" t="s">
        <v>104</v>
      </c>
      <c r="C85" s="71"/>
      <c r="D85" s="72" t="n">
        <f aca="false">SUM(G30:G31)+SUM(G35:G42)+SUM(G45:G46)+SUM(G49:G49)+SUM(G55:G62)+G71</f>
        <v>17678.05</v>
      </c>
      <c r="E85" s="72" t="n">
        <f aca="false">SUM(J30:J31)+SUM(J35:J42)+SUM(J45:J46)+SUM(J49:J49)+SUM(J55:J62)</f>
        <v>28833.73</v>
      </c>
    </row>
    <row r="86" customFormat="false" ht="13.8" hidden="false" customHeight="false" outlineLevel="0" collapsed="false">
      <c r="B86" s="53"/>
      <c r="C86" s="76"/>
      <c r="D86" s="77"/>
      <c r="E86" s="78"/>
    </row>
    <row r="87" customFormat="false" ht="13.8" hidden="false" customHeight="false" outlineLevel="0" collapsed="false">
      <c r="B87" s="79" t="s">
        <v>94</v>
      </c>
      <c r="C87" s="79"/>
      <c r="D87" s="80" t="n">
        <f aca="false">SUM(D78:D85)</f>
        <v>175892.25</v>
      </c>
      <c r="E87" s="81" t="n">
        <f aca="false">SUM(E78:E85)</f>
        <v>281297.03</v>
      </c>
    </row>
    <row r="89" customFormat="false" ht="13.8" hidden="false" customHeight="false" outlineLevel="0" collapsed="false">
      <c r="A89" s="82" t="s">
        <v>105</v>
      </c>
      <c r="B89" s="83"/>
      <c r="C89" s="83"/>
      <c r="D89" s="83"/>
      <c r="E89" s="83"/>
      <c r="F89" s="83"/>
      <c r="G89" s="83"/>
      <c r="H89" s="83"/>
      <c r="I89" s="84"/>
      <c r="J89" s="85"/>
      <c r="K89" s="85"/>
      <c r="L89" s="86"/>
      <c r="M89" s="85"/>
    </row>
    <row r="90" customFormat="false" ht="13.8" hidden="false" customHeight="false" outlineLevel="0" collapsed="false">
      <c r="A90" s="87" t="s">
        <v>106</v>
      </c>
      <c r="I90" s="88"/>
    </row>
    <row r="91" customFormat="false" ht="13.8" hidden="false" customHeight="false" outlineLevel="0" collapsed="false">
      <c r="A91" s="87"/>
      <c r="I91" s="88"/>
    </row>
    <row r="92" customFormat="false" ht="13.8" hidden="false" customHeight="false" outlineLevel="0" collapsed="false">
      <c r="A92" s="89" t="s">
        <v>107</v>
      </c>
      <c r="I92" s="88"/>
    </row>
    <row r="93" customFormat="false" ht="13.8" hidden="false" customHeight="false" outlineLevel="0" collapsed="false">
      <c r="A93" s="87" t="s">
        <v>108</v>
      </c>
      <c r="I93" s="88"/>
    </row>
    <row r="94" customFormat="false" ht="13.8" hidden="false" customHeight="false" outlineLevel="0" collapsed="false">
      <c r="A94" s="87" t="s">
        <v>109</v>
      </c>
      <c r="I94" s="88"/>
    </row>
    <row r="95" customFormat="false" ht="13.8" hidden="false" customHeight="false" outlineLevel="0" collapsed="false">
      <c r="A95" s="87"/>
      <c r="I95" s="88"/>
    </row>
    <row r="96" customFormat="false" ht="13.8" hidden="false" customHeight="false" outlineLevel="0" collapsed="false">
      <c r="A96" s="87"/>
      <c r="I96" s="88"/>
    </row>
    <row r="97" customFormat="false" ht="13.8" hidden="false" customHeight="false" outlineLevel="0" collapsed="false">
      <c r="A97" s="89" t="s">
        <v>110</v>
      </c>
      <c r="I97" s="88"/>
    </row>
    <row r="99" customFormat="false" ht="13.8" hidden="false" customHeight="false" outlineLevel="0" collapsed="false">
      <c r="A99" s="90" t="s">
        <v>111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B1:H1"/>
    <mergeCell ref="J1:K1"/>
    <mergeCell ref="B2:H2"/>
    <mergeCell ref="J2:K2"/>
    <mergeCell ref="B3:H3"/>
    <mergeCell ref="J3:K3"/>
    <mergeCell ref="B4:H4"/>
    <mergeCell ref="J4:K4"/>
    <mergeCell ref="B5:H5"/>
    <mergeCell ref="J5:K5"/>
    <mergeCell ref="A7:A8"/>
    <mergeCell ref="B7:B8"/>
    <mergeCell ref="C7:C8"/>
    <mergeCell ref="E7:F7"/>
    <mergeCell ref="H7:H8"/>
    <mergeCell ref="I7:I8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1" activeCellId="0" sqref="E21"/>
    </sheetView>
  </sheetViews>
  <sheetFormatPr defaultColWidth="10.4921875" defaultRowHeight="14.25" zeroHeight="false" outlineLevelRow="0" outlineLevelCol="0"/>
  <cols>
    <col collapsed="false" customWidth="true" hidden="false" outlineLevel="0" max="1" min="1" style="91" width="2.62"/>
    <col collapsed="false" customWidth="true" hidden="false" outlineLevel="0" max="2" min="2" style="91" width="12.5"/>
    <col collapsed="false" customWidth="true" hidden="false" outlineLevel="0" max="3" min="3" style="91" width="40.75"/>
    <col collapsed="false" customWidth="true" hidden="false" outlineLevel="0" max="4" min="4" style="92" width="9"/>
    <col collapsed="false" customWidth="true" hidden="false" outlineLevel="0" max="5" min="5" style="91" width="10.38"/>
    <col collapsed="false" customWidth="false" hidden="false" outlineLevel="0" max="9" min="6" style="91" width="10.5"/>
    <col collapsed="false" customWidth="true" hidden="false" outlineLevel="0" max="10" min="10" style="91" width="11.87"/>
    <col collapsed="false" customWidth="false" hidden="false" outlineLevel="0" max="1024" min="11" style="91" width="10.5"/>
  </cols>
  <sheetData>
    <row r="1" s="93" customFormat="true" ht="14.25" hidden="false" customHeight="false" outlineLevel="0" collapsed="false">
      <c r="B1" s="94" t="s">
        <v>0</v>
      </c>
      <c r="C1" s="95" t="s">
        <v>1</v>
      </c>
      <c r="D1" s="95"/>
      <c r="E1" s="95"/>
      <c r="F1" s="96" t="s">
        <v>2</v>
      </c>
      <c r="G1" s="96"/>
      <c r="H1" s="96"/>
      <c r="I1" s="97"/>
      <c r="J1" s="97"/>
      <c r="AMF1" s="91"/>
      <c r="AMG1" s="91"/>
      <c r="AMH1" s="91"/>
      <c r="AMI1" s="91"/>
      <c r="AMJ1" s="91"/>
    </row>
    <row r="2" s="93" customFormat="true" ht="14.25" hidden="false" customHeight="false" outlineLevel="0" collapsed="false">
      <c r="B2" s="94" t="s">
        <v>3</v>
      </c>
      <c r="C2" s="95" t="s">
        <v>4</v>
      </c>
      <c r="D2" s="95"/>
      <c r="E2" s="95"/>
      <c r="F2" s="96" t="s">
        <v>5</v>
      </c>
      <c r="G2" s="96"/>
      <c r="H2" s="96"/>
      <c r="I2" s="98" t="s">
        <v>112</v>
      </c>
      <c r="J2" s="98"/>
      <c r="AMF2" s="91"/>
      <c r="AMG2" s="91"/>
      <c r="AMH2" s="91"/>
      <c r="AMI2" s="91"/>
      <c r="AMJ2" s="91"/>
    </row>
    <row r="3" s="93" customFormat="true" ht="14.25" hidden="false" customHeight="false" outlineLevel="0" collapsed="false">
      <c r="B3" s="94" t="s">
        <v>7</v>
      </c>
      <c r="C3" s="95" t="s">
        <v>113</v>
      </c>
      <c r="D3" s="95"/>
      <c r="E3" s="95"/>
      <c r="F3" s="96" t="s">
        <v>9</v>
      </c>
      <c r="G3" s="96"/>
      <c r="H3" s="96"/>
      <c r="I3" s="99" t="n">
        <v>44134</v>
      </c>
      <c r="J3" s="99"/>
      <c r="AMF3" s="91"/>
      <c r="AMG3" s="91"/>
      <c r="AMH3" s="91"/>
      <c r="AMI3" s="91"/>
      <c r="AMJ3" s="91"/>
    </row>
    <row r="4" s="93" customFormat="true" ht="14.25" hidden="false" customHeight="false" outlineLevel="0" collapsed="false">
      <c r="B4" s="94" t="s">
        <v>10</v>
      </c>
      <c r="C4" s="95" t="s">
        <v>11</v>
      </c>
      <c r="D4" s="95"/>
      <c r="E4" s="95"/>
      <c r="F4" s="96" t="s">
        <v>12</v>
      </c>
      <c r="G4" s="96"/>
      <c r="H4" s="96"/>
      <c r="I4" s="98" t="s">
        <v>13</v>
      </c>
      <c r="J4" s="98"/>
      <c r="AMF4" s="91"/>
      <c r="AMG4" s="91"/>
      <c r="AMH4" s="91"/>
      <c r="AMI4" s="91"/>
      <c r="AMJ4" s="91"/>
    </row>
    <row r="5" s="93" customFormat="true" ht="14.25" hidden="false" customHeight="false" outlineLevel="0" collapsed="false">
      <c r="B5" s="94" t="s">
        <v>14</v>
      </c>
      <c r="C5" s="95" t="s">
        <v>114</v>
      </c>
      <c r="D5" s="95"/>
      <c r="E5" s="95"/>
      <c r="F5" s="96" t="s">
        <v>9</v>
      </c>
      <c r="G5" s="96"/>
      <c r="H5" s="96"/>
      <c r="I5" s="97"/>
      <c r="J5" s="97"/>
      <c r="AMF5" s="91"/>
      <c r="AMG5" s="91"/>
      <c r="AMH5" s="91"/>
      <c r="AMI5" s="91"/>
      <c r="AMJ5" s="91"/>
    </row>
    <row r="6" s="100" customFormat="true" ht="14.25" hidden="false" customHeight="false" outlineLevel="0" collapsed="false">
      <c r="D6" s="101"/>
      <c r="I6" s="102"/>
      <c r="AMF6" s="91"/>
      <c r="AMG6" s="91"/>
      <c r="AMH6" s="91"/>
      <c r="AMI6" s="91"/>
      <c r="AMJ6" s="91"/>
    </row>
    <row r="7" customFormat="false" ht="42.2" hidden="false" customHeight="true" outlineLevel="0" collapsed="false">
      <c r="B7" s="103"/>
      <c r="C7" s="103"/>
      <c r="D7" s="104" t="s">
        <v>115</v>
      </c>
      <c r="E7" s="105" t="s">
        <v>116</v>
      </c>
      <c r="F7" s="105"/>
      <c r="G7" s="105"/>
      <c r="H7" s="105"/>
      <c r="I7" s="105"/>
      <c r="J7" s="105"/>
    </row>
    <row r="8" customFormat="false" ht="14.25" hidden="false" customHeight="false" outlineLevel="0" collapsed="false">
      <c r="B8" s="106"/>
      <c r="C8" s="106"/>
      <c r="D8" s="107"/>
      <c r="E8" s="108"/>
      <c r="F8" s="109"/>
      <c r="G8" s="109"/>
      <c r="H8" s="109"/>
      <c r="I8" s="109"/>
      <c r="J8" s="110"/>
    </row>
    <row r="9" s="117" customFormat="true" ht="15" hidden="false" customHeight="false" outlineLevel="0" collapsed="false">
      <c r="A9" s="91"/>
      <c r="B9" s="111" t="s">
        <v>117</v>
      </c>
      <c r="C9" s="112" t="s">
        <v>97</v>
      </c>
      <c r="D9" s="113" t="n">
        <v>47270</v>
      </c>
      <c r="E9" s="114" t="s">
        <v>118</v>
      </c>
      <c r="F9" s="115"/>
      <c r="G9" s="115"/>
      <c r="H9" s="115"/>
      <c r="I9" s="115"/>
      <c r="J9" s="116"/>
      <c r="AMF9" s="91"/>
      <c r="AMG9" s="91"/>
      <c r="AMH9" s="91"/>
      <c r="AMI9" s="91"/>
      <c r="AMJ9" s="91"/>
    </row>
    <row r="10" s="117" customFormat="true" ht="15" hidden="false" customHeight="false" outlineLevel="0" collapsed="false">
      <c r="A10" s="91"/>
      <c r="B10" s="111" t="s">
        <v>119</v>
      </c>
      <c r="C10" s="112" t="s">
        <v>98</v>
      </c>
      <c r="D10" s="113" t="n">
        <v>950</v>
      </c>
      <c r="E10" s="118" t="s">
        <v>120</v>
      </c>
      <c r="F10" s="118"/>
      <c r="G10" s="118"/>
      <c r="H10" s="118"/>
      <c r="I10" s="118"/>
      <c r="J10" s="118"/>
      <c r="AMF10" s="91"/>
      <c r="AMG10" s="91"/>
      <c r="AMH10" s="91"/>
      <c r="AMI10" s="91"/>
      <c r="AMJ10" s="91"/>
    </row>
    <row r="11" s="117" customFormat="true" ht="15" hidden="false" customHeight="false" outlineLevel="0" collapsed="false">
      <c r="A11" s="91"/>
      <c r="B11" s="111" t="s">
        <v>121</v>
      </c>
      <c r="C11" s="112" t="s">
        <v>99</v>
      </c>
      <c r="D11" s="113" t="n">
        <v>17452</v>
      </c>
      <c r="E11" s="118" t="s">
        <v>122</v>
      </c>
      <c r="F11" s="118"/>
      <c r="G11" s="118"/>
      <c r="H11" s="118"/>
      <c r="I11" s="118"/>
      <c r="J11" s="118"/>
      <c r="AMF11" s="91"/>
      <c r="AMG11" s="91"/>
      <c r="AMH11" s="91"/>
      <c r="AMI11" s="91"/>
      <c r="AMJ11" s="91"/>
    </row>
    <row r="12" s="117" customFormat="true" ht="15" hidden="false" customHeight="false" outlineLevel="0" collapsed="false">
      <c r="A12" s="91"/>
      <c r="B12" s="111" t="s">
        <v>123</v>
      </c>
      <c r="C12" s="112" t="s">
        <v>100</v>
      </c>
      <c r="D12" s="113" t="n">
        <v>11548</v>
      </c>
      <c r="E12" s="118"/>
      <c r="F12" s="118"/>
      <c r="G12" s="118"/>
      <c r="H12" s="118"/>
      <c r="I12" s="118"/>
      <c r="J12" s="118"/>
      <c r="AMF12" s="91"/>
      <c r="AMG12" s="91"/>
      <c r="AMH12" s="91"/>
      <c r="AMI12" s="91"/>
      <c r="AMJ12" s="91"/>
    </row>
    <row r="13" s="117" customFormat="true" ht="15" hidden="false" customHeight="false" outlineLevel="0" collapsed="false">
      <c r="A13" s="91"/>
      <c r="B13" s="111" t="s">
        <v>124</v>
      </c>
      <c r="C13" s="112" t="s">
        <v>101</v>
      </c>
      <c r="D13" s="113" t="n">
        <v>11289</v>
      </c>
      <c r="E13" s="118" t="s">
        <v>125</v>
      </c>
      <c r="F13" s="118"/>
      <c r="G13" s="118"/>
      <c r="H13" s="118"/>
      <c r="I13" s="118"/>
      <c r="J13" s="118"/>
      <c r="AMF13" s="91"/>
      <c r="AMG13" s="91"/>
      <c r="AMH13" s="91"/>
      <c r="AMI13" s="91"/>
      <c r="AMJ13" s="91"/>
    </row>
    <row r="14" s="117" customFormat="true" ht="15" hidden="false" customHeight="false" outlineLevel="0" collapsed="false">
      <c r="A14" s="91"/>
      <c r="B14" s="111" t="s">
        <v>126</v>
      </c>
      <c r="C14" s="112" t="s">
        <v>102</v>
      </c>
      <c r="D14" s="113" t="n">
        <v>6445</v>
      </c>
      <c r="E14" s="118" t="s">
        <v>127</v>
      </c>
      <c r="F14" s="118"/>
      <c r="G14" s="118"/>
      <c r="H14" s="118"/>
      <c r="I14" s="118"/>
      <c r="J14" s="118"/>
      <c r="AMF14" s="91"/>
      <c r="AMG14" s="91"/>
      <c r="AMH14" s="91"/>
      <c r="AMI14" s="91"/>
      <c r="AMJ14" s="91"/>
    </row>
    <row r="15" s="117" customFormat="true" ht="15" hidden="false" customHeight="false" outlineLevel="0" collapsed="false">
      <c r="A15" s="91"/>
      <c r="B15" s="111" t="s">
        <v>128</v>
      </c>
      <c r="C15" s="112" t="s">
        <v>103</v>
      </c>
      <c r="D15" s="113" t="n">
        <v>9589</v>
      </c>
      <c r="E15" s="118" t="s">
        <v>129</v>
      </c>
      <c r="F15" s="118"/>
      <c r="G15" s="118"/>
      <c r="H15" s="118"/>
      <c r="I15" s="118"/>
      <c r="J15" s="118"/>
      <c r="AMF15" s="91"/>
      <c r="AMG15" s="91"/>
      <c r="AMH15" s="91"/>
      <c r="AMI15" s="91"/>
      <c r="AMJ15" s="91"/>
    </row>
    <row r="16" s="117" customFormat="true" ht="15" hidden="false" customHeight="false" outlineLevel="0" collapsed="false">
      <c r="A16" s="91"/>
      <c r="B16" s="111" t="s">
        <v>130</v>
      </c>
      <c r="C16" s="112" t="s">
        <v>104</v>
      </c>
      <c r="D16" s="113" t="n">
        <v>13373</v>
      </c>
      <c r="E16" s="119" t="s">
        <v>131</v>
      </c>
      <c r="F16" s="119"/>
      <c r="G16" s="119"/>
      <c r="H16" s="119"/>
      <c r="I16" s="119"/>
      <c r="J16" s="119"/>
      <c r="AMF16" s="91"/>
      <c r="AMG16" s="91"/>
      <c r="AMH16" s="91"/>
      <c r="AMI16" s="91"/>
      <c r="AMJ16" s="91"/>
    </row>
    <row r="17" s="117" customFormat="true" ht="15" hidden="false" customHeight="false" outlineLevel="0" collapsed="false">
      <c r="A17" s="91"/>
      <c r="B17" s="120"/>
      <c r="C17" s="121"/>
      <c r="D17" s="122"/>
      <c r="E17" s="123"/>
      <c r="F17" s="124"/>
      <c r="G17" s="124"/>
      <c r="H17" s="124"/>
      <c r="I17" s="124"/>
      <c r="J17" s="125"/>
      <c r="AMF17" s="91"/>
      <c r="AMG17" s="91"/>
      <c r="AMH17" s="91"/>
      <c r="AMI17" s="91"/>
      <c r="AMJ17" s="91"/>
    </row>
    <row r="18" customFormat="false" ht="15" hidden="false" customHeight="false" outlineLevel="0" collapsed="false">
      <c r="C18" s="126" t="s">
        <v>132</v>
      </c>
      <c r="D18" s="127" t="n">
        <f aca="false">SUM(D9:D16)</f>
        <v>117916</v>
      </c>
    </row>
    <row r="21" customFormat="false" ht="14.25" hidden="false" customHeight="false" outlineLevel="0" collapsed="false">
      <c r="B21" s="128"/>
      <c r="C21" s="128"/>
      <c r="D21" s="129"/>
    </row>
    <row r="30" customFormat="false" ht="14.25" hidden="false" customHeight="false" outlineLevel="0" collapsed="false">
      <c r="B30" s="128"/>
      <c r="C30" s="128"/>
      <c r="D30" s="129"/>
    </row>
  </sheetData>
  <mergeCells count="23">
    <mergeCell ref="C1:E1"/>
    <mergeCell ref="F1:H1"/>
    <mergeCell ref="I1:J1"/>
    <mergeCell ref="C2:E2"/>
    <mergeCell ref="F2:H2"/>
    <mergeCell ref="I2:J2"/>
    <mergeCell ref="C3:E3"/>
    <mergeCell ref="F3:H3"/>
    <mergeCell ref="I3:J3"/>
    <mergeCell ref="C4:E4"/>
    <mergeCell ref="F4:H4"/>
    <mergeCell ref="I4:J4"/>
    <mergeCell ref="C5:E5"/>
    <mergeCell ref="F5:H5"/>
    <mergeCell ref="I5:J5"/>
    <mergeCell ref="E7:J7"/>
    <mergeCell ref="E10:J10"/>
    <mergeCell ref="E11:J11"/>
    <mergeCell ref="E12:J12"/>
    <mergeCell ref="E13:J13"/>
    <mergeCell ref="E14:J14"/>
    <mergeCell ref="E15:J15"/>
    <mergeCell ref="E16:J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1" activeCellId="0" sqref="H11"/>
    </sheetView>
  </sheetViews>
  <sheetFormatPr defaultColWidth="10.4921875" defaultRowHeight="14.25" zeroHeight="false" outlineLevelRow="0" outlineLevelCol="0"/>
  <cols>
    <col collapsed="false" customWidth="true" hidden="false" outlineLevel="0" max="1" min="1" style="0" width="1.38"/>
    <col collapsed="false" customWidth="true" hidden="false" outlineLevel="0" max="3" min="3" style="0" width="21.75"/>
    <col collapsed="false" customWidth="true" hidden="false" outlineLevel="0" max="4" min="4" style="0" width="8.25"/>
    <col collapsed="false" customWidth="true" hidden="false" outlineLevel="0" max="5" min="5" style="0" width="10.87"/>
    <col collapsed="false" customWidth="true" hidden="false" outlineLevel="0" max="6" min="6" style="0" width="50.75"/>
  </cols>
  <sheetData>
    <row r="1" customFormat="false" ht="14.25" hidden="false" customHeight="false" outlineLevel="0" collapsed="false">
      <c r="J1" s="130"/>
    </row>
    <row r="2" s="131" customFormat="true" ht="18" hidden="false" customHeight="true" outlineLevel="0" collapsed="false">
      <c r="B2" s="132" t="s">
        <v>133</v>
      </c>
      <c r="C2" s="132"/>
      <c r="D2" s="132"/>
      <c r="E2" s="132"/>
      <c r="F2" s="132"/>
      <c r="G2" s="132"/>
      <c r="H2" s="132"/>
      <c r="I2" s="132"/>
      <c r="J2" s="132"/>
      <c r="K2" s="132"/>
    </row>
    <row r="3" s="131" customFormat="true" ht="14.25" hidden="false" customHeight="false" outlineLevel="0" collapsed="false">
      <c r="B3" s="133"/>
      <c r="C3" s="133"/>
      <c r="D3" s="133"/>
      <c r="E3" s="133"/>
      <c r="F3" s="133"/>
      <c r="G3" s="133"/>
      <c r="H3" s="133"/>
      <c r="I3" s="133"/>
      <c r="J3" s="134"/>
    </row>
    <row r="4" s="135" customFormat="true" ht="14.25" hidden="false" customHeight="false" outlineLevel="0" collapsed="false">
      <c r="B4" s="136" t="s">
        <v>0</v>
      </c>
      <c r="C4" s="137" t="s">
        <v>1</v>
      </c>
      <c r="D4" s="137"/>
      <c r="E4" s="137"/>
      <c r="F4" s="137"/>
      <c r="G4" s="138" t="s">
        <v>2</v>
      </c>
      <c r="H4" s="138"/>
      <c r="I4" s="138"/>
      <c r="J4" s="139"/>
      <c r="K4" s="139"/>
    </row>
    <row r="5" s="135" customFormat="true" ht="14.25" hidden="false" customHeight="false" outlineLevel="0" collapsed="false">
      <c r="B5" s="136" t="s">
        <v>3</v>
      </c>
      <c r="C5" s="137" t="s">
        <v>4</v>
      </c>
      <c r="D5" s="137"/>
      <c r="E5" s="137"/>
      <c r="F5" s="137"/>
      <c r="G5" s="138" t="s">
        <v>5</v>
      </c>
      <c r="H5" s="138"/>
      <c r="I5" s="138"/>
      <c r="J5" s="140" t="s">
        <v>6</v>
      </c>
      <c r="K5" s="140"/>
    </row>
    <row r="6" s="135" customFormat="true" ht="14.25" hidden="false" customHeight="false" outlineLevel="0" collapsed="false">
      <c r="B6" s="136" t="s">
        <v>7</v>
      </c>
      <c r="C6" s="137" t="s">
        <v>8</v>
      </c>
      <c r="D6" s="137"/>
      <c r="E6" s="137"/>
      <c r="F6" s="137"/>
      <c r="G6" s="138" t="s">
        <v>9</v>
      </c>
      <c r="H6" s="138"/>
      <c r="I6" s="138"/>
      <c r="J6" s="141" t="n">
        <v>44134</v>
      </c>
      <c r="K6" s="141"/>
    </row>
    <row r="7" s="135" customFormat="true" ht="14.25" hidden="false" customHeight="false" outlineLevel="0" collapsed="false">
      <c r="B7" s="136" t="s">
        <v>10</v>
      </c>
      <c r="C7" s="137" t="s">
        <v>11</v>
      </c>
      <c r="D7" s="137"/>
      <c r="E7" s="137"/>
      <c r="F7" s="137"/>
      <c r="G7" s="138" t="s">
        <v>12</v>
      </c>
      <c r="H7" s="138"/>
      <c r="I7" s="138"/>
      <c r="J7" s="140" t="s">
        <v>13</v>
      </c>
      <c r="K7" s="140"/>
    </row>
    <row r="8" s="135" customFormat="true" ht="14.25" hidden="false" customHeight="false" outlineLevel="0" collapsed="false">
      <c r="B8" s="136" t="s">
        <v>14</v>
      </c>
      <c r="C8" s="137" t="s">
        <v>114</v>
      </c>
      <c r="D8" s="137"/>
      <c r="E8" s="137"/>
      <c r="F8" s="137"/>
      <c r="G8" s="138" t="s">
        <v>9</v>
      </c>
      <c r="H8" s="138"/>
      <c r="I8" s="138"/>
      <c r="J8" s="139"/>
      <c r="K8" s="139"/>
    </row>
    <row r="9" s="131" customFormat="true" ht="14.25" hidden="false" customHeight="false" outlineLevel="0" collapsed="false">
      <c r="J9" s="142"/>
    </row>
    <row r="11" customFormat="false" ht="30" hidden="false" customHeight="false" outlineLevel="0" collapsed="false">
      <c r="B11" s="143" t="s">
        <v>16</v>
      </c>
      <c r="C11" s="144" t="s">
        <v>134</v>
      </c>
      <c r="D11" s="145" t="s">
        <v>135</v>
      </c>
      <c r="E11" s="146" t="s">
        <v>136</v>
      </c>
      <c r="F11" s="147" t="s">
        <v>137</v>
      </c>
    </row>
    <row r="12" customFormat="false" ht="15.75" hidden="false" customHeight="false" outlineLevel="0" collapsed="false">
      <c r="B12" s="148"/>
      <c r="C12" s="149" t="s">
        <v>43</v>
      </c>
      <c r="D12" s="150" t="n">
        <f aca="false">'Cedula resumen'!G20</f>
        <v>33368.11</v>
      </c>
      <c r="E12" s="151" t="s">
        <v>138</v>
      </c>
      <c r="F12" s="150" t="s">
        <v>139</v>
      </c>
    </row>
    <row r="13" customFormat="false" ht="15.75" hidden="false" customHeight="false" outlineLevel="0" collapsed="false">
      <c r="B13" s="148"/>
      <c r="C13" s="149" t="s">
        <v>140</v>
      </c>
      <c r="D13" s="150" t="n">
        <f aca="false">'Cedula resumen'!G22</f>
        <v>3195.57</v>
      </c>
      <c r="E13" s="151" t="s">
        <v>138</v>
      </c>
      <c r="F13" s="150" t="s">
        <v>139</v>
      </c>
    </row>
    <row r="14" customFormat="false" ht="15.75" hidden="false" customHeight="false" outlineLevel="0" collapsed="false">
      <c r="B14" s="148"/>
      <c r="C14" s="149" t="s">
        <v>141</v>
      </c>
      <c r="D14" s="150" t="n">
        <f aca="false">'Cedula resumen'!G23</f>
        <v>2133.29</v>
      </c>
      <c r="E14" s="151" t="s">
        <v>138</v>
      </c>
      <c r="F14" s="150" t="s">
        <v>139</v>
      </c>
    </row>
    <row r="15" customFormat="false" ht="15.75" hidden="false" customHeight="false" outlineLevel="0" collapsed="false">
      <c r="B15" s="148"/>
      <c r="C15" s="149" t="s">
        <v>47</v>
      </c>
      <c r="D15" s="150" t="n">
        <f aca="false">'Cedula resumen'!G24</f>
        <v>1212.77</v>
      </c>
      <c r="E15" s="151" t="s">
        <v>138</v>
      </c>
      <c r="F15" s="150" t="s">
        <v>139</v>
      </c>
    </row>
    <row r="16" customFormat="false" ht="15.75" hidden="false" customHeight="false" outlineLevel="0" collapsed="false">
      <c r="B16" s="148"/>
      <c r="C16" s="149" t="s">
        <v>142</v>
      </c>
      <c r="D16" s="150" t="n">
        <f aca="false">'Cedula resumen'!G21</f>
        <v>5293.81</v>
      </c>
      <c r="E16" s="151" t="s">
        <v>138</v>
      </c>
      <c r="F16" s="150" t="s">
        <v>139</v>
      </c>
    </row>
    <row r="17" customFormat="false" ht="15.75" hidden="false" customHeight="false" outlineLevel="0" collapsed="false">
      <c r="B17" s="148"/>
      <c r="C17" s="149" t="s">
        <v>143</v>
      </c>
      <c r="D17" s="150" t="n">
        <f aca="false">'Cedula resumen'!G28</f>
        <v>3596.69</v>
      </c>
      <c r="E17" s="151" t="s">
        <v>138</v>
      </c>
      <c r="F17" s="150" t="s">
        <v>139</v>
      </c>
    </row>
    <row r="18" customFormat="false" ht="15.75" hidden="false" customHeight="false" outlineLevel="0" collapsed="false">
      <c r="B18" s="148"/>
      <c r="C18" s="149" t="s">
        <v>144</v>
      </c>
      <c r="D18" s="150"/>
      <c r="E18" s="151" t="s">
        <v>138</v>
      </c>
      <c r="F18" s="150" t="s">
        <v>139</v>
      </c>
    </row>
    <row r="19" customFormat="false" ht="14.25" hidden="false" customHeight="false" outlineLevel="0" collapsed="false">
      <c r="B19" s="152"/>
      <c r="C19" s="153" t="s">
        <v>145</v>
      </c>
      <c r="D19" s="154" t="n">
        <f aca="false">SUM(D12:D18)</f>
        <v>48800.24</v>
      </c>
      <c r="E19" s="150"/>
      <c r="F19" s="150"/>
    </row>
    <row r="20" customFormat="false" ht="15.75" hidden="false" customHeight="false" outlineLevel="0" collapsed="false">
      <c r="B20" s="148"/>
      <c r="C20" s="149" t="s">
        <v>146</v>
      </c>
      <c r="D20" s="150" t="n">
        <f aca="false">SUM('Cedula resumen'!G26:G27)</f>
        <v>7397</v>
      </c>
      <c r="E20" s="151" t="s">
        <v>147</v>
      </c>
      <c r="F20" s="150" t="s">
        <v>148</v>
      </c>
    </row>
    <row r="21" customFormat="false" ht="15" hidden="false" customHeight="false" outlineLevel="0" collapsed="false">
      <c r="B21" s="148"/>
      <c r="C21" s="149" t="s">
        <v>149</v>
      </c>
      <c r="D21" s="150" t="n">
        <f aca="false">'Cedula resumen'!G25+'Cedula resumen'!G29</f>
        <v>17660.82</v>
      </c>
      <c r="E21" s="150"/>
      <c r="F21" s="155"/>
    </row>
    <row r="22" customFormat="false" ht="15" hidden="false" customHeight="false" outlineLevel="0" collapsed="false">
      <c r="B22" s="156"/>
      <c r="C22" s="157" t="s">
        <v>132</v>
      </c>
      <c r="D22" s="158" t="n">
        <f aca="false">SUM(D19:D21)</f>
        <v>73858.06</v>
      </c>
      <c r="E22" s="159"/>
      <c r="F22" s="160"/>
    </row>
  </sheetData>
  <mergeCells count="16">
    <mergeCell ref="B2:K2"/>
    <mergeCell ref="C4:F4"/>
    <mergeCell ref="G4:I4"/>
    <mergeCell ref="J4:K4"/>
    <mergeCell ref="C5:F5"/>
    <mergeCell ref="G5:I5"/>
    <mergeCell ref="J5:K5"/>
    <mergeCell ref="C6:F6"/>
    <mergeCell ref="G6:I6"/>
    <mergeCell ref="J6:K6"/>
    <mergeCell ref="C7:F7"/>
    <mergeCell ref="G7:I7"/>
    <mergeCell ref="J7:K7"/>
    <mergeCell ref="C8:F8"/>
    <mergeCell ref="G8:I8"/>
    <mergeCell ref="J8:K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3" activeCellId="0" sqref="C13"/>
    </sheetView>
  </sheetViews>
  <sheetFormatPr defaultColWidth="10.4921875" defaultRowHeight="14.25" zeroHeight="false" outlineLevelRow="0" outlineLevelCol="0"/>
  <cols>
    <col collapsed="false" customWidth="true" hidden="false" outlineLevel="0" max="3" min="3" style="0" width="54.26"/>
    <col collapsed="false" customWidth="true" hidden="false" outlineLevel="0" max="4" min="4" style="0" width="21.75"/>
    <col collapsed="false" customWidth="true" hidden="false" outlineLevel="0" max="5" min="5" style="0" width="9.62"/>
  </cols>
  <sheetData>
    <row r="1" customFormat="false" ht="13.9" hidden="false" customHeight="true" outlineLevel="0" collapsed="false">
      <c r="I1" s="130"/>
    </row>
    <row r="2" s="131" customFormat="true" ht="18" hidden="false" customHeight="true" outlineLevel="0" collapsed="false">
      <c r="B2" s="132" t="s">
        <v>133</v>
      </c>
      <c r="C2" s="132"/>
      <c r="D2" s="132"/>
      <c r="E2" s="132"/>
      <c r="F2" s="132"/>
      <c r="G2" s="132"/>
      <c r="H2" s="132"/>
      <c r="I2" s="132"/>
      <c r="J2" s="132"/>
    </row>
    <row r="3" s="131" customFormat="true" ht="14.25" hidden="false" customHeight="false" outlineLevel="0" collapsed="false">
      <c r="B3" s="133"/>
      <c r="C3" s="133"/>
      <c r="D3" s="133"/>
      <c r="E3" s="133"/>
      <c r="F3" s="133"/>
      <c r="G3" s="133"/>
      <c r="H3" s="133"/>
      <c r="I3" s="134"/>
    </row>
    <row r="4" s="135" customFormat="true" ht="14.25" hidden="false" customHeight="false" outlineLevel="0" collapsed="false">
      <c r="B4" s="136" t="s">
        <v>0</v>
      </c>
      <c r="C4" s="137" t="s">
        <v>1</v>
      </c>
      <c r="D4" s="137"/>
      <c r="E4" s="137"/>
      <c r="F4" s="138" t="s">
        <v>2</v>
      </c>
      <c r="G4" s="138"/>
      <c r="H4" s="138"/>
      <c r="I4" s="139"/>
      <c r="J4" s="139"/>
    </row>
    <row r="5" s="135" customFormat="true" ht="14.25" hidden="false" customHeight="false" outlineLevel="0" collapsed="false">
      <c r="B5" s="136" t="s">
        <v>3</v>
      </c>
      <c r="C5" s="137" t="s">
        <v>4</v>
      </c>
      <c r="D5" s="137"/>
      <c r="E5" s="137"/>
      <c r="F5" s="138" t="s">
        <v>5</v>
      </c>
      <c r="G5" s="138"/>
      <c r="H5" s="138"/>
      <c r="I5" s="140" t="s">
        <v>6</v>
      </c>
      <c r="J5" s="140"/>
    </row>
    <row r="6" s="135" customFormat="true" ht="14.25" hidden="false" customHeight="false" outlineLevel="0" collapsed="false">
      <c r="B6" s="136" t="s">
        <v>7</v>
      </c>
      <c r="C6" s="137" t="s">
        <v>8</v>
      </c>
      <c r="D6" s="137"/>
      <c r="E6" s="137"/>
      <c r="F6" s="138" t="s">
        <v>9</v>
      </c>
      <c r="G6" s="138"/>
      <c r="H6" s="138"/>
      <c r="I6" s="141" t="n">
        <v>44134</v>
      </c>
      <c r="J6" s="141"/>
    </row>
    <row r="7" s="135" customFormat="true" ht="14.25" hidden="false" customHeight="false" outlineLevel="0" collapsed="false">
      <c r="B7" s="136" t="s">
        <v>10</v>
      </c>
      <c r="C7" s="137" t="s">
        <v>11</v>
      </c>
      <c r="D7" s="137"/>
      <c r="E7" s="137"/>
      <c r="F7" s="138" t="s">
        <v>12</v>
      </c>
      <c r="G7" s="138"/>
      <c r="H7" s="138"/>
      <c r="I7" s="140" t="s">
        <v>13</v>
      </c>
      <c r="J7" s="140"/>
    </row>
    <row r="8" s="135" customFormat="true" ht="14.25" hidden="false" customHeight="false" outlineLevel="0" collapsed="false">
      <c r="B8" s="136" t="s">
        <v>14</v>
      </c>
      <c r="C8" s="137" t="s">
        <v>114</v>
      </c>
      <c r="D8" s="137"/>
      <c r="E8" s="137"/>
      <c r="F8" s="138" t="s">
        <v>9</v>
      </c>
      <c r="G8" s="138"/>
      <c r="H8" s="138"/>
      <c r="I8" s="139"/>
      <c r="J8" s="139"/>
    </row>
    <row r="9" s="131" customFormat="true" ht="14.25" hidden="false" customHeight="false" outlineLevel="0" collapsed="false">
      <c r="I9" s="142"/>
    </row>
    <row r="10" s="91" customFormat="true" ht="15" hidden="false" customHeight="false" outlineLevel="0" collapsed="false">
      <c r="B10" s="161"/>
      <c r="C10" s="162" t="s">
        <v>150</v>
      </c>
      <c r="D10" s="163" t="s">
        <v>151</v>
      </c>
      <c r="E10" s="164" t="s">
        <v>152</v>
      </c>
      <c r="F10" s="165"/>
      <c r="G10" s="166"/>
      <c r="H10" s="166"/>
      <c r="I10" s="166"/>
      <c r="J10" s="167"/>
    </row>
    <row r="11" s="91" customFormat="true" ht="14.25" hidden="false" customHeight="false" outlineLevel="0" collapsed="false">
      <c r="B11" s="168"/>
      <c r="C11" s="169" t="s">
        <v>153</v>
      </c>
      <c r="D11" s="170" t="n">
        <v>3260</v>
      </c>
      <c r="E11" s="171" t="n">
        <f aca="false">D11/$D$16</f>
        <v>0.282299965361967</v>
      </c>
      <c r="F11" s="172" t="s">
        <v>120</v>
      </c>
      <c r="J11" s="173"/>
    </row>
    <row r="12" s="91" customFormat="true" ht="14.25" hidden="false" customHeight="false" outlineLevel="0" collapsed="false">
      <c r="B12" s="168"/>
      <c r="C12" s="174" t="s">
        <v>154</v>
      </c>
      <c r="D12" s="170" t="n">
        <v>2000</v>
      </c>
      <c r="E12" s="171" t="n">
        <f aca="false">D12/$D$16</f>
        <v>0.173190162798753</v>
      </c>
      <c r="F12" s="172" t="s">
        <v>120</v>
      </c>
      <c r="J12" s="173"/>
    </row>
    <row r="13" s="91" customFormat="true" ht="14.25" hidden="false" customHeight="false" outlineLevel="0" collapsed="false">
      <c r="B13" s="168"/>
      <c r="C13" s="175" t="s">
        <v>155</v>
      </c>
      <c r="D13" s="170" t="n">
        <v>1050</v>
      </c>
      <c r="E13" s="171" t="n">
        <f aca="false">D13/$D$16</f>
        <v>0.0909248354693453</v>
      </c>
      <c r="F13" s="172" t="s">
        <v>120</v>
      </c>
      <c r="J13" s="173"/>
    </row>
    <row r="14" s="91" customFormat="true" ht="14.25" hidden="false" customHeight="false" outlineLevel="0" collapsed="false">
      <c r="B14" s="168"/>
      <c r="C14" s="176" t="s">
        <v>156</v>
      </c>
      <c r="D14" s="170" t="n">
        <v>2400</v>
      </c>
      <c r="E14" s="171" t="n">
        <f aca="false">D14/$D$16</f>
        <v>0.207828195358504</v>
      </c>
      <c r="F14" s="172" t="s">
        <v>120</v>
      </c>
      <c r="J14" s="173"/>
    </row>
    <row r="15" s="91" customFormat="true" ht="14.25" hidden="false" customHeight="false" outlineLevel="0" collapsed="false">
      <c r="B15" s="177"/>
      <c r="C15" s="178" t="s">
        <v>157</v>
      </c>
      <c r="D15" s="179" t="n">
        <f aca="false">'ag-20'!D12-SUM(D11:D14)</f>
        <v>2838</v>
      </c>
      <c r="E15" s="180" t="n">
        <f aca="false">D15/$D$16</f>
        <v>0.24575684101143</v>
      </c>
      <c r="F15" s="181" t="s">
        <v>127</v>
      </c>
      <c r="G15" s="182"/>
      <c r="H15" s="182"/>
      <c r="I15" s="182"/>
      <c r="J15" s="183"/>
    </row>
    <row r="16" s="91" customFormat="true" ht="14.25" hidden="false" customHeight="false" outlineLevel="0" collapsed="false">
      <c r="B16" s="128"/>
      <c r="C16" s="184" t="s">
        <v>158</v>
      </c>
      <c r="D16" s="185" t="n">
        <f aca="false">SUM(D11:D15)</f>
        <v>11548</v>
      </c>
      <c r="E16" s="186" t="n">
        <f aca="false">SUM(E11:E15)</f>
        <v>1</v>
      </c>
    </row>
    <row r="17" customFormat="false" ht="14.25" hidden="false" customHeight="false" outlineLevel="0" collapsed="false">
      <c r="E17" s="130"/>
    </row>
    <row r="18" customFormat="false" ht="15" hidden="false" customHeight="false" outlineLevel="0" collapsed="false">
      <c r="B18" s="187"/>
      <c r="C18" s="188" t="s">
        <v>159</v>
      </c>
      <c r="D18" s="189" t="s">
        <v>151</v>
      </c>
      <c r="E18" s="190" t="s">
        <v>152</v>
      </c>
      <c r="F18" s="191"/>
      <c r="G18" s="192"/>
      <c r="H18" s="192"/>
      <c r="I18" s="192"/>
      <c r="J18" s="193"/>
    </row>
    <row r="19" customFormat="false" ht="14.25" hidden="false" customHeight="false" outlineLevel="0" collapsed="false">
      <c r="B19" s="194" t="s">
        <v>29</v>
      </c>
      <c r="C19" s="194" t="s">
        <v>30</v>
      </c>
      <c r="D19" s="194" t="n">
        <v>0</v>
      </c>
      <c r="E19" s="195" t="n">
        <f aca="false">D19/$D$25</f>
        <v>0</v>
      </c>
      <c r="F19" s="196" t="s">
        <v>160</v>
      </c>
      <c r="G19" s="197"/>
      <c r="H19" s="197"/>
      <c r="I19" s="197"/>
      <c r="J19" s="198"/>
    </row>
    <row r="20" customFormat="false" ht="14.25" hidden="false" customHeight="false" outlineLevel="0" collapsed="false">
      <c r="B20" s="194" t="s">
        <v>31</v>
      </c>
      <c r="C20" s="194" t="s">
        <v>34</v>
      </c>
      <c r="D20" s="194" t="n">
        <v>950</v>
      </c>
      <c r="E20" s="195" t="n">
        <f aca="false">D20/$D$25</f>
        <v>1</v>
      </c>
      <c r="F20" s="196" t="s">
        <v>160</v>
      </c>
      <c r="G20" s="197"/>
      <c r="H20" s="197"/>
      <c r="I20" s="197"/>
      <c r="J20" s="198"/>
    </row>
    <row r="21" customFormat="false" ht="14.25" hidden="false" customHeight="false" outlineLevel="0" collapsed="false">
      <c r="B21" s="194" t="s">
        <v>35</v>
      </c>
      <c r="C21" s="194" t="s">
        <v>36</v>
      </c>
      <c r="D21" s="194" t="n">
        <v>0</v>
      </c>
      <c r="E21" s="195" t="n">
        <f aca="false">D21/$D$25</f>
        <v>0</v>
      </c>
      <c r="F21" s="196" t="s">
        <v>160</v>
      </c>
      <c r="G21" s="197"/>
      <c r="H21" s="197"/>
      <c r="I21" s="197"/>
      <c r="J21" s="198"/>
    </row>
    <row r="22" customFormat="false" ht="14.25" hidden="false" customHeight="false" outlineLevel="0" collapsed="false">
      <c r="B22" s="194" t="s">
        <v>37</v>
      </c>
      <c r="C22" s="194" t="s">
        <v>38</v>
      </c>
      <c r="D22" s="194" t="n">
        <v>0</v>
      </c>
      <c r="E22" s="195" t="n">
        <f aca="false">D22/$D$25</f>
        <v>0</v>
      </c>
      <c r="F22" s="196" t="s">
        <v>160</v>
      </c>
      <c r="G22" s="197"/>
      <c r="H22" s="197"/>
      <c r="I22" s="197"/>
      <c r="J22" s="198"/>
    </row>
    <row r="23" customFormat="false" ht="14.25" hidden="false" customHeight="false" outlineLevel="0" collapsed="false">
      <c r="B23" s="194" t="s">
        <v>39</v>
      </c>
      <c r="C23" s="194" t="s">
        <v>40</v>
      </c>
      <c r="D23" s="194" t="n">
        <v>0</v>
      </c>
      <c r="E23" s="195" t="n">
        <f aca="false">D23/$D$25</f>
        <v>0</v>
      </c>
      <c r="F23" s="196" t="s">
        <v>160</v>
      </c>
      <c r="G23" s="197"/>
      <c r="H23" s="197"/>
      <c r="I23" s="197"/>
      <c r="J23" s="198"/>
    </row>
    <row r="24" customFormat="false" ht="14.25" hidden="false" customHeight="false" outlineLevel="0" collapsed="false">
      <c r="B24" s="199"/>
      <c r="C24" s="199"/>
      <c r="D24" s="199"/>
      <c r="E24" s="200" t="n">
        <f aca="false">D24/$D$25</f>
        <v>0</v>
      </c>
      <c r="F24" s="201"/>
      <c r="G24" s="202"/>
      <c r="H24" s="202"/>
      <c r="I24" s="202"/>
      <c r="J24" s="203"/>
    </row>
    <row r="25" s="204" customFormat="true" ht="15" hidden="false" customHeight="false" outlineLevel="0" collapsed="false">
      <c r="C25" s="204" t="s">
        <v>158</v>
      </c>
      <c r="D25" s="204" t="n">
        <f aca="false">SUM(D19:D24)</f>
        <v>950</v>
      </c>
      <c r="E25" s="205" t="n">
        <f aca="false">SUM(E19:E24)</f>
        <v>1</v>
      </c>
    </row>
    <row r="28" customFormat="false" ht="14.25" hidden="false" customHeight="false" outlineLevel="0" collapsed="false">
      <c r="B28" s="206" t="s">
        <v>161</v>
      </c>
      <c r="C28" s="206" t="s">
        <v>34</v>
      </c>
      <c r="D28" s="206" t="s">
        <v>162</v>
      </c>
      <c r="E28" s="206" t="s">
        <v>163</v>
      </c>
      <c r="F28" s="206" t="s">
        <v>164</v>
      </c>
      <c r="G28" s="206" t="s">
        <v>165</v>
      </c>
      <c r="H28" s="206" t="s">
        <v>166</v>
      </c>
      <c r="I28" s="206" t="s">
        <v>25</v>
      </c>
    </row>
    <row r="29" customFormat="false" ht="15" hidden="false" customHeight="false" outlineLevel="0" collapsed="false">
      <c r="B29" s="207" t="s">
        <v>31</v>
      </c>
      <c r="C29" s="207"/>
      <c r="D29" s="207" t="s">
        <v>167</v>
      </c>
      <c r="E29" s="207" t="s">
        <v>168</v>
      </c>
      <c r="F29" s="207" t="s">
        <v>169</v>
      </c>
      <c r="G29" s="207" t="s">
        <v>170</v>
      </c>
      <c r="H29" s="207" t="s">
        <v>171</v>
      </c>
      <c r="I29" s="208" t="n">
        <v>250</v>
      </c>
    </row>
    <row r="30" customFormat="false" ht="15" hidden="false" customHeight="false" outlineLevel="0" collapsed="false">
      <c r="B30" s="209" t="s">
        <v>31</v>
      </c>
      <c r="C30" s="209"/>
      <c r="D30" s="209" t="s">
        <v>172</v>
      </c>
      <c r="E30" s="209" t="s">
        <v>173</v>
      </c>
      <c r="F30" s="209" t="s">
        <v>169</v>
      </c>
      <c r="G30" s="209" t="s">
        <v>170</v>
      </c>
      <c r="H30" s="209" t="s">
        <v>174</v>
      </c>
      <c r="I30" s="210" t="n">
        <v>700</v>
      </c>
    </row>
    <row r="31" customFormat="false" ht="15" hidden="false" customHeight="false" outlineLevel="0" collapsed="false">
      <c r="I31" s="204" t="n">
        <f aca="false">SUM(I29:I30)</f>
        <v>950</v>
      </c>
    </row>
    <row r="34" customFormat="false" ht="20.25" hidden="false" customHeight="false" outlineLevel="0" collapsed="false">
      <c r="B34" s="211" t="s">
        <v>161</v>
      </c>
      <c r="C34" s="211" t="s">
        <v>175</v>
      </c>
      <c r="D34" s="206" t="s">
        <v>162</v>
      </c>
      <c r="E34" s="206" t="s">
        <v>163</v>
      </c>
      <c r="F34" s="206" t="s">
        <v>164</v>
      </c>
      <c r="G34" s="206" t="s">
        <v>165</v>
      </c>
      <c r="H34" s="206" t="s">
        <v>166</v>
      </c>
      <c r="I34" s="206" t="s">
        <v>25</v>
      </c>
      <c r="J34" s="212" t="s">
        <v>176</v>
      </c>
    </row>
    <row r="35" customFormat="false" ht="15" hidden="false" customHeight="false" outlineLevel="0" collapsed="false">
      <c r="B35" s="207" t="s">
        <v>27</v>
      </c>
      <c r="C35" s="207"/>
      <c r="D35" s="207" t="s">
        <v>177</v>
      </c>
      <c r="E35" s="207" t="s">
        <v>162</v>
      </c>
      <c r="F35" s="207" t="s">
        <v>178</v>
      </c>
      <c r="G35" s="207" t="s">
        <v>178</v>
      </c>
      <c r="H35" s="207" t="s">
        <v>179</v>
      </c>
      <c r="I35" s="208" t="n">
        <v>1005</v>
      </c>
    </row>
    <row r="36" customFormat="false" ht="15" hidden="false" customHeight="false" outlineLevel="0" collapsed="false">
      <c r="B36" s="213" t="s">
        <v>27</v>
      </c>
      <c r="C36" s="213"/>
      <c r="D36" s="213" t="s">
        <v>180</v>
      </c>
      <c r="E36" s="213" t="s">
        <v>162</v>
      </c>
      <c r="F36" s="213" t="s">
        <v>178</v>
      </c>
      <c r="G36" s="213" t="s">
        <v>178</v>
      </c>
      <c r="H36" s="213" t="s">
        <v>181</v>
      </c>
      <c r="I36" s="214" t="n">
        <v>4400</v>
      </c>
    </row>
    <row r="37" customFormat="false" ht="15" hidden="false" customHeight="false" outlineLevel="0" collapsed="false">
      <c r="B37" s="213" t="s">
        <v>27</v>
      </c>
      <c r="C37" s="213"/>
      <c r="D37" s="213" t="s">
        <v>180</v>
      </c>
      <c r="E37" s="213" t="s">
        <v>162</v>
      </c>
      <c r="F37" s="213" t="s">
        <v>178</v>
      </c>
      <c r="G37" s="213" t="s">
        <v>178</v>
      </c>
      <c r="H37" s="213" t="s">
        <v>181</v>
      </c>
      <c r="I37" s="214" t="n">
        <v>1925</v>
      </c>
    </row>
    <row r="38" customFormat="false" ht="15" hidden="false" customHeight="false" outlineLevel="0" collapsed="false">
      <c r="B38" s="213" t="s">
        <v>27</v>
      </c>
      <c r="C38" s="213"/>
      <c r="D38" s="213" t="s">
        <v>182</v>
      </c>
      <c r="E38" s="213" t="s">
        <v>162</v>
      </c>
      <c r="F38" s="213" t="s">
        <v>178</v>
      </c>
      <c r="G38" s="213" t="s">
        <v>178</v>
      </c>
      <c r="H38" s="213" t="s">
        <v>183</v>
      </c>
      <c r="I38" s="214" t="n">
        <v>514.99</v>
      </c>
    </row>
    <row r="39" customFormat="false" ht="15" hidden="false" customHeight="false" outlineLevel="0" collapsed="false">
      <c r="B39" s="213" t="s">
        <v>27</v>
      </c>
      <c r="C39" s="213"/>
      <c r="D39" s="213" t="s">
        <v>182</v>
      </c>
      <c r="E39" s="213" t="s">
        <v>162</v>
      </c>
      <c r="F39" s="213" t="s">
        <v>178</v>
      </c>
      <c r="G39" s="213" t="s">
        <v>178</v>
      </c>
      <c r="H39" s="213" t="s">
        <v>183</v>
      </c>
      <c r="I39" s="214" t="n">
        <v>1235.97</v>
      </c>
    </row>
    <row r="40" customFormat="false" ht="15" hidden="false" customHeight="false" outlineLevel="0" collapsed="false">
      <c r="B40" s="213" t="s">
        <v>27</v>
      </c>
      <c r="C40" s="213"/>
      <c r="D40" s="213" t="s">
        <v>184</v>
      </c>
      <c r="E40" s="213" t="s">
        <v>162</v>
      </c>
      <c r="F40" s="213" t="s">
        <v>178</v>
      </c>
      <c r="G40" s="213" t="s">
        <v>178</v>
      </c>
      <c r="H40" s="213" t="s">
        <v>185</v>
      </c>
      <c r="I40" s="214" t="n">
        <v>815.52</v>
      </c>
    </row>
    <row r="41" customFormat="false" ht="15" hidden="false" customHeight="false" outlineLevel="0" collapsed="false">
      <c r="B41" s="213" t="s">
        <v>27</v>
      </c>
      <c r="C41" s="213"/>
      <c r="D41" s="213" t="s">
        <v>184</v>
      </c>
      <c r="E41" s="213" t="s">
        <v>162</v>
      </c>
      <c r="F41" s="213" t="s">
        <v>178</v>
      </c>
      <c r="G41" s="213" t="s">
        <v>178</v>
      </c>
      <c r="H41" s="213" t="s">
        <v>185</v>
      </c>
      <c r="I41" s="214" t="n">
        <v>1834.92</v>
      </c>
    </row>
    <row r="42" customFormat="false" ht="15" hidden="false" customHeight="false" outlineLevel="0" collapsed="false">
      <c r="B42" s="209" t="s">
        <v>27</v>
      </c>
      <c r="C42" s="209"/>
      <c r="D42" s="209" t="s">
        <v>186</v>
      </c>
      <c r="E42" s="209" t="s">
        <v>162</v>
      </c>
      <c r="F42" s="209" t="s">
        <v>178</v>
      </c>
      <c r="G42" s="209" t="s">
        <v>178</v>
      </c>
      <c r="H42" s="209" t="s">
        <v>187</v>
      </c>
      <c r="I42" s="199" t="n">
        <v>-11731.4</v>
      </c>
    </row>
    <row r="43" customFormat="false" ht="15" hidden="false" customHeight="false" outlineLevel="0" collapsed="false">
      <c r="I43" s="204" t="n">
        <f aca="false">SUM(I35:I42)</f>
        <v>0</v>
      </c>
    </row>
    <row r="46" customFormat="false" ht="20.25" hidden="false" customHeight="false" outlineLevel="0" collapsed="false">
      <c r="B46" s="211" t="s">
        <v>161</v>
      </c>
      <c r="C46" s="211" t="s">
        <v>188</v>
      </c>
      <c r="D46" s="206" t="s">
        <v>162</v>
      </c>
      <c r="E46" s="206" t="s">
        <v>163</v>
      </c>
      <c r="F46" s="206" t="s">
        <v>164</v>
      </c>
      <c r="G46" s="206" t="s">
        <v>165</v>
      </c>
      <c r="H46" s="206" t="s">
        <v>166</v>
      </c>
      <c r="I46" s="206" t="s">
        <v>25</v>
      </c>
      <c r="J46" s="212" t="s">
        <v>176</v>
      </c>
    </row>
    <row r="47" customFormat="false" ht="15" hidden="false" customHeight="false" outlineLevel="0" collapsed="false">
      <c r="B47" s="207" t="s">
        <v>33</v>
      </c>
      <c r="C47" s="207"/>
      <c r="D47" s="207" t="s">
        <v>189</v>
      </c>
      <c r="E47" s="207" t="s">
        <v>162</v>
      </c>
      <c r="F47" s="207" t="s">
        <v>178</v>
      </c>
      <c r="G47" s="207" t="s">
        <v>178</v>
      </c>
      <c r="H47" s="207" t="s">
        <v>190</v>
      </c>
      <c r="I47" s="208" t="n">
        <v>1112.1</v>
      </c>
    </row>
    <row r="48" customFormat="false" ht="15" hidden="false" customHeight="false" outlineLevel="0" collapsed="false">
      <c r="B48" s="213" t="s">
        <v>33</v>
      </c>
      <c r="C48" s="213"/>
      <c r="D48" s="213" t="s">
        <v>189</v>
      </c>
      <c r="E48" s="213" t="s">
        <v>162</v>
      </c>
      <c r="F48" s="213" t="s">
        <v>178</v>
      </c>
      <c r="G48" s="213" t="s">
        <v>178</v>
      </c>
      <c r="H48" s="213" t="s">
        <v>190</v>
      </c>
      <c r="I48" s="214" t="n">
        <v>2426.4</v>
      </c>
    </row>
    <row r="49" customFormat="false" ht="15" hidden="false" customHeight="false" outlineLevel="0" collapsed="false">
      <c r="B49" s="209" t="s">
        <v>33</v>
      </c>
      <c r="C49" s="209"/>
      <c r="D49" s="209" t="s">
        <v>191</v>
      </c>
      <c r="E49" s="209" t="s">
        <v>162</v>
      </c>
      <c r="F49" s="209" t="s">
        <v>178</v>
      </c>
      <c r="G49" s="209" t="s">
        <v>178</v>
      </c>
      <c r="H49" s="209" t="s">
        <v>192</v>
      </c>
      <c r="I49" s="199" t="n">
        <v>-3538.5</v>
      </c>
    </row>
    <row r="50" customFormat="false" ht="15" hidden="false" customHeight="false" outlineLevel="0" collapsed="false">
      <c r="I50" s="204" t="n">
        <f aca="false">SUM(I47:I49)</f>
        <v>0</v>
      </c>
    </row>
    <row r="53" customFormat="false" ht="20.25" hidden="false" customHeight="false" outlineLevel="0" collapsed="false">
      <c r="B53" s="212" t="s">
        <v>176</v>
      </c>
      <c r="C53" s="0" t="s">
        <v>193</v>
      </c>
    </row>
  </sheetData>
  <mergeCells count="16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50"/>
  <sheetViews>
    <sheetView showFormulas="false" showGridLines="true" showRowColHeaders="true" showZeros="true" rightToLeft="false" tabSelected="false" showOutlineSymbols="true" defaultGridColor="true" view="normal" topLeftCell="A3" colorId="64" zoomScale="80" zoomScaleNormal="80" zoomScalePageLayoutView="100" workbookViewId="0">
      <selection pane="topLeft" activeCell="C14" activeCellId="0" sqref="C14"/>
    </sheetView>
  </sheetViews>
  <sheetFormatPr defaultColWidth="10.4921875" defaultRowHeight="14.25" zeroHeight="false" outlineLevelRow="0" outlineLevelCol="0"/>
  <cols>
    <col collapsed="false" customWidth="true" hidden="false" outlineLevel="0" max="3" min="3" style="0" width="54.26"/>
    <col collapsed="false" customWidth="true" hidden="false" outlineLevel="0" max="4" min="4" style="0" width="21.75"/>
    <col collapsed="false" customWidth="true" hidden="false" outlineLevel="0" max="5" min="5" style="0" width="9.62"/>
  </cols>
  <sheetData>
    <row r="1" customFormat="false" ht="13.9" hidden="false" customHeight="true" outlineLevel="0" collapsed="false">
      <c r="I1" s="130"/>
    </row>
    <row r="2" s="131" customFormat="true" ht="18" hidden="false" customHeight="true" outlineLevel="0" collapsed="false">
      <c r="B2" s="132" t="s">
        <v>133</v>
      </c>
      <c r="C2" s="132"/>
      <c r="D2" s="132"/>
      <c r="E2" s="132"/>
      <c r="F2" s="132"/>
      <c r="G2" s="132"/>
      <c r="H2" s="132"/>
      <c r="I2" s="132"/>
      <c r="J2" s="132"/>
    </row>
    <row r="3" s="131" customFormat="true" ht="14.25" hidden="false" customHeight="false" outlineLevel="0" collapsed="false">
      <c r="B3" s="133"/>
      <c r="C3" s="133"/>
      <c r="D3" s="133"/>
      <c r="E3" s="133"/>
      <c r="F3" s="133"/>
      <c r="G3" s="133"/>
      <c r="H3" s="133"/>
      <c r="I3" s="134"/>
    </row>
    <row r="4" s="135" customFormat="true" ht="14.25" hidden="false" customHeight="false" outlineLevel="0" collapsed="false">
      <c r="B4" s="136" t="s">
        <v>0</v>
      </c>
      <c r="C4" s="137" t="s">
        <v>1</v>
      </c>
      <c r="D4" s="137"/>
      <c r="E4" s="137"/>
      <c r="F4" s="138" t="s">
        <v>2</v>
      </c>
      <c r="G4" s="138"/>
      <c r="H4" s="138"/>
      <c r="I4" s="139"/>
      <c r="J4" s="139"/>
    </row>
    <row r="5" s="135" customFormat="true" ht="14.25" hidden="false" customHeight="false" outlineLevel="0" collapsed="false">
      <c r="B5" s="136" t="s">
        <v>3</v>
      </c>
      <c r="C5" s="137" t="s">
        <v>4</v>
      </c>
      <c r="D5" s="137"/>
      <c r="E5" s="137"/>
      <c r="F5" s="138" t="s">
        <v>5</v>
      </c>
      <c r="G5" s="138"/>
      <c r="H5" s="138"/>
      <c r="I5" s="140" t="s">
        <v>6</v>
      </c>
      <c r="J5" s="140"/>
    </row>
    <row r="6" s="135" customFormat="true" ht="14.25" hidden="false" customHeight="false" outlineLevel="0" collapsed="false">
      <c r="B6" s="136" t="s">
        <v>7</v>
      </c>
      <c r="C6" s="137" t="s">
        <v>8</v>
      </c>
      <c r="D6" s="137"/>
      <c r="E6" s="137"/>
      <c r="F6" s="138" t="s">
        <v>9</v>
      </c>
      <c r="G6" s="138"/>
      <c r="H6" s="138"/>
      <c r="I6" s="141" t="n">
        <v>44134</v>
      </c>
      <c r="J6" s="141"/>
    </row>
    <row r="7" s="135" customFormat="true" ht="14.25" hidden="false" customHeight="false" outlineLevel="0" collapsed="false">
      <c r="B7" s="136" t="s">
        <v>10</v>
      </c>
      <c r="C7" s="137" t="s">
        <v>11</v>
      </c>
      <c r="D7" s="137"/>
      <c r="E7" s="137"/>
      <c r="F7" s="138" t="s">
        <v>12</v>
      </c>
      <c r="G7" s="138"/>
      <c r="H7" s="138"/>
      <c r="I7" s="140" t="s">
        <v>13</v>
      </c>
      <c r="J7" s="140"/>
    </row>
    <row r="8" s="135" customFormat="true" ht="14.25" hidden="false" customHeight="false" outlineLevel="0" collapsed="false">
      <c r="B8" s="136" t="s">
        <v>14</v>
      </c>
      <c r="C8" s="137" t="s">
        <v>114</v>
      </c>
      <c r="D8" s="137"/>
      <c r="E8" s="137"/>
      <c r="F8" s="138" t="s">
        <v>9</v>
      </c>
      <c r="G8" s="138"/>
      <c r="H8" s="138"/>
      <c r="I8" s="139"/>
      <c r="J8" s="139"/>
    </row>
    <row r="9" s="131" customFormat="true" ht="14.25" hidden="false" customHeight="false" outlineLevel="0" collapsed="false">
      <c r="I9" s="142"/>
    </row>
    <row r="10" customFormat="false" ht="14.25" hidden="false" customHeight="false" outlineLevel="0" collapsed="false">
      <c r="E10" s="130"/>
    </row>
    <row r="11" customFormat="false" ht="15" hidden="false" customHeight="false" outlineLevel="0" collapsed="false">
      <c r="B11" s="187"/>
      <c r="C11" s="188" t="s">
        <v>159</v>
      </c>
      <c r="D11" s="189" t="s">
        <v>151</v>
      </c>
      <c r="E11" s="190" t="s">
        <v>152</v>
      </c>
      <c r="F11" s="191"/>
      <c r="G11" s="192"/>
      <c r="H11" s="192"/>
      <c r="I11" s="192"/>
      <c r="J11" s="193"/>
    </row>
    <row r="12" customFormat="false" ht="14.25" hidden="false" customHeight="false" outlineLevel="0" collapsed="false">
      <c r="B12" s="194"/>
      <c r="C12" s="194"/>
      <c r="D12" s="194"/>
      <c r="E12" s="195"/>
      <c r="F12" s="196"/>
      <c r="G12" s="197"/>
      <c r="H12" s="197"/>
      <c r="I12" s="197"/>
      <c r="J12" s="198"/>
    </row>
    <row r="13" customFormat="false" ht="14.25" hidden="false" customHeight="false" outlineLevel="0" collapsed="false">
      <c r="B13" s="194"/>
      <c r="C13" s="194" t="s">
        <v>66</v>
      </c>
      <c r="D13" s="194" t="n">
        <v>8800</v>
      </c>
      <c r="E13" s="195" t="n">
        <f aca="false">D13/$D$18</f>
        <v>0.504240201696081</v>
      </c>
      <c r="F13" s="196" t="s">
        <v>194</v>
      </c>
      <c r="G13" s="197"/>
      <c r="H13" s="197"/>
      <c r="I13" s="197"/>
      <c r="J13" s="198"/>
    </row>
    <row r="14" customFormat="false" ht="14.25" hidden="false" customHeight="false" outlineLevel="0" collapsed="false">
      <c r="B14" s="194"/>
      <c r="C14" s="194" t="s">
        <v>67</v>
      </c>
      <c r="D14" s="194" t="n">
        <v>8652</v>
      </c>
      <c r="E14" s="195" t="n">
        <f aca="false">D14/$D$18</f>
        <v>0.495759798303919</v>
      </c>
      <c r="F14" s="196" t="s">
        <v>194</v>
      </c>
      <c r="G14" s="197"/>
      <c r="H14" s="197"/>
      <c r="I14" s="197"/>
      <c r="J14" s="198"/>
    </row>
    <row r="15" customFormat="false" ht="14.25" hidden="false" customHeight="false" outlineLevel="0" collapsed="false">
      <c r="B15" s="194"/>
      <c r="C15" s="194"/>
      <c r="D15" s="194" t="n">
        <v>0</v>
      </c>
      <c r="E15" s="195" t="n">
        <f aca="false">D15/$D$18</f>
        <v>0</v>
      </c>
      <c r="F15" s="196"/>
      <c r="G15" s="197"/>
      <c r="H15" s="197"/>
      <c r="I15" s="197"/>
      <c r="J15" s="198"/>
    </row>
    <row r="16" customFormat="false" ht="14.25" hidden="false" customHeight="false" outlineLevel="0" collapsed="false">
      <c r="B16" s="194"/>
      <c r="C16" s="194"/>
      <c r="D16" s="194" t="n">
        <v>0</v>
      </c>
      <c r="E16" s="195" t="n">
        <f aca="false">D16/$D$18</f>
        <v>0</v>
      </c>
      <c r="F16" s="196"/>
      <c r="G16" s="197"/>
      <c r="H16" s="197"/>
      <c r="I16" s="197"/>
      <c r="J16" s="198"/>
    </row>
    <row r="17" customFormat="false" ht="14.25" hidden="false" customHeight="false" outlineLevel="0" collapsed="false">
      <c r="B17" s="199"/>
      <c r="C17" s="199"/>
      <c r="D17" s="199"/>
      <c r="E17" s="200" t="n">
        <f aca="false">D17/$D$18</f>
        <v>0</v>
      </c>
      <c r="F17" s="201"/>
      <c r="G17" s="202"/>
      <c r="H17" s="202"/>
      <c r="I17" s="202"/>
      <c r="J17" s="203"/>
    </row>
    <row r="18" s="204" customFormat="true" ht="15" hidden="false" customHeight="false" outlineLevel="0" collapsed="false">
      <c r="C18" s="204" t="s">
        <v>158</v>
      </c>
      <c r="D18" s="204" t="n">
        <f aca="false">SUM(D12:D17)</f>
        <v>17452</v>
      </c>
      <c r="E18" s="205" t="n">
        <f aca="false">SUM(E12:E17)</f>
        <v>1</v>
      </c>
    </row>
    <row r="22" customFormat="false" ht="15" hidden="false" customHeight="false" outlineLevel="0" collapsed="false">
      <c r="B22" s="206" t="s">
        <v>161</v>
      </c>
      <c r="C22" s="211" t="s">
        <v>66</v>
      </c>
      <c r="D22" s="206" t="s">
        <v>162</v>
      </c>
      <c r="E22" s="206" t="s">
        <v>163</v>
      </c>
      <c r="F22" s="206" t="s">
        <v>164</v>
      </c>
      <c r="G22" s="206" t="s">
        <v>165</v>
      </c>
      <c r="H22" s="206" t="s">
        <v>166</v>
      </c>
      <c r="I22" s="206" t="s">
        <v>25</v>
      </c>
    </row>
    <row r="23" customFormat="false" ht="15" hidden="false" customHeight="false" outlineLevel="0" collapsed="false">
      <c r="B23" s="207" t="s">
        <v>195</v>
      </c>
      <c r="C23" s="207"/>
      <c r="D23" s="207" t="s">
        <v>196</v>
      </c>
      <c r="E23" s="207" t="s">
        <v>197</v>
      </c>
      <c r="F23" s="207" t="s">
        <v>198</v>
      </c>
      <c r="G23" s="207" t="s">
        <v>199</v>
      </c>
      <c r="H23" s="207" t="s">
        <v>200</v>
      </c>
      <c r="I23" s="208" t="n">
        <v>1100</v>
      </c>
    </row>
    <row r="24" customFormat="false" ht="15" hidden="false" customHeight="false" outlineLevel="0" collapsed="false">
      <c r="B24" s="213" t="s">
        <v>195</v>
      </c>
      <c r="C24" s="213"/>
      <c r="D24" s="213" t="s">
        <v>201</v>
      </c>
      <c r="E24" s="213" t="s">
        <v>202</v>
      </c>
      <c r="F24" s="213" t="s">
        <v>198</v>
      </c>
      <c r="G24" s="213" t="s">
        <v>199</v>
      </c>
      <c r="H24" s="213" t="s">
        <v>203</v>
      </c>
      <c r="I24" s="214" t="n">
        <v>1100</v>
      </c>
    </row>
    <row r="25" customFormat="false" ht="15" hidden="false" customHeight="false" outlineLevel="0" collapsed="false">
      <c r="B25" s="213" t="s">
        <v>195</v>
      </c>
      <c r="C25" s="213"/>
      <c r="D25" s="213" t="s">
        <v>204</v>
      </c>
      <c r="E25" s="213" t="s">
        <v>205</v>
      </c>
      <c r="F25" s="213" t="s">
        <v>198</v>
      </c>
      <c r="G25" s="213" t="s">
        <v>199</v>
      </c>
      <c r="H25" s="213" t="s">
        <v>206</v>
      </c>
      <c r="I25" s="214" t="n">
        <v>1100</v>
      </c>
    </row>
    <row r="26" customFormat="false" ht="15" hidden="false" customHeight="false" outlineLevel="0" collapsed="false">
      <c r="B26" s="213" t="s">
        <v>195</v>
      </c>
      <c r="C26" s="213"/>
      <c r="D26" s="213" t="s">
        <v>207</v>
      </c>
      <c r="E26" s="213" t="s">
        <v>208</v>
      </c>
      <c r="F26" s="213" t="s">
        <v>198</v>
      </c>
      <c r="G26" s="213" t="s">
        <v>199</v>
      </c>
      <c r="H26" s="213" t="s">
        <v>209</v>
      </c>
      <c r="I26" s="214" t="n">
        <v>1100</v>
      </c>
    </row>
    <row r="27" customFormat="false" ht="15" hidden="false" customHeight="false" outlineLevel="0" collapsed="false">
      <c r="B27" s="213" t="s">
        <v>195</v>
      </c>
      <c r="C27" s="213"/>
      <c r="D27" s="213" t="s">
        <v>210</v>
      </c>
      <c r="E27" s="213" t="s">
        <v>211</v>
      </c>
      <c r="F27" s="213" t="s">
        <v>198</v>
      </c>
      <c r="G27" s="213" t="s">
        <v>199</v>
      </c>
      <c r="H27" s="213" t="s">
        <v>212</v>
      </c>
      <c r="I27" s="214" t="n">
        <v>1100</v>
      </c>
    </row>
    <row r="28" customFormat="false" ht="15" hidden="false" customHeight="false" outlineLevel="0" collapsed="false">
      <c r="B28" s="213" t="s">
        <v>195</v>
      </c>
      <c r="C28" s="213"/>
      <c r="D28" s="213" t="s">
        <v>213</v>
      </c>
      <c r="E28" s="213" t="s">
        <v>214</v>
      </c>
      <c r="F28" s="213" t="s">
        <v>198</v>
      </c>
      <c r="G28" s="213" t="s">
        <v>199</v>
      </c>
      <c r="H28" s="213" t="s">
        <v>215</v>
      </c>
      <c r="I28" s="214" t="n">
        <v>1100</v>
      </c>
    </row>
    <row r="29" customFormat="false" ht="15" hidden="false" customHeight="false" outlineLevel="0" collapsed="false">
      <c r="B29" s="213" t="s">
        <v>195</v>
      </c>
      <c r="C29" s="213"/>
      <c r="D29" s="213" t="s">
        <v>216</v>
      </c>
      <c r="E29" s="213" t="s">
        <v>217</v>
      </c>
      <c r="F29" s="213" t="s">
        <v>198</v>
      </c>
      <c r="G29" s="213" t="s">
        <v>199</v>
      </c>
      <c r="H29" s="213" t="s">
        <v>218</v>
      </c>
      <c r="I29" s="214" t="n">
        <v>1100</v>
      </c>
    </row>
    <row r="30" customFormat="false" ht="15" hidden="false" customHeight="false" outlineLevel="0" collapsed="false">
      <c r="B30" s="209" t="s">
        <v>195</v>
      </c>
      <c r="C30" s="209"/>
      <c r="D30" s="209" t="s">
        <v>219</v>
      </c>
      <c r="E30" s="209" t="s">
        <v>220</v>
      </c>
      <c r="F30" s="209" t="s">
        <v>198</v>
      </c>
      <c r="G30" s="209" t="s">
        <v>199</v>
      </c>
      <c r="H30" s="209" t="s">
        <v>221</v>
      </c>
      <c r="I30" s="210" t="n">
        <v>1100</v>
      </c>
    </row>
    <row r="31" customFormat="false" ht="15" hidden="false" customHeight="false" outlineLevel="0" collapsed="false">
      <c r="B31" s="215"/>
      <c r="C31" s="215"/>
      <c r="D31" s="215"/>
      <c r="E31" s="215"/>
      <c r="F31" s="215"/>
      <c r="G31" s="215"/>
      <c r="H31" s="215"/>
      <c r="I31" s="216" t="n">
        <f aca="false">SUM(I23:I30)</f>
        <v>8800</v>
      </c>
    </row>
    <row r="32" customFormat="false" ht="15" hidden="false" customHeight="false" outlineLevel="0" collapsed="false">
      <c r="B32" s="215"/>
      <c r="C32" s="215"/>
      <c r="D32" s="215"/>
      <c r="E32" s="215"/>
      <c r="F32" s="215"/>
      <c r="G32" s="215"/>
      <c r="H32" s="215"/>
      <c r="I32" s="216"/>
    </row>
    <row r="33" customFormat="false" ht="15" hidden="false" customHeight="false" outlineLevel="0" collapsed="false">
      <c r="B33" s="215"/>
      <c r="C33" s="215"/>
      <c r="D33" s="215"/>
      <c r="E33" s="215"/>
      <c r="F33" s="215"/>
      <c r="G33" s="215"/>
      <c r="H33" s="215"/>
      <c r="I33" s="216"/>
    </row>
    <row r="34" customFormat="false" ht="15" hidden="false" customHeight="false" outlineLevel="0" collapsed="false">
      <c r="B34" s="206" t="s">
        <v>161</v>
      </c>
      <c r="C34" s="211" t="s">
        <v>67</v>
      </c>
      <c r="D34" s="206" t="s">
        <v>162</v>
      </c>
      <c r="E34" s="206" t="s">
        <v>163</v>
      </c>
      <c r="F34" s="206" t="s">
        <v>164</v>
      </c>
      <c r="G34" s="206" t="s">
        <v>165</v>
      </c>
      <c r="H34" s="206" t="s">
        <v>166</v>
      </c>
      <c r="I34" s="206" t="s">
        <v>25</v>
      </c>
    </row>
    <row r="35" customFormat="false" ht="15" hidden="false" customHeight="false" outlineLevel="0" collapsed="false">
      <c r="B35" s="207" t="s">
        <v>222</v>
      </c>
      <c r="C35" s="207"/>
      <c r="D35" s="207" t="s">
        <v>223</v>
      </c>
      <c r="E35" s="207" t="s">
        <v>224</v>
      </c>
      <c r="F35" s="207" t="s">
        <v>225</v>
      </c>
      <c r="G35" s="207" t="s">
        <v>226</v>
      </c>
      <c r="H35" s="207" t="s">
        <v>227</v>
      </c>
      <c r="I35" s="208" t="n">
        <v>1000</v>
      </c>
    </row>
    <row r="36" customFormat="false" ht="15" hidden="false" customHeight="false" outlineLevel="0" collapsed="false">
      <c r="B36" s="217" t="s">
        <v>222</v>
      </c>
      <c r="C36" s="217"/>
      <c r="D36" s="217" t="s">
        <v>228</v>
      </c>
      <c r="E36" s="217" t="s">
        <v>229</v>
      </c>
      <c r="F36" s="217" t="s">
        <v>230</v>
      </c>
      <c r="G36" s="217" t="s">
        <v>231</v>
      </c>
      <c r="H36" s="217" t="s">
        <v>232</v>
      </c>
      <c r="I36" s="218" t="n">
        <v>12.17</v>
      </c>
      <c r="J36" s="219" t="s">
        <v>176</v>
      </c>
    </row>
    <row r="37" customFormat="false" ht="15" hidden="false" customHeight="false" outlineLevel="0" collapsed="false">
      <c r="B37" s="217" t="s">
        <v>222</v>
      </c>
      <c r="C37" s="217"/>
      <c r="D37" s="217" t="s">
        <v>233</v>
      </c>
      <c r="E37" s="217" t="s">
        <v>234</v>
      </c>
      <c r="F37" s="217" t="s">
        <v>230</v>
      </c>
      <c r="G37" s="217" t="s">
        <v>231</v>
      </c>
      <c r="H37" s="217" t="s">
        <v>235</v>
      </c>
      <c r="I37" s="218" t="n">
        <v>220</v>
      </c>
      <c r="J37" s="219"/>
    </row>
    <row r="38" customFormat="false" ht="15" hidden="false" customHeight="false" outlineLevel="0" collapsed="false">
      <c r="B38" s="217" t="s">
        <v>222</v>
      </c>
      <c r="C38" s="217"/>
      <c r="D38" s="217" t="s">
        <v>236</v>
      </c>
      <c r="E38" s="217" t="s">
        <v>237</v>
      </c>
      <c r="F38" s="217" t="s">
        <v>230</v>
      </c>
      <c r="G38" s="217" t="s">
        <v>231</v>
      </c>
      <c r="H38" s="217" t="s">
        <v>238</v>
      </c>
      <c r="I38" s="218" t="n">
        <v>420</v>
      </c>
      <c r="J38" s="219"/>
    </row>
    <row r="39" customFormat="false" ht="15" hidden="false" customHeight="false" outlineLevel="0" collapsed="false">
      <c r="B39" s="213" t="s">
        <v>222</v>
      </c>
      <c r="C39" s="213"/>
      <c r="D39" s="213" t="s">
        <v>239</v>
      </c>
      <c r="E39" s="213" t="s">
        <v>240</v>
      </c>
      <c r="F39" s="213" t="s">
        <v>225</v>
      </c>
      <c r="G39" s="213" t="s">
        <v>226</v>
      </c>
      <c r="H39" s="213" t="s">
        <v>241</v>
      </c>
      <c r="I39" s="214" t="n">
        <v>1000</v>
      </c>
    </row>
    <row r="40" customFormat="false" ht="15" hidden="false" customHeight="false" outlineLevel="0" collapsed="false">
      <c r="B40" s="213" t="s">
        <v>222</v>
      </c>
      <c r="C40" s="213"/>
      <c r="D40" s="213" t="s">
        <v>242</v>
      </c>
      <c r="E40" s="213" t="s">
        <v>243</v>
      </c>
      <c r="F40" s="213" t="s">
        <v>225</v>
      </c>
      <c r="G40" s="213" t="s">
        <v>226</v>
      </c>
      <c r="H40" s="213" t="s">
        <v>244</v>
      </c>
      <c r="I40" s="214" t="n">
        <v>1000</v>
      </c>
    </row>
    <row r="41" customFormat="false" ht="15" hidden="false" customHeight="false" outlineLevel="0" collapsed="false">
      <c r="B41" s="213" t="s">
        <v>222</v>
      </c>
      <c r="C41" s="213"/>
      <c r="D41" s="213" t="s">
        <v>245</v>
      </c>
      <c r="E41" s="213" t="s">
        <v>246</v>
      </c>
      <c r="F41" s="213" t="s">
        <v>225</v>
      </c>
      <c r="G41" s="213" t="s">
        <v>226</v>
      </c>
      <c r="H41" s="213" t="s">
        <v>247</v>
      </c>
      <c r="I41" s="214" t="n">
        <v>1000</v>
      </c>
    </row>
    <row r="42" customFormat="false" ht="15" hidden="false" customHeight="false" outlineLevel="0" collapsed="false">
      <c r="B42" s="213" t="s">
        <v>222</v>
      </c>
      <c r="C42" s="213"/>
      <c r="D42" s="213" t="s">
        <v>248</v>
      </c>
      <c r="E42" s="213" t="s">
        <v>249</v>
      </c>
      <c r="F42" s="213" t="s">
        <v>225</v>
      </c>
      <c r="G42" s="213" t="s">
        <v>226</v>
      </c>
      <c r="H42" s="213" t="s">
        <v>250</v>
      </c>
      <c r="I42" s="214" t="n">
        <v>1000</v>
      </c>
    </row>
    <row r="43" customFormat="false" ht="15" hidden="false" customHeight="false" outlineLevel="0" collapsed="false">
      <c r="B43" s="213" t="s">
        <v>222</v>
      </c>
      <c r="C43" s="213"/>
      <c r="D43" s="213" t="s">
        <v>251</v>
      </c>
      <c r="E43" s="213" t="s">
        <v>252</v>
      </c>
      <c r="F43" s="213" t="s">
        <v>225</v>
      </c>
      <c r="G43" s="213" t="s">
        <v>226</v>
      </c>
      <c r="H43" s="213" t="s">
        <v>253</v>
      </c>
      <c r="I43" s="214" t="n">
        <v>1000</v>
      </c>
    </row>
    <row r="44" customFormat="false" ht="15" hidden="false" customHeight="false" outlineLevel="0" collapsed="false">
      <c r="B44" s="213" t="s">
        <v>222</v>
      </c>
      <c r="C44" s="213"/>
      <c r="D44" s="213" t="s">
        <v>254</v>
      </c>
      <c r="E44" s="213" t="s">
        <v>255</v>
      </c>
      <c r="F44" s="213" t="s">
        <v>225</v>
      </c>
      <c r="G44" s="213" t="s">
        <v>226</v>
      </c>
      <c r="H44" s="213" t="s">
        <v>256</v>
      </c>
      <c r="I44" s="214" t="n">
        <v>1000</v>
      </c>
    </row>
    <row r="45" customFormat="false" ht="15" hidden="false" customHeight="false" outlineLevel="0" collapsed="false">
      <c r="B45" s="209" t="s">
        <v>222</v>
      </c>
      <c r="C45" s="209"/>
      <c r="D45" s="209" t="s">
        <v>257</v>
      </c>
      <c r="E45" s="209" t="s">
        <v>258</v>
      </c>
      <c r="F45" s="209" t="s">
        <v>225</v>
      </c>
      <c r="G45" s="209" t="s">
        <v>226</v>
      </c>
      <c r="H45" s="209" t="s">
        <v>259</v>
      </c>
      <c r="I45" s="210" t="n">
        <v>1000</v>
      </c>
    </row>
    <row r="46" customFormat="false" ht="14.25" hidden="false" customHeight="false" outlineLevel="0" collapsed="false">
      <c r="I46" s="0" t="n">
        <f aca="false">SUM(I35:I45)</f>
        <v>8652.17</v>
      </c>
    </row>
    <row r="49" customFormat="false" ht="14.25" hidden="false" customHeight="false" outlineLevel="0" collapsed="false">
      <c r="C49" s="0" t="s">
        <v>260</v>
      </c>
    </row>
    <row r="50" customFormat="false" ht="20.25" hidden="false" customHeight="false" outlineLevel="0" collapsed="false">
      <c r="B50" s="220" t="s">
        <v>176</v>
      </c>
      <c r="C50" s="0" t="s">
        <v>261</v>
      </c>
    </row>
  </sheetData>
  <mergeCells count="17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  <mergeCell ref="J36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4" activeCellId="0" sqref="C14"/>
    </sheetView>
  </sheetViews>
  <sheetFormatPr defaultColWidth="10.4921875" defaultRowHeight="14.25" zeroHeight="false" outlineLevelRow="0" outlineLevelCol="0"/>
  <cols>
    <col collapsed="false" customWidth="true" hidden="false" outlineLevel="0" max="2" min="2" style="0" width="10.13"/>
    <col collapsed="false" customWidth="true" hidden="false" outlineLevel="0" max="3" min="3" style="0" width="36.5"/>
    <col collapsed="false" customWidth="true" hidden="false" outlineLevel="0" max="4" min="4" style="0" width="19.5"/>
    <col collapsed="false" customWidth="true" hidden="false" outlineLevel="0" max="5" min="5" style="0" width="23.13"/>
    <col collapsed="false" customWidth="true" hidden="false" outlineLevel="0" max="6" min="6" style="0" width="16"/>
    <col collapsed="false" customWidth="true" hidden="false" outlineLevel="0" max="7" min="7" style="0" width="36.5"/>
    <col collapsed="false" customWidth="true" hidden="false" outlineLevel="0" max="8" min="8" style="0" width="59.87"/>
    <col collapsed="false" customWidth="true" hidden="false" outlineLevel="0" max="9" min="9" style="0" width="9.12"/>
  </cols>
  <sheetData>
    <row r="1" customFormat="false" ht="14.25" hidden="false" customHeight="false" outlineLevel="0" collapsed="false">
      <c r="D1" s="221"/>
      <c r="I1" s="130"/>
    </row>
    <row r="2" s="222" customFormat="true" ht="18" hidden="false" customHeight="true" outlineLevel="0" collapsed="false">
      <c r="B2" s="223" t="s">
        <v>133</v>
      </c>
      <c r="C2" s="223"/>
      <c r="D2" s="223"/>
      <c r="E2" s="223"/>
      <c r="F2" s="223"/>
      <c r="G2" s="223"/>
      <c r="H2" s="223"/>
      <c r="I2" s="223"/>
      <c r="J2" s="223"/>
      <c r="AMF2" s="0"/>
      <c r="AMG2" s="0"/>
      <c r="AMH2" s="0"/>
      <c r="AMI2" s="0"/>
      <c r="AMJ2" s="0"/>
    </row>
    <row r="3" s="222" customFormat="true" ht="14.25" hidden="false" customHeight="false" outlineLevel="0" collapsed="false">
      <c r="B3" s="224"/>
      <c r="C3" s="224"/>
      <c r="D3" s="225"/>
      <c r="E3" s="224"/>
      <c r="F3" s="224"/>
      <c r="G3" s="224"/>
      <c r="H3" s="224"/>
      <c r="I3" s="226"/>
      <c r="AMF3" s="0"/>
      <c r="AMG3" s="0"/>
      <c r="AMH3" s="0"/>
      <c r="AMI3" s="0"/>
      <c r="AMJ3" s="0"/>
    </row>
    <row r="4" s="227" customFormat="true" ht="14.25" hidden="false" customHeight="false" outlineLevel="0" collapsed="false">
      <c r="B4" s="228" t="s">
        <v>0</v>
      </c>
      <c r="C4" s="229" t="s">
        <v>1</v>
      </c>
      <c r="D4" s="229"/>
      <c r="E4" s="229"/>
      <c r="F4" s="230" t="s">
        <v>2</v>
      </c>
      <c r="G4" s="230"/>
      <c r="H4" s="230"/>
      <c r="I4" s="156"/>
      <c r="J4" s="156"/>
      <c r="AMF4" s="0"/>
      <c r="AMG4" s="0"/>
      <c r="AMH4" s="0"/>
      <c r="AMI4" s="0"/>
      <c r="AMJ4" s="0"/>
    </row>
    <row r="5" s="227" customFormat="true" ht="14.25" hidden="false" customHeight="false" outlineLevel="0" collapsed="false">
      <c r="B5" s="228" t="s">
        <v>3</v>
      </c>
      <c r="C5" s="229" t="s">
        <v>4</v>
      </c>
      <c r="D5" s="229"/>
      <c r="E5" s="229"/>
      <c r="F5" s="230" t="s">
        <v>5</v>
      </c>
      <c r="G5" s="230"/>
      <c r="H5" s="230"/>
      <c r="I5" s="231" t="s">
        <v>112</v>
      </c>
      <c r="J5" s="231"/>
      <c r="AMF5" s="0"/>
      <c r="AMG5" s="0"/>
      <c r="AMH5" s="0"/>
      <c r="AMI5" s="0"/>
      <c r="AMJ5" s="0"/>
    </row>
    <row r="6" s="227" customFormat="true" ht="14.25" hidden="false" customHeight="false" outlineLevel="0" collapsed="false">
      <c r="B6" s="228" t="s">
        <v>7</v>
      </c>
      <c r="C6" s="229" t="s">
        <v>113</v>
      </c>
      <c r="D6" s="229"/>
      <c r="E6" s="229"/>
      <c r="F6" s="230" t="s">
        <v>9</v>
      </c>
      <c r="G6" s="230"/>
      <c r="H6" s="230"/>
      <c r="I6" s="232" t="n">
        <v>44134</v>
      </c>
      <c r="J6" s="232"/>
      <c r="AMF6" s="0"/>
      <c r="AMG6" s="0"/>
      <c r="AMH6" s="0"/>
      <c r="AMI6" s="0"/>
      <c r="AMJ6" s="0"/>
    </row>
    <row r="7" s="227" customFormat="true" ht="14.25" hidden="false" customHeight="false" outlineLevel="0" collapsed="false">
      <c r="B7" s="228" t="s">
        <v>10</v>
      </c>
      <c r="C7" s="229" t="s">
        <v>11</v>
      </c>
      <c r="D7" s="229"/>
      <c r="E7" s="229"/>
      <c r="F7" s="230" t="s">
        <v>12</v>
      </c>
      <c r="G7" s="230"/>
      <c r="H7" s="230"/>
      <c r="I7" s="231" t="s">
        <v>13</v>
      </c>
      <c r="J7" s="231"/>
      <c r="AMF7" s="0"/>
      <c r="AMG7" s="0"/>
      <c r="AMH7" s="0"/>
      <c r="AMI7" s="0"/>
      <c r="AMJ7" s="0"/>
    </row>
    <row r="8" s="227" customFormat="true" ht="14.25" hidden="false" customHeight="false" outlineLevel="0" collapsed="false">
      <c r="B8" s="228" t="s">
        <v>14</v>
      </c>
      <c r="C8" s="229" t="s">
        <v>114</v>
      </c>
      <c r="D8" s="229"/>
      <c r="E8" s="229"/>
      <c r="F8" s="230" t="s">
        <v>9</v>
      </c>
      <c r="G8" s="230"/>
      <c r="H8" s="230"/>
      <c r="I8" s="156"/>
      <c r="J8" s="156"/>
      <c r="AMF8" s="0"/>
      <c r="AMG8" s="0"/>
      <c r="AMH8" s="0"/>
      <c r="AMI8" s="0"/>
      <c r="AMJ8" s="0"/>
    </row>
    <row r="9" s="222" customFormat="true" ht="14.25" hidden="false" customHeight="false" outlineLevel="0" collapsed="false">
      <c r="D9" s="233"/>
      <c r="I9" s="234"/>
      <c r="AMF9" s="0"/>
      <c r="AMG9" s="0"/>
      <c r="AMH9" s="0"/>
      <c r="AMI9" s="0"/>
      <c r="AMJ9" s="0"/>
    </row>
    <row r="10" customFormat="false" ht="15" hidden="false" customHeight="false" outlineLevel="0" collapsed="false">
      <c r="B10" s="207" t="s">
        <v>262</v>
      </c>
      <c r="C10" s="207" t="s">
        <v>153</v>
      </c>
      <c r="D10" s="207" t="s">
        <v>263</v>
      </c>
      <c r="E10" s="207" t="s">
        <v>264</v>
      </c>
      <c r="F10" s="207" t="s">
        <v>265</v>
      </c>
      <c r="G10" s="207" t="s">
        <v>153</v>
      </c>
      <c r="H10" s="207" t="s">
        <v>266</v>
      </c>
      <c r="I10" s="208" t="n">
        <v>500</v>
      </c>
    </row>
    <row r="11" customFormat="false" ht="15" hidden="false" customHeight="false" outlineLevel="0" collapsed="false">
      <c r="B11" s="213" t="s">
        <v>262</v>
      </c>
      <c r="C11" s="213"/>
      <c r="D11" s="213" t="s">
        <v>267</v>
      </c>
      <c r="E11" s="213" t="s">
        <v>268</v>
      </c>
      <c r="F11" s="213" t="s">
        <v>265</v>
      </c>
      <c r="G11" s="213" t="s">
        <v>153</v>
      </c>
      <c r="H11" s="213" t="s">
        <v>269</v>
      </c>
      <c r="I11" s="214" t="n">
        <v>500</v>
      </c>
    </row>
    <row r="12" customFormat="false" ht="15" hidden="false" customHeight="false" outlineLevel="0" collapsed="false">
      <c r="B12" s="213" t="s">
        <v>262</v>
      </c>
      <c r="C12" s="213"/>
      <c r="D12" s="213" t="s">
        <v>270</v>
      </c>
      <c r="E12" s="213" t="s">
        <v>271</v>
      </c>
      <c r="F12" s="213" t="s">
        <v>265</v>
      </c>
      <c r="G12" s="213" t="s">
        <v>153</v>
      </c>
      <c r="H12" s="213" t="s">
        <v>272</v>
      </c>
      <c r="I12" s="214" t="n">
        <v>1300</v>
      </c>
    </row>
    <row r="13" customFormat="false" ht="15" hidden="false" customHeight="false" outlineLevel="0" collapsed="false">
      <c r="B13" s="213" t="s">
        <v>262</v>
      </c>
      <c r="C13" s="213"/>
      <c r="D13" s="213" t="s">
        <v>273</v>
      </c>
      <c r="E13" s="213" t="s">
        <v>274</v>
      </c>
      <c r="F13" s="213" t="s">
        <v>265</v>
      </c>
      <c r="G13" s="213" t="s">
        <v>153</v>
      </c>
      <c r="H13" s="213" t="s">
        <v>275</v>
      </c>
      <c r="I13" s="214" t="n">
        <v>60</v>
      </c>
    </row>
    <row r="14" customFormat="false" ht="15" hidden="false" customHeight="false" outlineLevel="0" collapsed="false">
      <c r="B14" s="213" t="s">
        <v>262</v>
      </c>
      <c r="C14" s="213"/>
      <c r="D14" s="213" t="s">
        <v>276</v>
      </c>
      <c r="E14" s="213" t="s">
        <v>277</v>
      </c>
      <c r="F14" s="213" t="s">
        <v>265</v>
      </c>
      <c r="G14" s="213" t="s">
        <v>153</v>
      </c>
      <c r="H14" s="213" t="s">
        <v>278</v>
      </c>
      <c r="I14" s="214" t="n">
        <v>300</v>
      </c>
    </row>
    <row r="15" customFormat="false" ht="15" hidden="false" customHeight="false" outlineLevel="0" collapsed="false">
      <c r="B15" s="213" t="s">
        <v>262</v>
      </c>
      <c r="C15" s="213"/>
      <c r="D15" s="213" t="s">
        <v>279</v>
      </c>
      <c r="E15" s="213" t="s">
        <v>280</v>
      </c>
      <c r="F15" s="213" t="s">
        <v>265</v>
      </c>
      <c r="G15" s="213" t="s">
        <v>153</v>
      </c>
      <c r="H15" s="213" t="s">
        <v>281</v>
      </c>
      <c r="I15" s="214" t="n">
        <v>300</v>
      </c>
    </row>
    <row r="16" customFormat="false" ht="15" hidden="false" customHeight="false" outlineLevel="0" collapsed="false">
      <c r="B16" s="209" t="s">
        <v>262</v>
      </c>
      <c r="C16" s="209"/>
      <c r="D16" s="209" t="s">
        <v>282</v>
      </c>
      <c r="E16" s="209" t="s">
        <v>283</v>
      </c>
      <c r="F16" s="209" t="s">
        <v>265</v>
      </c>
      <c r="G16" s="209" t="s">
        <v>153</v>
      </c>
      <c r="H16" s="209" t="s">
        <v>284</v>
      </c>
      <c r="I16" s="210" t="n">
        <v>300</v>
      </c>
    </row>
    <row r="17" customFormat="false" ht="15" hidden="false" customHeight="false" outlineLevel="0" collapsed="false">
      <c r="B17" s="215"/>
      <c r="C17" s="215"/>
      <c r="E17" s="215"/>
      <c r="F17" s="215"/>
      <c r="G17" s="215"/>
      <c r="H17" s="215"/>
      <c r="I17" s="0" t="n">
        <f aca="false">SUM(I10:I16)</f>
        <v>3260</v>
      </c>
    </row>
    <row r="19" customFormat="false" ht="15" hidden="false" customHeight="false" outlineLevel="0" collapsed="false">
      <c r="B19" s="204" t="s">
        <v>285</v>
      </c>
    </row>
    <row r="20" customFormat="false" ht="15" hidden="false" customHeight="false" outlineLevel="0" collapsed="false">
      <c r="B20" s="207" t="s">
        <v>286</v>
      </c>
      <c r="C20" s="207" t="s">
        <v>287</v>
      </c>
      <c r="D20" s="207" t="s">
        <v>288</v>
      </c>
      <c r="E20" s="207" t="s">
        <v>289</v>
      </c>
      <c r="F20" s="207" t="s">
        <v>290</v>
      </c>
      <c r="G20" s="207" t="s">
        <v>287</v>
      </c>
      <c r="H20" s="207" t="s">
        <v>291</v>
      </c>
      <c r="I20" s="208" t="n">
        <v>1050</v>
      </c>
    </row>
    <row r="21" customFormat="false" ht="15" hidden="false" customHeight="false" outlineLevel="0" collapsed="false">
      <c r="B21" s="213" t="s">
        <v>286</v>
      </c>
      <c r="C21" s="213" t="s">
        <v>154</v>
      </c>
      <c r="D21" s="213" t="s">
        <v>292</v>
      </c>
      <c r="E21" s="213" t="s">
        <v>293</v>
      </c>
      <c r="F21" s="213" t="s">
        <v>294</v>
      </c>
      <c r="G21" s="213" t="s">
        <v>154</v>
      </c>
      <c r="H21" s="213" t="s">
        <v>295</v>
      </c>
      <c r="I21" s="214" t="n">
        <v>2000</v>
      </c>
    </row>
    <row r="22" customFormat="false" ht="15" hidden="false" customHeight="false" outlineLevel="0" collapsed="false">
      <c r="B22" s="209" t="s">
        <v>296</v>
      </c>
      <c r="C22" s="209" t="s">
        <v>156</v>
      </c>
      <c r="D22" s="209" t="s">
        <v>297</v>
      </c>
      <c r="E22" s="209" t="s">
        <v>298</v>
      </c>
      <c r="F22" s="209" t="s">
        <v>299</v>
      </c>
      <c r="G22" s="209" t="s">
        <v>156</v>
      </c>
      <c r="H22" s="209" t="s">
        <v>300</v>
      </c>
      <c r="I22" s="210" t="n">
        <v>2400</v>
      </c>
    </row>
    <row r="23" customFormat="false" ht="14.25" hidden="false" customHeight="false" outlineLevel="0" collapsed="false">
      <c r="I23" s="0" t="n">
        <f aca="false">SUM(I20:I22)</f>
        <v>5450</v>
      </c>
    </row>
  </sheetData>
  <mergeCells count="16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4" activeCellId="0" sqref="B14"/>
    </sheetView>
  </sheetViews>
  <sheetFormatPr defaultColWidth="10.4921875" defaultRowHeight="14.25" zeroHeight="false" outlineLevelRow="0" outlineLevelCol="0"/>
  <cols>
    <col collapsed="false" customWidth="true" hidden="false" outlineLevel="0" max="3" min="3" style="0" width="19.5"/>
    <col collapsed="false" customWidth="true" hidden="false" outlineLevel="0" max="4" min="4" style="0" width="12.5"/>
    <col collapsed="false" customWidth="true" hidden="false" outlineLevel="0" max="5" min="5" style="0" width="56"/>
  </cols>
  <sheetData>
    <row r="1" s="227" customFormat="true" ht="14.25" hidden="false" customHeight="false" outlineLevel="0" collapsed="false">
      <c r="B1" s="228" t="s">
        <v>0</v>
      </c>
      <c r="C1" s="229" t="s">
        <v>1</v>
      </c>
      <c r="D1" s="229"/>
      <c r="E1" s="229"/>
      <c r="F1" s="230" t="s">
        <v>2</v>
      </c>
      <c r="G1" s="230"/>
      <c r="H1" s="230"/>
      <c r="I1" s="156"/>
      <c r="J1" s="156"/>
      <c r="AMF1" s="0"/>
      <c r="AMG1" s="0"/>
      <c r="AMH1" s="0"/>
      <c r="AMI1" s="0"/>
      <c r="AMJ1" s="0"/>
    </row>
    <row r="2" s="227" customFormat="true" ht="14.25" hidden="false" customHeight="false" outlineLevel="0" collapsed="false">
      <c r="B2" s="228" t="s">
        <v>3</v>
      </c>
      <c r="C2" s="229" t="s">
        <v>4</v>
      </c>
      <c r="D2" s="229"/>
      <c r="E2" s="229"/>
      <c r="F2" s="230" t="s">
        <v>5</v>
      </c>
      <c r="G2" s="230"/>
      <c r="H2" s="230"/>
      <c r="I2" s="231" t="s">
        <v>112</v>
      </c>
      <c r="J2" s="231"/>
      <c r="AMF2" s="0"/>
      <c r="AMG2" s="0"/>
      <c r="AMH2" s="0"/>
      <c r="AMI2" s="0"/>
      <c r="AMJ2" s="0"/>
    </row>
    <row r="3" s="227" customFormat="true" ht="14.25" hidden="false" customHeight="false" outlineLevel="0" collapsed="false">
      <c r="B3" s="228" t="s">
        <v>7</v>
      </c>
      <c r="C3" s="229" t="s">
        <v>113</v>
      </c>
      <c r="D3" s="229"/>
      <c r="E3" s="229"/>
      <c r="F3" s="230" t="s">
        <v>9</v>
      </c>
      <c r="G3" s="230"/>
      <c r="H3" s="230"/>
      <c r="I3" s="232" t="n">
        <v>44134</v>
      </c>
      <c r="J3" s="232"/>
      <c r="AMF3" s="0"/>
      <c r="AMG3" s="0"/>
      <c r="AMH3" s="0"/>
      <c r="AMI3" s="0"/>
      <c r="AMJ3" s="0"/>
    </row>
    <row r="4" s="227" customFormat="true" ht="14.25" hidden="false" customHeight="false" outlineLevel="0" collapsed="false">
      <c r="B4" s="228" t="s">
        <v>10</v>
      </c>
      <c r="C4" s="229" t="s">
        <v>11</v>
      </c>
      <c r="D4" s="229"/>
      <c r="E4" s="229"/>
      <c r="F4" s="230" t="s">
        <v>12</v>
      </c>
      <c r="G4" s="230"/>
      <c r="H4" s="230"/>
      <c r="I4" s="231" t="s">
        <v>13</v>
      </c>
      <c r="J4" s="231"/>
      <c r="AMF4" s="0"/>
      <c r="AMG4" s="0"/>
      <c r="AMH4" s="0"/>
      <c r="AMI4" s="0"/>
      <c r="AMJ4" s="0"/>
    </row>
    <row r="5" s="227" customFormat="true" ht="14.25" hidden="false" customHeight="false" outlineLevel="0" collapsed="false">
      <c r="B5" s="228" t="s">
        <v>14</v>
      </c>
      <c r="C5" s="229" t="s">
        <v>114</v>
      </c>
      <c r="D5" s="229"/>
      <c r="E5" s="229"/>
      <c r="F5" s="230" t="s">
        <v>9</v>
      </c>
      <c r="G5" s="230"/>
      <c r="H5" s="230"/>
      <c r="I5" s="156"/>
      <c r="J5" s="156"/>
      <c r="AMF5" s="0"/>
      <c r="AMG5" s="0"/>
      <c r="AMH5" s="0"/>
      <c r="AMI5" s="0"/>
      <c r="AMJ5" s="0"/>
    </row>
    <row r="6" s="222" customFormat="true" ht="14.25" hidden="false" customHeight="false" outlineLevel="0" collapsed="false">
      <c r="D6" s="233"/>
      <c r="I6" s="234"/>
      <c r="AMF6" s="0"/>
      <c r="AMG6" s="0"/>
      <c r="AMH6" s="0"/>
      <c r="AMI6" s="0"/>
      <c r="AMJ6" s="0"/>
    </row>
    <row r="7" customFormat="false" ht="14.25" hidden="false" customHeight="false" outlineLevel="0" collapsed="false">
      <c r="B7" s="235" t="s">
        <v>301</v>
      </c>
      <c r="C7" s="236"/>
      <c r="D7" s="236"/>
      <c r="E7" s="236"/>
      <c r="F7" s="236"/>
      <c r="G7" s="236"/>
      <c r="H7" s="236"/>
      <c r="I7" s="236"/>
      <c r="J7" s="237"/>
    </row>
    <row r="8" customFormat="false" ht="14.25" hidden="false" customHeight="false" outlineLevel="0" collapsed="false">
      <c r="B8" s="238" t="s">
        <v>302</v>
      </c>
      <c r="C8" s="239"/>
      <c r="D8" s="239"/>
      <c r="E8" s="239"/>
      <c r="F8" s="239"/>
      <c r="G8" s="239"/>
      <c r="H8" s="239"/>
      <c r="I8" s="239"/>
      <c r="J8" s="240"/>
    </row>
    <row r="9" customFormat="false" ht="14.25" hidden="false" customHeight="false" outlineLevel="0" collapsed="false">
      <c r="B9" s="241"/>
      <c r="C9" s="239"/>
      <c r="D9" s="239"/>
      <c r="E9" s="239"/>
      <c r="F9" s="239"/>
      <c r="G9" s="239"/>
      <c r="H9" s="239"/>
      <c r="I9" s="239"/>
      <c r="J9" s="240"/>
    </row>
    <row r="10" customFormat="false" ht="14.25" hidden="false" customHeight="false" outlineLevel="0" collapsed="false">
      <c r="B10" s="242" t="s">
        <v>107</v>
      </c>
      <c r="C10" s="243"/>
      <c r="D10" s="243"/>
      <c r="E10" s="243"/>
      <c r="F10" s="243"/>
      <c r="G10" s="243"/>
      <c r="H10" s="243"/>
      <c r="I10" s="243"/>
      <c r="J10" s="244"/>
    </row>
    <row r="11" customFormat="false" ht="14.25" hidden="false" customHeight="false" outlineLevel="0" collapsed="false">
      <c r="B11" s="238" t="s">
        <v>303</v>
      </c>
      <c r="C11" s="239"/>
      <c r="D11" s="239"/>
      <c r="E11" s="239"/>
      <c r="F11" s="239"/>
      <c r="G11" s="239"/>
      <c r="H11" s="239"/>
      <c r="I11" s="239"/>
      <c r="J11" s="240"/>
    </row>
    <row r="12" customFormat="false" ht="14.25" hidden="false" customHeight="false" outlineLevel="0" collapsed="false">
      <c r="B12" s="241"/>
      <c r="C12" s="239"/>
      <c r="D12" s="239"/>
      <c r="E12" s="239"/>
      <c r="F12" s="239"/>
      <c r="G12" s="239"/>
      <c r="H12" s="239"/>
      <c r="I12" s="239"/>
      <c r="J12" s="240"/>
    </row>
    <row r="13" customFormat="false" ht="14.25" hidden="false" customHeight="false" outlineLevel="0" collapsed="false">
      <c r="B13" s="245" t="s">
        <v>304</v>
      </c>
      <c r="C13" s="243"/>
      <c r="D13" s="243"/>
      <c r="E13" s="243"/>
      <c r="F13" s="243"/>
      <c r="G13" s="243"/>
      <c r="H13" s="243"/>
      <c r="I13" s="243"/>
      <c r="J13" s="244"/>
    </row>
    <row r="14" customFormat="false" ht="14.25" hidden="false" customHeight="false" outlineLevel="0" collapsed="false">
      <c r="B14" s="238" t="s">
        <v>305</v>
      </c>
      <c r="C14" s="239"/>
      <c r="D14" s="239"/>
      <c r="E14" s="239"/>
      <c r="F14" s="239"/>
      <c r="G14" s="239"/>
      <c r="H14" s="239"/>
      <c r="I14" s="239"/>
      <c r="J14" s="240"/>
    </row>
    <row r="15" customFormat="false" ht="14.25" hidden="false" customHeight="false" outlineLevel="0" collapsed="false">
      <c r="B15" s="238" t="s">
        <v>306</v>
      </c>
      <c r="C15" s="239"/>
      <c r="D15" s="239"/>
      <c r="E15" s="239"/>
      <c r="F15" s="239"/>
      <c r="G15" s="239"/>
      <c r="H15" s="239"/>
      <c r="I15" s="239"/>
      <c r="J15" s="240"/>
    </row>
    <row r="16" customFormat="false" ht="14.25" hidden="false" customHeight="false" outlineLevel="0" collapsed="false">
      <c r="B16" s="238" t="s">
        <v>307</v>
      </c>
      <c r="C16" s="239"/>
      <c r="D16" s="239"/>
      <c r="E16" s="239"/>
      <c r="F16" s="239"/>
      <c r="G16" s="239"/>
      <c r="H16" s="239"/>
      <c r="I16" s="239"/>
      <c r="J16" s="240"/>
    </row>
    <row r="17" customFormat="false" ht="14.25" hidden="false" customHeight="false" outlineLevel="0" collapsed="false">
      <c r="B17" s="238" t="s">
        <v>308</v>
      </c>
      <c r="C17" s="239"/>
      <c r="D17" s="239"/>
      <c r="E17" s="239"/>
      <c r="F17" s="239"/>
      <c r="G17" s="239"/>
      <c r="H17" s="239"/>
      <c r="I17" s="239"/>
      <c r="J17" s="240"/>
    </row>
    <row r="20" customFormat="false" ht="14.25" hidden="false" customHeight="false" outlineLevel="0" collapsed="false">
      <c r="B20" s="0" t="s">
        <v>309</v>
      </c>
    </row>
    <row r="22" s="222" customFormat="true" ht="13.5" hidden="false" customHeight="false" outlineLevel="0" collapsed="false">
      <c r="B22" s="246" t="n">
        <v>1</v>
      </c>
      <c r="C22" s="211" t="s">
        <v>310</v>
      </c>
      <c r="D22" s="247" t="n">
        <v>43879</v>
      </c>
      <c r="E22" s="211" t="s">
        <v>311</v>
      </c>
      <c r="F22" s="248" t="n">
        <v>1143.43</v>
      </c>
    </row>
    <row r="23" s="222" customFormat="true" ht="13.5" hidden="false" customHeight="false" outlineLevel="0" collapsed="false">
      <c r="B23" s="246" t="n">
        <v>2</v>
      </c>
      <c r="C23" s="211" t="s">
        <v>312</v>
      </c>
      <c r="D23" s="247" t="n">
        <v>43864</v>
      </c>
      <c r="E23" s="211" t="s">
        <v>313</v>
      </c>
      <c r="F23" s="248" t="n">
        <v>200</v>
      </c>
    </row>
    <row r="24" s="222" customFormat="true" ht="13.5" hidden="false" customHeight="false" outlineLevel="0" collapsed="false">
      <c r="B24" s="246" t="n">
        <v>3</v>
      </c>
      <c r="C24" s="211" t="s">
        <v>314</v>
      </c>
      <c r="D24" s="247" t="n">
        <v>43852</v>
      </c>
      <c r="E24" s="211" t="s">
        <v>315</v>
      </c>
      <c r="F24" s="248" t="n">
        <v>97.96</v>
      </c>
    </row>
    <row r="25" s="222" customFormat="true" ht="13.5" hidden="false" customHeight="false" outlineLevel="0" collapsed="false">
      <c r="B25" s="246" t="n">
        <v>4</v>
      </c>
      <c r="C25" s="211" t="s">
        <v>316</v>
      </c>
      <c r="D25" s="247" t="n">
        <v>43875</v>
      </c>
      <c r="E25" s="211" t="s">
        <v>317</v>
      </c>
      <c r="F25" s="248" t="n">
        <v>343.8</v>
      </c>
    </row>
    <row r="26" s="222" customFormat="true" ht="13.5" hidden="false" customHeight="false" outlineLevel="0" collapsed="false">
      <c r="B26" s="246" t="n">
        <v>5</v>
      </c>
      <c r="C26" s="211" t="s">
        <v>318</v>
      </c>
      <c r="D26" s="247" t="n">
        <v>43990</v>
      </c>
      <c r="E26" s="211" t="s">
        <v>319</v>
      </c>
      <c r="F26" s="248" t="n">
        <v>379.5</v>
      </c>
    </row>
    <row r="27" s="222" customFormat="true" ht="13.5" hidden="false" customHeight="false" outlineLevel="0" collapsed="false">
      <c r="B27" s="246" t="n">
        <v>6</v>
      </c>
      <c r="C27" s="211" t="s">
        <v>320</v>
      </c>
      <c r="D27" s="247" t="n">
        <v>43867</v>
      </c>
      <c r="E27" s="211" t="s">
        <v>321</v>
      </c>
      <c r="F27" s="248" t="n">
        <v>163.39</v>
      </c>
    </row>
    <row r="28" s="222" customFormat="true" ht="27" hidden="false" customHeight="false" outlineLevel="0" collapsed="false">
      <c r="B28" s="246" t="n">
        <v>7</v>
      </c>
      <c r="C28" s="211" t="s">
        <v>322</v>
      </c>
      <c r="D28" s="247" t="n">
        <v>43867</v>
      </c>
      <c r="E28" s="249" t="s">
        <v>323</v>
      </c>
      <c r="F28" s="248" t="n">
        <v>284.23</v>
      </c>
    </row>
  </sheetData>
  <mergeCells count="15">
    <mergeCell ref="C1:E1"/>
    <mergeCell ref="F1:H1"/>
    <mergeCell ref="I1:J1"/>
    <mergeCell ref="C2:E2"/>
    <mergeCell ref="F2:H2"/>
    <mergeCell ref="I2:J2"/>
    <mergeCell ref="C3:E3"/>
    <mergeCell ref="F3:H3"/>
    <mergeCell ref="I3:J3"/>
    <mergeCell ref="C4:E4"/>
    <mergeCell ref="F4:H4"/>
    <mergeCell ref="I4:J4"/>
    <mergeCell ref="C5:E5"/>
    <mergeCell ref="F5:H5"/>
    <mergeCell ref="I5:J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2021-04-06T14:54:40Z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