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Cedula_Resumen" sheetId="1" state="visible" r:id="rId2"/>
    <sheet name="prueba a Agosto 2020" sheetId="2" state="visible" r:id="rId3"/>
    <sheet name="Costo de Personal Externo" sheetId="3" state="hidden" r:id="rId4"/>
    <sheet name="Costo Logistica" sheetId="4" state="hidden" r:id="rId5"/>
    <sheet name="Nomina y Beneficios" sheetId="5" state="visible" r:id="rId6"/>
    <sheet name="C. Personal Extero" sheetId="6" state="visible" r:id="rId7"/>
    <sheet name="C. Logistica" sheetId="7" state="visible" r:id="rId8"/>
    <sheet name="C. Directos de Produccion" sheetId="8" state="visible" r:id="rId9"/>
    <sheet name="contabilidad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<sst xmlns="http://schemas.openxmlformats.org/spreadsheetml/2006/main" count="3133" uniqueCount="1557">
  <si>
    <t xml:space="preserve">AUDITORIA DE COSTOS </t>
  </si>
  <si>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</si>
  <si>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</si>
  <si>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</si>
  <si>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</si>
  <si>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</si>
  <si>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</si>
  <si>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</si>
  <si>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</si>
  <si>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Costos de ventas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</si>
  <si>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</si>
  <si>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</si>
  <si>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</si>
  <si>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</si>
  <si>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</si>
  <si>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</si>
  <si>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Agosto del 2020</t>
  </si>
  <si>
    <t xml:space="preserve">Código</t>
  </si>
  <si>
    <t xml:space="preserve">Cuenta</t>
  </si>
  <si>
    <t xml:space="preserve">Saldos contables al</t>
  </si>
  <si>
    <t xml:space="preserve">Ajustes y/o re-clasificaciones</t>
  </si>
  <si>
    <t xml:space="preserve">Saldos auditados al</t>
  </si>
  <si>
    <t xml:space="preserve">Ref. PT</t>
  </si>
  <si>
    <t xml:space="preserve">Ref</t>
  </si>
  <si>
    <t xml:space="preserve">Variaciones</t>
  </si>
  <si>
    <t xml:space="preserve">Obs.</t>
  </si>
  <si>
    <t xml:space="preserve">Débitos</t>
  </si>
  <si>
    <t xml:space="preserve">Créditos</t>
  </si>
  <si>
    <t xml:space="preserve">Valor</t>
  </si>
  <si>
    <t xml:space="preserve">%</t>
  </si>
  <si>
    <t xml:space="preserve">Costo de Personal de Cuentas</t>
  </si>
  <si>
    <t xml:space="preserve">5.1.1.1</t>
  </si>
  <si>
    <t xml:space="preserve">Sueldos</t>
  </si>
  <si>
    <t xml:space="preserve">5.1.1.2</t>
  </si>
  <si>
    <t xml:space="preserve">Aportes al IESS</t>
  </si>
  <si>
    <t xml:space="preserve">5.1.1.3</t>
  </si>
  <si>
    <t xml:space="preserve">Décimo tercer sueldo</t>
  </si>
  <si>
    <t xml:space="preserve">5.1.1.4</t>
  </si>
  <si>
    <t xml:space="preserve">Décimo cuarto sueldo</t>
  </si>
  <si>
    <t xml:space="preserve">5.1.1.5</t>
  </si>
  <si>
    <t xml:space="preserve">Vacaciones</t>
  </si>
  <si>
    <t xml:space="preserve">5.1.1.6</t>
  </si>
  <si>
    <t xml:space="preserve">Fondos de Reserva</t>
  </si>
  <si>
    <t xml:space="preserve">5.1.1.8</t>
  </si>
  <si>
    <t xml:space="preserve">Movilización</t>
  </si>
  <si>
    <t xml:space="preserve">5.1.1.11</t>
  </si>
  <si>
    <t xml:space="preserve">Primas de seguros</t>
  </si>
  <si>
    <t xml:space="preserve">5.1.1.12</t>
  </si>
  <si>
    <t xml:space="preserve">Otros gastos de personal</t>
  </si>
  <si>
    <t xml:space="preserve">Costo de Personal de Diseño</t>
  </si>
  <si>
    <t xml:space="preserve">5.1.2.1</t>
  </si>
  <si>
    <t xml:space="preserve">5.1.2.2</t>
  </si>
  <si>
    <t xml:space="preserve">5.1.2.3</t>
  </si>
  <si>
    <t xml:space="preserve">5.1.2.4</t>
  </si>
  <si>
    <t xml:space="preserve">5.1.2.5</t>
  </si>
  <si>
    <t xml:space="preserve">5.1.2.6</t>
  </si>
  <si>
    <t xml:space="preserve">5.1.2.12</t>
  </si>
  <si>
    <t xml:space="preserve">Costo de Personal Supervisión</t>
  </si>
  <si>
    <t xml:space="preserve">5.1.3.1</t>
  </si>
  <si>
    <t xml:space="preserve">5.1.3.2</t>
  </si>
  <si>
    <t xml:space="preserve">5.1.3.3</t>
  </si>
  <si>
    <t xml:space="preserve">5.1.3.4</t>
  </si>
  <si>
    <t xml:space="preserve">5.1.3.5</t>
  </si>
  <si>
    <t xml:space="preserve">5.1.3.6</t>
  </si>
  <si>
    <t xml:space="preserve">5.1.3.12</t>
  </si>
  <si>
    <t xml:space="preserve">Costo de Personal Externo</t>
  </si>
  <si>
    <t xml:space="preserve">5.1.4.1</t>
  </si>
  <si>
    <t xml:space="preserve">Supervisores</t>
  </si>
  <si>
    <t xml:space="preserve">5.1.4.14</t>
  </si>
  <si>
    <t xml:space="preserve">Grupo de baile</t>
  </si>
  <si>
    <t xml:space="preserve">5.1.4.16</t>
  </si>
  <si>
    <t xml:space="preserve">Logístico</t>
  </si>
  <si>
    <t xml:space="preserve">5.1.4.17</t>
  </si>
  <si>
    <t xml:space="preserve">Maestro de ceremonia</t>
  </si>
  <si>
    <t xml:space="preserve">5.1.4.3</t>
  </si>
  <si>
    <t xml:space="preserve">Animador</t>
  </si>
  <si>
    <t xml:space="preserve">5.1.4.30</t>
  </si>
  <si>
    <t xml:space="preserve">Promotora</t>
  </si>
  <si>
    <t xml:space="preserve">5.1.4.31</t>
  </si>
  <si>
    <t xml:space="preserve">Seguridad</t>
  </si>
  <si>
    <t xml:space="preserve">5.1.4.5</t>
  </si>
  <si>
    <t xml:space="preserve">Bailarín</t>
  </si>
  <si>
    <t xml:space="preserve">5.1.4.6</t>
  </si>
  <si>
    <t xml:space="preserve">Bar tender</t>
  </si>
  <si>
    <t xml:space="preserve">5.1.4.9</t>
  </si>
  <si>
    <t xml:space="preserve">Coordinador</t>
  </si>
  <si>
    <t xml:space="preserve">Costo de Logistica</t>
  </si>
  <si>
    <t xml:space="preserve">5.1.5.2</t>
  </si>
  <si>
    <t xml:space="preserve">Envío de material-flete</t>
  </si>
  <si>
    <t xml:space="preserve">5.1.5.3</t>
  </si>
  <si>
    <t xml:space="preserve">Montaje-Desmontaje</t>
  </si>
  <si>
    <t xml:space="preserve">5.1.5.4</t>
  </si>
  <si>
    <t xml:space="preserve">5.1.5.6</t>
  </si>
  <si>
    <t xml:space="preserve">Viáticos</t>
  </si>
  <si>
    <t xml:space="preserve">5.1.5.7</t>
  </si>
  <si>
    <t xml:space="preserve">Hospedaje</t>
  </si>
  <si>
    <t xml:space="preserve">Costo de Diseño</t>
  </si>
  <si>
    <t xml:space="preserve">5.1.6.1</t>
  </si>
  <si>
    <t xml:space="preserve">Material POP</t>
  </si>
  <si>
    <t xml:space="preserve">5.1.6.2</t>
  </si>
  <si>
    <t xml:space="preserve">Artículos Promocionales</t>
  </si>
  <si>
    <t xml:space="preserve">5.1.6.7</t>
  </si>
  <si>
    <t xml:space="preserve">Uniformes</t>
  </si>
  <si>
    <t xml:space="preserve">Costos Directos de Producción</t>
  </si>
  <si>
    <t xml:space="preserve">5.1.7.1</t>
  </si>
  <si>
    <t xml:space="preserve">5.1.7.10</t>
  </si>
  <si>
    <t xml:space="preserve">Avisos publicitarios</t>
  </si>
  <si>
    <t xml:space="preserve">5.1.7.11</t>
  </si>
  <si>
    <t xml:space="preserve">Auspicios</t>
  </si>
  <si>
    <t xml:space="preserve">5.1.7.12</t>
  </si>
  <si>
    <t xml:space="preserve">Premios</t>
  </si>
  <si>
    <t xml:space="preserve">5.1.7.13</t>
  </si>
  <si>
    <t xml:space="preserve">Alquiler de espacios</t>
  </si>
  <si>
    <t xml:space="preserve">5.1.7.14</t>
  </si>
  <si>
    <t xml:space="preserve">Impresiones</t>
  </si>
  <si>
    <t xml:space="preserve">5.1.7.15</t>
  </si>
  <si>
    <t xml:space="preserve">5.1.7.16</t>
  </si>
  <si>
    <t xml:space="preserve">Varios</t>
  </si>
  <si>
    <t xml:space="preserve">5.1.7.17</t>
  </si>
  <si>
    <t xml:space="preserve">Alimentación Eventos</t>
  </si>
  <si>
    <t xml:space="preserve">5.1.7.18</t>
  </si>
  <si>
    <t xml:space="preserve">Alimentación de Personal</t>
  </si>
  <si>
    <t xml:space="preserve">5.1.7.19</t>
  </si>
  <si>
    <t xml:space="preserve">Conferencias/Charlas</t>
  </si>
  <si>
    <t xml:space="preserve">5.1.7.4</t>
  </si>
  <si>
    <t xml:space="preserve">Stands</t>
  </si>
  <si>
    <t xml:space="preserve">5.1.7.5</t>
  </si>
  <si>
    <t xml:space="preserve">Muebles</t>
  </si>
  <si>
    <t xml:space="preserve">5.1.7.6</t>
  </si>
  <si>
    <t xml:space="preserve">Servicios de Iluminacion</t>
  </si>
  <si>
    <t xml:space="preserve">5.1.7.8</t>
  </si>
  <si>
    <t xml:space="preserve">Servicios de Video</t>
  </si>
  <si>
    <t xml:space="preserve">5.1.7.9</t>
  </si>
  <si>
    <t xml:space="preserve">Servicio de Decoracion</t>
  </si>
  <si>
    <t xml:space="preserve">Costos proyecto Treand Hunter</t>
  </si>
  <si>
    <t xml:space="preserve">Expositores</t>
  </si>
  <si>
    <t xml:space="preserve">Otros Suministros</t>
  </si>
  <si>
    <t xml:space="preserve">Pauta Digital</t>
  </si>
  <si>
    <t xml:space="preserve">Promotora T.H.</t>
  </si>
  <si>
    <t xml:space="preserve">Alimentacion VIP</t>
  </si>
  <si>
    <t xml:space="preserve">Transporte</t>
  </si>
  <si>
    <t xml:space="preserve">Movilización del personal</t>
  </si>
  <si>
    <t xml:space="preserve">Certificacion cheques</t>
  </si>
  <si>
    <t xml:space="preserve">Alquiler de Radio Portatil</t>
  </si>
  <si>
    <t xml:space="preserve">5.1.7.2</t>
  </si>
  <si>
    <t xml:space="preserve">Iluminacion, Decoracion, Sonido</t>
  </si>
  <si>
    <t xml:space="preserve">5.1.7.3</t>
  </si>
  <si>
    <t xml:space="preserve">Pasajes</t>
  </si>
  <si>
    <t xml:space="preserve">Servicios de Traduccion</t>
  </si>
  <si>
    <t xml:space="preserve">Articulos Publicitarios</t>
  </si>
  <si>
    <t xml:space="preserve">Gastos Legales</t>
  </si>
  <si>
    <t xml:space="preserve">5.1.7.7</t>
  </si>
  <si>
    <t xml:space="preserve">Costos Transferencia Divisas</t>
  </si>
  <si>
    <t xml:space="preserve">Alimentacion personal TH</t>
  </si>
  <si>
    <t xml:space="preserve">Gastos de comercializacion Tickeetshow</t>
  </si>
  <si>
    <t xml:space="preserve">Total</t>
  </si>
  <si>
    <t xml:space="preserve">Saldo al</t>
  </si>
  <si>
    <t xml:space="preserve">Nota a los Ef's</t>
  </si>
  <si>
    <t xml:space="preserve">Sueldos y beneficios de trabajadores (1)</t>
  </si>
  <si>
    <t xml:space="preserve">Costos de eventos propios</t>
  </si>
  <si>
    <t xml:space="preserve">Eventos contratados</t>
  </si>
  <si>
    <t xml:space="preserve">Personal externo contratado</t>
  </si>
  <si>
    <t xml:space="preserve">Materiales de produccion</t>
  </si>
  <si>
    <t xml:space="preserve">Otros costos de produccion y ventas</t>
  </si>
  <si>
    <t xml:space="preserve">Trial</t>
  </si>
  <si>
    <t xml:space="preserve">Diferencia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</si>
  <si>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</si>
  <si>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</si>
  <si>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</si>
  <si>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</si>
  <si>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</si>
  <si>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</si>
  <si>
    <t xml:space="preserve">Cesar Leon</t>
  </si>
  <si>
    <t xml:space="preserve">Saldo a 
Agosto 2020</t>
  </si>
  <si>
    <t xml:space="preserve">Prueba Realizada</t>
  </si>
  <si>
    <t xml:space="preserve">Costos de Venta y Producción </t>
  </si>
  <si>
    <t xml:space="preserve">5.1.1</t>
  </si>
  <si>
    <t xml:space="preserve">Costo de Personal Cuentas</t>
  </si>
  <si>
    <t xml:space="preserve">Los costos totales de nomina son probados en el archivo “6400 – Nominas y Beneficios”</t>
  </si>
  <si>
    <t xml:space="preserve">5.1.2</t>
  </si>
  <si>
    <t xml:space="preserve">Costo de Personal Diseño</t>
  </si>
  <si>
    <t xml:space="preserve">5.1.3</t>
  </si>
  <si>
    <t xml:space="preserve">Costo de Personal Supervision</t>
  </si>
  <si>
    <t xml:space="preserve">5.1.4</t>
  </si>
  <si>
    <t xml:space="preserve">5.1.5</t>
  </si>
  <si>
    <t xml:space="preserve">5.1.6</t>
  </si>
  <si>
    <t xml:space="preserve">Cuenta No seleccionada por Inmaterialidad</t>
  </si>
  <si>
    <t xml:space="preserve">5.1.7</t>
  </si>
  <si>
    <t xml:space="preserve">Total Costos</t>
  </si>
  <si>
    <t xml:space="preserve">COSTO DE PERSONAL EXTERNO</t>
  </si>
  <si>
    <t xml:space="preserve">USD $</t>
  </si>
  <si>
    <t xml:space="preserve">PRODUCTORA DE AUDIO VISUALES DUNNFILMS C. LTDA.</t>
  </si>
  <si>
    <t xml:space="preserve">Revisión de esta cuenta mediante confirmación</t>
  </si>
  <si>
    <t xml:space="preserve">REPPARSA S.A.</t>
  </si>
  <si>
    <t xml:space="preserve">FARINA GARCIA RONALD FELIPE</t>
  </si>
  <si>
    <t xml:space="preserve">PAVICICH CLAVIJO KATHERINE ELOISA</t>
  </si>
  <si>
    <t xml:space="preserve">JENNY VERONICA ALVEAR CUCALON</t>
  </si>
  <si>
    <t xml:space="preserve">Oras Cuentas</t>
  </si>
  <si>
    <t xml:space="preserve">Revisión por medio de Muestreo debido a la Inmaterialidad</t>
  </si>
  <si>
    <t xml:space="preserve">TOTAL</t>
  </si>
  <si>
    <t xml:space="preserve">COSTO DE LOGISTICA</t>
  </si>
  <si>
    <t xml:space="preserve">CARLOS JAVIER DELGADO FIGUEROA</t>
  </si>
  <si>
    <t xml:space="preserve">ALVAREZ PACHECHO JAIME RICARDO</t>
  </si>
  <si>
    <t xml:space="preserve">NATIONAL TOURS</t>
  </si>
  <si>
    <t xml:space="preserve">CAMACHO SANCHEZ LOGIST C. LTDA.</t>
  </si>
  <si>
    <t xml:space="preserve">COSTOS DIRECTOS DE PRODUCCION</t>
  </si>
  <si>
    <t xml:space="preserve">FACTORIA ALMACENERA ALMAFACTOR CIA. LTDA.</t>
  </si>
  <si>
    <t xml:space="preserve">NAKATACORP S.A.</t>
  </si>
  <si>
    <t xml:space="preserve">BAIRON BONE VELASQUEZ</t>
  </si>
  <si>
    <t xml:space="preserve">BAILA ARENA, LLC</t>
  </si>
  <si>
    <t xml:space="preserve">BERMUDA PRODUCTORA S.R.L.</t>
  </si>
  <si>
    <t xml:space="preserve">VILLAVICENCIO FIERRO VICTORIA PATRICIA</t>
  </si>
  <si>
    <t xml:space="preserve">MALDONADO BALDA ISRAEL ALBERTO</t>
  </si>
  <si>
    <t xml:space="preserve">ORTEGA GUILLEN JAVIER FRANCISCO</t>
  </si>
  <si>
    <t xml:space="preserve">HD LEDVIEW C.A.</t>
  </si>
  <si>
    <t xml:space="preserve">MONSERRATE WACON NOELIA ELIZABETH</t>
  </si>
  <si>
    <t xml:space="preserve">RAMON DANILO ALCIVAR TORRES </t>
  </si>
  <si>
    <t xml:space="preserve">VERA MACIAS ROXANA ANGELA</t>
  </si>
  <si>
    <t xml:space="preserve">Revisión de esta cuenta</t>
  </si>
  <si>
    <t xml:space="preserve">Logistico</t>
  </si>
  <si>
    <t xml:space="preserve">MARIA ISABEL CAMACHO SANCHEZ</t>
  </si>
  <si>
    <t xml:space="preserve">SORNOZA GONZALEZ YONNY FELIPE</t>
  </si>
  <si>
    <t xml:space="preserve">KAROLINA HERRERA CIA. LTDA.</t>
  </si>
  <si>
    <t xml:space="preserve">Fecha</t>
  </si>
  <si>
    <t xml:space="preserve">Asiento</t>
  </si>
  <si>
    <t xml:space="preserve">Descripción</t>
  </si>
  <si>
    <t xml:space="preserve">Debe</t>
  </si>
  <si>
    <t xml:space="preserve">Haber</t>
  </si>
  <si>
    <t xml:space="preserve">Saldo</t>
  </si>
  <si>
    <t xml:space="preserve">SALDO ANTERIOR</t>
  </si>
  <si>
    <t xml:space="preserve">02/01/2020</t>
  </si>
  <si>
    <t xml:space="preserve">COM 202001000019</t>
  </si>
  <si>
    <t xml:space="preserve">FC 331 OSCAR GALARZA</t>
  </si>
  <si>
    <t xml:space="preserve">COM 202001000020</t>
  </si>
  <si>
    <t xml:space="preserve">FC 584 ROSA VELATA</t>
  </si>
  <si>
    <t xml:space="preserve">COM 202001000011</t>
  </si>
  <si>
    <t xml:space="preserve">FC 210 HERNAN SUAREZ</t>
  </si>
  <si>
    <t xml:space="preserve">COM 202001000012</t>
  </si>
  <si>
    <t xml:space="preserve">FC 209 HERNAN SUAREZ</t>
  </si>
  <si>
    <t xml:space="preserve">COM 202001000015</t>
  </si>
  <si>
    <t xml:space="preserve">FC 334 OSCAR GALARZA</t>
  </si>
  <si>
    <t xml:space="preserve">06/01/2020</t>
  </si>
  <si>
    <t xml:space="preserve">COM 202001000033</t>
  </si>
  <si>
    <t xml:space="preserve">FC 587 ROSA VELATA</t>
  </si>
  <si>
    <t xml:space="preserve">COM 202001000047</t>
  </si>
  <si>
    <t xml:space="preserve">FC 233 DARWIN ALVARADO</t>
  </si>
  <si>
    <t xml:space="preserve">07/01/2020</t>
  </si>
  <si>
    <t xml:space="preserve">COM 202001000049</t>
  </si>
  <si>
    <t xml:space="preserve">FC 26857 CARLOS BUSTAMANTE</t>
  </si>
  <si>
    <t xml:space="preserve">27/01/2020</t>
  </si>
  <si>
    <t xml:space="preserve">COM 202001000167</t>
  </si>
  <si>
    <t xml:space="preserve">FC 214 HERNAN SUAREZ</t>
  </si>
  <si>
    <t xml:space="preserve">28/01/2020</t>
  </si>
  <si>
    <t xml:space="preserve">COM 202001000171</t>
  </si>
  <si>
    <t xml:space="preserve">FC 64 KATHERINE PAVICICH</t>
  </si>
  <si>
    <t xml:space="preserve">31/01/2020</t>
  </si>
  <si>
    <t xml:space="preserve">ASI 202001000029</t>
  </si>
  <si>
    <t xml:space="preserve">PR REV. GASTOS </t>
  </si>
  <si>
    <t xml:space="preserve">10/02/2020</t>
  </si>
  <si>
    <t xml:space="preserve">COM 202002000060</t>
  </si>
  <si>
    <t xml:space="preserve">FC 217 HERNAN SUAREZ</t>
  </si>
  <si>
    <t xml:space="preserve">12/02/2020</t>
  </si>
  <si>
    <t xml:space="preserve">COM 202002000211</t>
  </si>
  <si>
    <t xml:space="preserve">FC 243 DARWIN ALVARADO</t>
  </si>
  <si>
    <t xml:space="preserve">17/02/2020</t>
  </si>
  <si>
    <t xml:space="preserve">COM 202002000188</t>
  </si>
  <si>
    <t xml:space="preserve">FC 159 LUIS LEON </t>
  </si>
  <si>
    <t xml:space="preserve">18/02/2020</t>
  </si>
  <si>
    <t xml:space="preserve">COM 202002000189</t>
  </si>
  <si>
    <t xml:space="preserve">FC 436 ROXANA VERA</t>
  </si>
  <si>
    <t xml:space="preserve">02/03/2020</t>
  </si>
  <si>
    <t xml:space="preserve">COM 202003000027</t>
  </si>
  <si>
    <t xml:space="preserve">FC 246 DARWIN ALVARADO</t>
  </si>
  <si>
    <t xml:space="preserve">05/03/2020</t>
  </si>
  <si>
    <t xml:space="preserve">COM 202003000036</t>
  </si>
  <si>
    <t xml:space="preserve">FC 1035 WILLIAM CRESPIN</t>
  </si>
  <si>
    <t xml:space="preserve">13/03/2020</t>
  </si>
  <si>
    <t xml:space="preserve">COM 202003000089</t>
  </si>
  <si>
    <t xml:space="preserve">FC 26862 CARLOS BUSTAMANTE</t>
  </si>
  <si>
    <t xml:space="preserve">COM 202003000090</t>
  </si>
  <si>
    <t xml:space="preserve">FC 249 DARWIN ALVARADO</t>
  </si>
  <si>
    <t xml:space="preserve">17/06/2020</t>
  </si>
  <si>
    <t xml:space="preserve">COM 202006000037</t>
  </si>
  <si>
    <t xml:space="preserve">FC 622 ROSA VELATA</t>
  </si>
  <si>
    <t xml:space="preserve">COM 202001000036</t>
  </si>
  <si>
    <t xml:space="preserve">FC 317 MAURO PAREDES</t>
  </si>
  <si>
    <t xml:space="preserve">COM 202001000118</t>
  </si>
  <si>
    <t xml:space="preserve">FC 1 MARIA GARCIA</t>
  </si>
  <si>
    <t xml:space="preserve">COM 202001000053</t>
  </si>
  <si>
    <t xml:space="preserve">FC 798 BEATRIZ SANCHEZ</t>
  </si>
  <si>
    <t xml:space="preserve">COM 202001000077</t>
  </si>
  <si>
    <t xml:space="preserve">FC 597 ROSA VELATA</t>
  </si>
  <si>
    <t xml:space="preserve">COM 202001000078</t>
  </si>
  <si>
    <t xml:space="preserve">FC 596 ROSA VELATA</t>
  </si>
  <si>
    <t xml:space="preserve">COM 202001000085</t>
  </si>
  <si>
    <t xml:space="preserve">FC 27005 FIGURETTI S.A.</t>
  </si>
  <si>
    <t xml:space="preserve">COM 202001000076</t>
  </si>
  <si>
    <t xml:space="preserve">FC 598 ROSA VELATA</t>
  </si>
  <si>
    <t xml:space="preserve">08/01/2020</t>
  </si>
  <si>
    <t xml:space="preserve">COM 202001000066</t>
  </si>
  <si>
    <t xml:space="preserve">FC 799 MARIA SANCHEZ</t>
  </si>
  <si>
    <t xml:space="preserve">COM 202001000056</t>
  </si>
  <si>
    <t xml:space="preserve">FC 386 LENIN ARTIEDA</t>
  </si>
  <si>
    <t xml:space="preserve">09/01/2020</t>
  </si>
  <si>
    <t xml:space="preserve">COM 202001000091</t>
  </si>
  <si>
    <t xml:space="preserve">FC 1417 PRODUCTORA </t>
  </si>
  <si>
    <t xml:space="preserve">COM 202001000092</t>
  </si>
  <si>
    <t xml:space="preserve">FC 1416 PRODUCTORA DE AUDIO VISUALES DUNNFILMS </t>
  </si>
  <si>
    <t xml:space="preserve">COM 202001000093</t>
  </si>
  <si>
    <t xml:space="preserve">FC 1415 PRODUCTORA DE AUDIO VISUALES</t>
  </si>
  <si>
    <t xml:space="preserve">COM 202001000094</t>
  </si>
  <si>
    <t xml:space="preserve">FC 1414 PRODUCTORA AUDIO</t>
  </si>
  <si>
    <t xml:space="preserve">13/01/2020</t>
  </si>
  <si>
    <t xml:space="preserve">COM 202001000114</t>
  </si>
  <si>
    <t xml:space="preserve">FC 7660 KMOTOR S.A.</t>
  </si>
  <si>
    <t xml:space="preserve">COM 202001000237</t>
  </si>
  <si>
    <t xml:space="preserve">FC 6777955 B INTERNACIONAL</t>
  </si>
  <si>
    <t xml:space="preserve">14/01/2020</t>
  </si>
  <si>
    <t xml:space="preserve">COM 202001000122</t>
  </si>
  <si>
    <t xml:space="preserve">FC 99 CHE VERA PRODUCCION SOLIDA S.A.</t>
  </si>
  <si>
    <t xml:space="preserve">17/01/2020</t>
  </si>
  <si>
    <t xml:space="preserve">COM 202001000226</t>
  </si>
  <si>
    <t xml:space="preserve">FC 3791 TARSISINVEST SA</t>
  </si>
  <si>
    <t xml:space="preserve">COM 202001000227</t>
  </si>
  <si>
    <t xml:space="preserve">FC 245743 DIFARE S.A.</t>
  </si>
  <si>
    <t xml:space="preserve">22/01/2020</t>
  </si>
  <si>
    <t xml:space="preserve">COM 202001000259</t>
  </si>
  <si>
    <t xml:space="preserve">FC 559 VICTOR JAEN</t>
  </si>
  <si>
    <t xml:space="preserve">24/01/2020</t>
  </si>
  <si>
    <t xml:space="preserve">COM 202001000156</t>
  </si>
  <si>
    <t xml:space="preserve">FC 198 NAKATACORP S.A.</t>
  </si>
  <si>
    <t xml:space="preserve">COM 202001000170</t>
  </si>
  <si>
    <t xml:space="preserve">FC 7 KERVIN PONCE</t>
  </si>
  <si>
    <t xml:space="preserve">COM 202001000169</t>
  </si>
  <si>
    <t xml:space="preserve">FC 8 KERVIN PONCE</t>
  </si>
  <si>
    <t xml:space="preserve">COM 202001000177</t>
  </si>
  <si>
    <t xml:space="preserve">FC 806 MARIA SANCHEZ</t>
  </si>
  <si>
    <t xml:space="preserve">30/01/2020</t>
  </si>
  <si>
    <t xml:space="preserve">COM 202001000195</t>
  </si>
  <si>
    <t xml:space="preserve">FC 1272 MARIA CAMACHO</t>
  </si>
  <si>
    <t xml:space="preserve">COM 202001000196</t>
  </si>
  <si>
    <t xml:space="preserve">FC 1273 MARIA CAMACHO</t>
  </si>
  <si>
    <t xml:space="preserve">COM 202001000197</t>
  </si>
  <si>
    <t xml:space="preserve">FC 226 NOELIA MONSERRATE</t>
  </si>
  <si>
    <t xml:space="preserve">COM 202001000208</t>
  </si>
  <si>
    <t xml:space="preserve">FC 1682106 DATAFAST S.A.</t>
  </si>
  <si>
    <t xml:space="preserve">ASI 202001000021</t>
  </si>
  <si>
    <t xml:space="preserve">PR REV. GASTOS</t>
  </si>
  <si>
    <t xml:space="preserve">03/02/2020</t>
  </si>
  <si>
    <t xml:space="preserve">COM 202002000066</t>
  </si>
  <si>
    <t xml:space="preserve">FC 6834134 BANCO INTERNACIONAL</t>
  </si>
  <si>
    <t xml:space="preserve">04/02/2020</t>
  </si>
  <si>
    <t xml:space="preserve">COM 202002000017</t>
  </si>
  <si>
    <t xml:space="preserve">FC 427 YONNY SORNOZA</t>
  </si>
  <si>
    <t xml:space="preserve">COM 202002000018</t>
  </si>
  <si>
    <t xml:space="preserve">FC 326 JAIME VERA</t>
  </si>
  <si>
    <t xml:space="preserve">COM 202002000019</t>
  </si>
  <si>
    <t xml:space="preserve">FC 327 JAIME VERA</t>
  </si>
  <si>
    <t xml:space="preserve">08/02/2020</t>
  </si>
  <si>
    <t xml:space="preserve">COM 202002000080</t>
  </si>
  <si>
    <t xml:space="preserve">FC 41 SALAS PINCAY</t>
  </si>
  <si>
    <t xml:space="preserve">COM 202002000058</t>
  </si>
  <si>
    <t xml:space="preserve">FC 1025 WILLIAM CRESPIN</t>
  </si>
  <si>
    <t xml:space="preserve">11/02/2020</t>
  </si>
  <si>
    <t xml:space="preserve">COM 202002000055</t>
  </si>
  <si>
    <t xml:space="preserve">FC 1654 DAVID BARZALLO</t>
  </si>
  <si>
    <t xml:space="preserve">COM 202002000086</t>
  </si>
  <si>
    <t xml:space="preserve">FC 1547 VICTORIA VILLAVICENCIO</t>
  </si>
  <si>
    <t xml:space="preserve">COM 202002000119</t>
  </si>
  <si>
    <t xml:space="preserve">FC 808 MARIA SANCHEZ</t>
  </si>
  <si>
    <t xml:space="preserve">COM 202002000059</t>
  </si>
  <si>
    <t xml:space="preserve">FC 1026 WILLIAM CRESPIN</t>
  </si>
  <si>
    <t xml:space="preserve">COM 202002000063</t>
  </si>
  <si>
    <t xml:space="preserve">FC 727 ARACELY BAQUE</t>
  </si>
  <si>
    <t xml:space="preserve">COM 202002000118</t>
  </si>
  <si>
    <t xml:space="preserve">FC 236 ANDREA GUTIERREZ</t>
  </si>
  <si>
    <t xml:space="preserve">COM 202002000174</t>
  </si>
  <si>
    <t xml:space="preserve">FC 1282 MARIA CAMACHO</t>
  </si>
  <si>
    <t xml:space="preserve">COM 202002000199</t>
  </si>
  <si>
    <t xml:space="preserve">FC 1283 MARIA CAMACHO</t>
  </si>
  <si>
    <t xml:space="preserve">COM 202002000219</t>
  </si>
  <si>
    <t xml:space="preserve">FC 156 ALEX COLLANTES</t>
  </si>
  <si>
    <t xml:space="preserve">19/02/2020</t>
  </si>
  <si>
    <t xml:space="preserve">COM 202002000216</t>
  </si>
  <si>
    <t xml:space="preserve">FC 1036 JENNY ALVEAR</t>
  </si>
  <si>
    <t xml:space="preserve">COM 202002000217</t>
  </si>
  <si>
    <t xml:space="preserve">FC 158 ALEX COLLANTES</t>
  </si>
  <si>
    <t xml:space="preserve">20/02/2020</t>
  </si>
  <si>
    <t xml:space="preserve">COM 202002000218</t>
  </si>
  <si>
    <t xml:space="preserve">FC 432 YONNY SORNOZA</t>
  </si>
  <si>
    <t xml:space="preserve">COM 202002000238</t>
  </si>
  <si>
    <t xml:space="preserve">FC 8857 WELLBUSINESS S.A.</t>
  </si>
  <si>
    <t xml:space="preserve">21/02/2020</t>
  </si>
  <si>
    <t xml:space="preserve">COM 202002000267</t>
  </si>
  <si>
    <t xml:space="preserve">FC 65 REPPARSA S.A.</t>
  </si>
  <si>
    <t xml:space="preserve">COM 202002000270</t>
  </si>
  <si>
    <t xml:space="preserve">FC 1440 DUN FILMS</t>
  </si>
  <si>
    <t xml:space="preserve">27/02/2020</t>
  </si>
  <si>
    <t xml:space="preserve">COM 202002000351</t>
  </si>
  <si>
    <t xml:space="preserve">6900114 BANCO INTERNACIONAL</t>
  </si>
  <si>
    <t xml:space="preserve">COM 202003000025</t>
  </si>
  <si>
    <t xml:space="preserve">FC 1040 JENNY ALVEAR</t>
  </si>
  <si>
    <t xml:space="preserve">06/03/2020</t>
  </si>
  <si>
    <t xml:space="preserve">COM 202003000020</t>
  </si>
  <si>
    <t xml:space="preserve">FC 636 LINEVENTS S.A.</t>
  </si>
  <si>
    <t xml:space="preserve">COM 202003000052</t>
  </si>
  <si>
    <t xml:space="preserve">FC 221 NAKATACORP S.A.</t>
  </si>
  <si>
    <t xml:space="preserve">09/03/2020</t>
  </si>
  <si>
    <t xml:space="preserve">COM 202003000057</t>
  </si>
  <si>
    <t xml:space="preserve">FC 1441 PRODUCTORA DE AUDIO VIDEO DUNNFILMS</t>
  </si>
  <si>
    <t xml:space="preserve">COM 202003000070</t>
  </si>
  <si>
    <t xml:space="preserve">FC 330 JAIME VERA</t>
  </si>
  <si>
    <t xml:space="preserve">10/03/2020</t>
  </si>
  <si>
    <t xml:space="preserve">COM 202003000069</t>
  </si>
  <si>
    <t xml:space="preserve">FC 812 MARIA SANCHEZ</t>
  </si>
  <si>
    <t xml:space="preserve">11/03/2020</t>
  </si>
  <si>
    <t xml:space="preserve">COM 202003000078</t>
  </si>
  <si>
    <t xml:space="preserve">FC 70 REPPARSA S.A.</t>
  </si>
  <si>
    <t xml:space="preserve">COM 202003000079</t>
  </si>
  <si>
    <t xml:space="preserve">FC 71 REPPARSA S.A.</t>
  </si>
  <si>
    <t xml:space="preserve">COM 202003000080</t>
  </si>
  <si>
    <t xml:space="preserve">FC 133 AIDE LOPEZ</t>
  </si>
  <si>
    <t xml:space="preserve">31/08/2020</t>
  </si>
  <si>
    <t xml:space="preserve">ASI 202008000018</t>
  </si>
  <si>
    <t xml:space="preserve">PR DIARIO RECLASIF.</t>
  </si>
  <si>
    <t xml:space="preserve">03/03/2020</t>
  </si>
  <si>
    <t xml:space="preserve">COM 202003000009</t>
  </si>
  <si>
    <t xml:space="preserve">FC 758 RONALD FARINA</t>
  </si>
  <si>
    <t xml:space="preserve">COM 202001000010</t>
  </si>
  <si>
    <t xml:space="preserve">FC 212 HERNAN SUAREZ</t>
  </si>
  <si>
    <t xml:space="preserve">COM 202001000021</t>
  </si>
  <si>
    <t xml:space="preserve">FC 585 ROSA VELATA</t>
  </si>
  <si>
    <t xml:space="preserve">COM 202001000023</t>
  </si>
  <si>
    <t xml:space="preserve">FC 588 ROSA VELATA</t>
  </si>
  <si>
    <t xml:space="preserve">COM 202001000024</t>
  </si>
  <si>
    <t xml:space="preserve">FC 589 ROSA VELATA</t>
  </si>
  <si>
    <t xml:space="preserve">COM 202001000031</t>
  </si>
  <si>
    <t xml:space="preserve">FC 772 DAVID MANZO</t>
  </si>
  <si>
    <t xml:space="preserve">COM 202001000035</t>
  </si>
  <si>
    <t xml:space="preserve">NOTA DE VENTA # 52 MARIA ALVARADO</t>
  </si>
  <si>
    <t xml:space="preserve">COM 202001000037</t>
  </si>
  <si>
    <t xml:space="preserve">FC 63 JOSELINE SALAVARRIA</t>
  </si>
  <si>
    <t xml:space="preserve">COM 202001000038</t>
  </si>
  <si>
    <t xml:space="preserve">NOTA DE VENTA # 132</t>
  </si>
  <si>
    <t xml:space="preserve">COM 202001000039</t>
  </si>
  <si>
    <t xml:space="preserve">NOTA DE VENTA # 133 CINDY CASANOVA</t>
  </si>
  <si>
    <t xml:space="preserve">COM 202001000040</t>
  </si>
  <si>
    <t xml:space="preserve">NOTA DE VENTA # 180 MIRNA ESPINOZA</t>
  </si>
  <si>
    <t xml:space="preserve">COM 202001000041</t>
  </si>
  <si>
    <t xml:space="preserve">NOTA DE VENTA # 178 MIRNA ESPINOZA</t>
  </si>
  <si>
    <t xml:space="preserve">COM 202001000042</t>
  </si>
  <si>
    <t xml:space="preserve">FC 64 MARIA ALVARADO</t>
  </si>
  <si>
    <t xml:space="preserve">COM 202001000050</t>
  </si>
  <si>
    <t xml:space="preserve">FC 201 LUISA AVENDAÑO</t>
  </si>
  <si>
    <t xml:space="preserve">COM 202001000051</t>
  </si>
  <si>
    <t xml:space="preserve">FC 59 KATHERINE PAVICICH</t>
  </si>
  <si>
    <t xml:space="preserve">COM 202001000052</t>
  </si>
  <si>
    <t xml:space="preserve">FC 203 LUISA AVENDAÑO</t>
  </si>
  <si>
    <t xml:space="preserve">COM 202001000055</t>
  </si>
  <si>
    <t xml:space="preserve">NOTA DE VENTA # 19</t>
  </si>
  <si>
    <t xml:space="preserve">COM 202001000054</t>
  </si>
  <si>
    <t xml:space="preserve">NOTA DE VENTA # 17 MERCEDES QUINTANA</t>
  </si>
  <si>
    <t xml:space="preserve">COM 202001000086</t>
  </si>
  <si>
    <t xml:space="preserve">FC 61 KATHERINE PAVICICH</t>
  </si>
  <si>
    <t xml:space="preserve">COM 202001000084</t>
  </si>
  <si>
    <t xml:space="preserve">FC 1219 NADIA MANOSALVAS</t>
  </si>
  <si>
    <t xml:space="preserve">15/01/2020</t>
  </si>
  <si>
    <t xml:space="preserve">COM 202001000127</t>
  </si>
  <si>
    <t xml:space="preserve">NOTA DE VENTA # 181 MIRNA ESPINOZA</t>
  </si>
  <si>
    <t xml:space="preserve">COM 202001000185</t>
  </si>
  <si>
    <t xml:space="preserve">FC 4361 KAROLINA HERRERA</t>
  </si>
  <si>
    <t xml:space="preserve">COM 202001000186</t>
  </si>
  <si>
    <t xml:space="preserve">FC 4362 KAROLINA HERRERA CIA. LTDA.</t>
  </si>
  <si>
    <t xml:space="preserve">ASI 202001000023</t>
  </si>
  <si>
    <t xml:space="preserve">ASI 202001000024</t>
  </si>
  <si>
    <t xml:space="preserve">COM 202002000203</t>
  </si>
  <si>
    <t xml:space="preserve">FC 71 KATHERINE PAVICICH</t>
  </si>
  <si>
    <t xml:space="preserve">COM 202002000204</t>
  </si>
  <si>
    <t xml:space="preserve">FC 73 KATHERINE PAVICICH</t>
  </si>
  <si>
    <t xml:space="preserve">COM 202002000205</t>
  </si>
  <si>
    <t xml:space="preserve">FC 74 KATHERINE PAVICICH</t>
  </si>
  <si>
    <t xml:space="preserve">COM 202002000206</t>
  </si>
  <si>
    <t xml:space="preserve">FC 75 KATHERINE PAVICICH</t>
  </si>
  <si>
    <t xml:space="preserve">COM 202002000207</t>
  </si>
  <si>
    <t xml:space="preserve">FC 76 KATHEIRNE PAVICICH</t>
  </si>
  <si>
    <t xml:space="preserve">COM 202002000224</t>
  </si>
  <si>
    <t xml:space="preserve">FC 77 KATHERINE PAVICICH</t>
  </si>
  <si>
    <t xml:space="preserve">COM 202002000187</t>
  </si>
  <si>
    <t xml:space="preserve">FC 791 DAVID MANZO</t>
  </si>
  <si>
    <t xml:space="preserve">COM 202002000198</t>
  </si>
  <si>
    <t xml:space="preserve">FC 104 ELLISON NUÑEZ</t>
  </si>
  <si>
    <t xml:space="preserve">COM 202002000208</t>
  </si>
  <si>
    <t xml:space="preserve">FC 78 KATHERINE PAVICICH</t>
  </si>
  <si>
    <t xml:space="preserve">COM 202002000226</t>
  </si>
  <si>
    <t xml:space="preserve">FC 81 KATHERINE PAVICICH</t>
  </si>
  <si>
    <t xml:space="preserve">COM 202002000221</t>
  </si>
  <si>
    <t xml:space="preserve">FC 183 MIRNA ESPINOZA</t>
  </si>
  <si>
    <t xml:space="preserve">COM 202002000222</t>
  </si>
  <si>
    <t xml:space="preserve">FC 205 LUISA AVENDAÑO</t>
  </si>
  <si>
    <t xml:space="preserve">COM 202002000225</t>
  </si>
  <si>
    <t xml:space="preserve">FC 80 KATHERINE PAVICICH</t>
  </si>
  <si>
    <t xml:space="preserve">COM 202002000269</t>
  </si>
  <si>
    <t xml:space="preserve">FC 82 KATHERINE PAVICICH</t>
  </si>
  <si>
    <t xml:space="preserve">COM 202003000056</t>
  </si>
  <si>
    <t xml:space="preserve">NOTA DE VENTA # 187 MIRNA ESPINOZA</t>
  </si>
  <si>
    <t xml:space="preserve">COM 202003000071</t>
  </si>
  <si>
    <t xml:space="preserve">FC 1231 NADIA MANOSALVAS</t>
  </si>
  <si>
    <t xml:space="preserve">13/05/2020</t>
  </si>
  <si>
    <t xml:space="preserve">COM 202005000023</t>
  </si>
  <si>
    <t xml:space="preserve">FC 1233 NADIA MANOSALVAS</t>
  </si>
  <si>
    <t xml:space="preserve">COM 202005000024</t>
  </si>
  <si>
    <t xml:space="preserve">FC 88 KATHERINE PAVICICH</t>
  </si>
  <si>
    <t xml:space="preserve">28/07/2020</t>
  </si>
  <si>
    <t xml:space="preserve">COM 202007000035</t>
  </si>
  <si>
    <t xml:space="preserve">FC 206 LUISA AVENDAÑO</t>
  </si>
  <si>
    <t xml:space="preserve">12/08/2020</t>
  </si>
  <si>
    <t xml:space="preserve">COM 202008000042</t>
  </si>
  <si>
    <t xml:space="preserve">FC 1236 NADIA MANOSALVAS</t>
  </si>
  <si>
    <t xml:space="preserve">COM 202003000062</t>
  </si>
  <si>
    <t xml:space="preserve">FC 1043 JENNY ALVEAR</t>
  </si>
  <si>
    <t xml:space="preserve">Envio de material-flete</t>
  </si>
  <si>
    <t xml:space="preserve">Movilizacion</t>
  </si>
  <si>
    <t xml:space="preserve">ADMINISTRACION Y NEGOCIOS ADNE C. LTDA.</t>
  </si>
  <si>
    <t xml:space="preserve">01/01/2020</t>
  </si>
  <si>
    <t xml:space="preserve">COM 202001000014</t>
  </si>
  <si>
    <t xml:space="preserve">FC 2701 MOTRICONSA S.A.</t>
  </si>
  <si>
    <t xml:space="preserve">10/01/2020</t>
  </si>
  <si>
    <t xml:space="preserve">COM 202001000107</t>
  </si>
  <si>
    <t xml:space="preserve">FC 173 MARIANA GRANDA</t>
  </si>
  <si>
    <t xml:space="preserve">COM 202001000123</t>
  </si>
  <si>
    <t xml:space="preserve">FC 2641 ROLCARGO EXPRESS S.A.</t>
  </si>
  <si>
    <t xml:space="preserve">ASI 202001000005</t>
  </si>
  <si>
    <t xml:space="preserve">PR RECLASIF. FC 2641 234 ROL CARGO EXPRESS ALMACENAJE Y TRAMITES ADUANA</t>
  </si>
  <si>
    <t xml:space="preserve">07/02/2020</t>
  </si>
  <si>
    <t xml:space="preserve">COM 202002000050</t>
  </si>
  <si>
    <t xml:space="preserve">FC 191 TRANSRECALDE S.A.</t>
  </si>
  <si>
    <t xml:space="preserve">13/02/2020</t>
  </si>
  <si>
    <t xml:space="preserve">COM 202002000161</t>
  </si>
  <si>
    <t xml:space="preserve">FC 21120 CAMACHO SANCHEZ</t>
  </si>
  <si>
    <t xml:space="preserve">14/02/2020</t>
  </si>
  <si>
    <t xml:space="preserve">COM 202002000182</t>
  </si>
  <si>
    <t xml:space="preserve">FC 21158 CAMACHO</t>
  </si>
  <si>
    <t xml:space="preserve">COM 202003000038</t>
  </si>
  <si>
    <t xml:space="preserve">FC 21242 CAMACHO</t>
  </si>
  <si>
    <t xml:space="preserve">COM 202003000039</t>
  </si>
  <si>
    <t xml:space="preserve">FC 21243 CAMACHO</t>
  </si>
  <si>
    <t xml:space="preserve">COM 202003000048</t>
  </si>
  <si>
    <t xml:space="preserve">FC 403 BEATRIZ BRAVO</t>
  </si>
  <si>
    <t xml:space="preserve">31/03/2020</t>
  </si>
  <si>
    <t xml:space="preserve">ASI 202003000016</t>
  </si>
  <si>
    <t xml:space="preserve">PR ASIENTO EVENTOS EN DESAROLLO SG FC 507</t>
  </si>
  <si>
    <t xml:space="preserve">03/01/2020</t>
  </si>
  <si>
    <t xml:space="preserve">COM 202001000029</t>
  </si>
  <si>
    <t xml:space="preserve">FC 1263 JAIME ALVAREZ</t>
  </si>
  <si>
    <t xml:space="preserve">COM 202001000059</t>
  </si>
  <si>
    <t xml:space="preserve">FC 577 CARLOS DELGADO</t>
  </si>
  <si>
    <t xml:space="preserve">COM 202001000060</t>
  </si>
  <si>
    <t xml:space="preserve">FC 578 CARLOS DELGADO</t>
  </si>
  <si>
    <t xml:space="preserve">COM 202001000061</t>
  </si>
  <si>
    <t xml:space="preserve">FC 576 CARLOS DELGADO</t>
  </si>
  <si>
    <t xml:space="preserve">COM 202001000064</t>
  </si>
  <si>
    <t xml:space="preserve">FC 579 CARLOS DELGADO</t>
  </si>
  <si>
    <t xml:space="preserve">COM 202001000070</t>
  </si>
  <si>
    <t xml:space="preserve">FC 574 CARLOS DELGADO</t>
  </si>
  <si>
    <t xml:space="preserve">COM 202001000105</t>
  </si>
  <si>
    <t xml:space="preserve">FC 571 JAVIER DELGADO</t>
  </si>
  <si>
    <t xml:space="preserve">COM 202001000106</t>
  </si>
  <si>
    <t xml:space="preserve">FC 573 CARLOS DELGADO</t>
  </si>
  <si>
    <t xml:space="preserve">COM 202002000002</t>
  </si>
  <si>
    <t xml:space="preserve">FC 582 CARLOS DELGADO</t>
  </si>
  <si>
    <t xml:space="preserve">05/02/2020</t>
  </si>
  <si>
    <t xml:space="preserve">COM 202002000025</t>
  </si>
  <si>
    <t xml:space="preserve">FC 1538 VICTORIA VILLAVICENCIO</t>
  </si>
  <si>
    <t xml:space="preserve">ASI 202002000014</t>
  </si>
  <si>
    <t xml:space="preserve">PR RECLASIF. LAVA Y SECA</t>
  </si>
  <si>
    <t xml:space="preserve">COM 202002000201</t>
  </si>
  <si>
    <t xml:space="preserve">FC 583 CARLOS DELGADO</t>
  </si>
  <si>
    <t xml:space="preserve">COM 202002000191</t>
  </si>
  <si>
    <t xml:space="preserve">FC 586 CARLOS DELGADO</t>
  </si>
  <si>
    <t xml:space="preserve">COM 202002000202</t>
  </si>
  <si>
    <t xml:space="preserve">FC 587 CARLOS DELGADO</t>
  </si>
  <si>
    <t xml:space="preserve">COM 202003000060</t>
  </si>
  <si>
    <t xml:space="preserve">FC 130 AIDE LOPEZ</t>
  </si>
  <si>
    <t xml:space="preserve">COM 202005000025</t>
  </si>
  <si>
    <t xml:space="preserve">FC 1320 JAIME ALVAREZ</t>
  </si>
  <si>
    <t xml:space="preserve">05/08/2020</t>
  </si>
  <si>
    <t xml:space="preserve">COM 202008000007</t>
  </si>
  <si>
    <t xml:space="preserve">FC 901 CARLOS DELGADO</t>
  </si>
  <si>
    <t xml:space="preserve">COM 202008000008</t>
  </si>
  <si>
    <t xml:space="preserve">FC 1582 VICTORIA VILLAVICENCIO</t>
  </si>
  <si>
    <t xml:space="preserve">COM 202008000010</t>
  </si>
  <si>
    <t xml:space="preserve">FC 12 NAKATACORP S.A.</t>
  </si>
  <si>
    <t xml:space="preserve">COM 202008000063</t>
  </si>
  <si>
    <t xml:space="preserve">FC 11 NAKATACORP S.A.</t>
  </si>
  <si>
    <t xml:space="preserve">13/08/2020</t>
  </si>
  <si>
    <t xml:space="preserve">COM 202008000055</t>
  </si>
  <si>
    <t xml:space="preserve">FC 220 INGEMSA S.A.</t>
  </si>
  <si>
    <t xml:space="preserve">18/08/2020</t>
  </si>
  <si>
    <t xml:space="preserve">COM 202008000062</t>
  </si>
  <si>
    <t xml:space="preserve">FC 297 MAURICIO BENAVIDES</t>
  </si>
  <si>
    <t xml:space="preserve">24/08/2020</t>
  </si>
  <si>
    <t xml:space="preserve">COM 202008000075</t>
  </si>
  <si>
    <t xml:space="preserve">FC 908 CARLOS DELGADO</t>
  </si>
  <si>
    <t xml:space="preserve">COM 202001000025</t>
  </si>
  <si>
    <t xml:space="preserve">FC 1248 JAIME ALVAREZ</t>
  </si>
  <si>
    <t xml:space="preserve">COM 202001000027</t>
  </si>
  <si>
    <t xml:space="preserve">FC 1259 JAIME ALVAREZ</t>
  </si>
  <si>
    <t xml:space="preserve">COM 202001000028</t>
  </si>
  <si>
    <t xml:space="preserve">FC 1260 JAIME ALVAREZ</t>
  </si>
  <si>
    <t xml:space="preserve">COM 202001000030</t>
  </si>
  <si>
    <t xml:space="preserve">FC 1261 JAIME ALVAREZ</t>
  </si>
  <si>
    <t xml:space="preserve">COM 202001000067</t>
  </si>
  <si>
    <t xml:space="preserve">FC 1266 JAIME ALVAREZ</t>
  </si>
  <si>
    <t xml:space="preserve">COM 202001000112</t>
  </si>
  <si>
    <t xml:space="preserve">FC 455314 ATIMASA S.A.</t>
  </si>
  <si>
    <t xml:space="preserve">COM 202001000232</t>
  </si>
  <si>
    <t xml:space="preserve">FC 528070 FUNDACION MALECON 2000</t>
  </si>
  <si>
    <t xml:space="preserve">COM 202001000048</t>
  </si>
  <si>
    <t xml:space="preserve">FC 53 GILDA SANTANA</t>
  </si>
  <si>
    <t xml:space="preserve">COM 202001000134</t>
  </si>
  <si>
    <t xml:space="preserve">FC 152876 NACIONAL DE TURISMO</t>
  </si>
  <si>
    <t xml:space="preserve">COM 202001000109</t>
  </si>
  <si>
    <t xml:space="preserve">FC 152947 NACTUR</t>
  </si>
  <si>
    <t xml:space="preserve">COM 202001000090</t>
  </si>
  <si>
    <t xml:space="preserve">FC 1278 JAIME ALVAREZ</t>
  </si>
  <si>
    <t xml:space="preserve">COM 202001000098</t>
  </si>
  <si>
    <t xml:space="preserve">FC 1274 JAIME ALVAREZ</t>
  </si>
  <si>
    <t xml:space="preserve">COM 202001000099</t>
  </si>
  <si>
    <t xml:space="preserve">FC 1275 JAIME ALVAREZ</t>
  </si>
  <si>
    <t xml:space="preserve">COM 202001000100</t>
  </si>
  <si>
    <t xml:space="preserve">FC 1277 JAIME ALVAREZ</t>
  </si>
  <si>
    <t xml:space="preserve">COM 202001000097</t>
  </si>
  <si>
    <t xml:space="preserve">FC 1273 JAIME ALVAREZ</t>
  </si>
  <si>
    <t xml:space="preserve">COM 202001000139</t>
  </si>
  <si>
    <t xml:space="preserve">FC 699654 ESCRITORNI S.A.</t>
  </si>
  <si>
    <t xml:space="preserve">COM 202001000241</t>
  </si>
  <si>
    <t xml:space="preserve">VALE DE CAJA 361 SARA ESCOBAR</t>
  </si>
  <si>
    <t xml:space="preserve">16/01/2020</t>
  </si>
  <si>
    <t xml:space="preserve">COM 202001000244</t>
  </si>
  <si>
    <t xml:space="preserve">FC 375995 PRODUCTOS DEL PETROLEO S.A.</t>
  </si>
  <si>
    <t xml:space="preserve">COM 202001000141</t>
  </si>
  <si>
    <t xml:space="preserve">FC 103 AIDE LOPEZ</t>
  </si>
  <si>
    <t xml:space="preserve">ASI 202001000041</t>
  </si>
  <si>
    <t xml:space="preserve">FAC 002-018-000730623 INTERMONT S.A._x005F_x000D_
_x005F_x000D_
</t>
  </si>
  <si>
    <t xml:space="preserve">COM 202001000248</t>
  </si>
  <si>
    <t xml:space="preserve">VALE DE CAJA 362</t>
  </si>
  <si>
    <t xml:space="preserve">COM 202001000249</t>
  </si>
  <si>
    <t xml:space="preserve">VALE DE CAJA 363 GUILLERMO GUARANDA</t>
  </si>
  <si>
    <t xml:space="preserve">COM 202002000134</t>
  </si>
  <si>
    <t xml:space="preserve">3 USOS DE SALA DE ARRIBO</t>
  </si>
  <si>
    <t xml:space="preserve">18/01/2020</t>
  </si>
  <si>
    <t xml:space="preserve">COM 202001000157</t>
  </si>
  <si>
    <t xml:space="preserve">FC 459743 ATIMASA S.A.</t>
  </si>
  <si>
    <t xml:space="preserve">COM 202001000251</t>
  </si>
  <si>
    <t xml:space="preserve">FC 405111 ATIMASA S.A.</t>
  </si>
  <si>
    <t xml:space="preserve">COM 202001000252</t>
  </si>
  <si>
    <t xml:space="preserve">VALE DE CAJA 364 EDIMAR VARGAS</t>
  </si>
  <si>
    <t xml:space="preserve">COM 202001000253</t>
  </si>
  <si>
    <t xml:space="preserve">VALE DE CAJA 365 GUILLERMO GUARANDA</t>
  </si>
  <si>
    <t xml:space="preserve">COM 202001000289</t>
  </si>
  <si>
    <t xml:space="preserve">RECIBO DE PAGO PASAJES</t>
  </si>
  <si>
    <t xml:space="preserve">COM 202001000287</t>
  </si>
  <si>
    <t xml:space="preserve">RECIBO DE PAGO DE VIATICOS</t>
  </si>
  <si>
    <t xml:space="preserve">COM 202001000288</t>
  </si>
  <si>
    <t xml:space="preserve">RECIBO DE PAGO VIATICOS</t>
  </si>
  <si>
    <t xml:space="preserve">19/01/2020</t>
  </si>
  <si>
    <t xml:space="preserve">COM 202001000255</t>
  </si>
  <si>
    <t xml:space="preserve">VALE DE CAJA 366</t>
  </si>
  <si>
    <t xml:space="preserve">COM 202001000256</t>
  </si>
  <si>
    <t xml:space="preserve">VALE DE CAJA 367 GUILLERMO GUARANDA</t>
  </si>
  <si>
    <t xml:space="preserve">21/01/2020</t>
  </si>
  <si>
    <t xml:space="preserve">COM 202001000147</t>
  </si>
  <si>
    <t xml:space="preserve">FC 153356 NACIONAL DE TURISMO</t>
  </si>
  <si>
    <t xml:space="preserve">COM 202001000148</t>
  </si>
  <si>
    <t xml:space="preserve">FC 153419 NACIONA DE TURISMO NACTUR S.A.</t>
  </si>
  <si>
    <t xml:space="preserve">COM 202001000161</t>
  </si>
  <si>
    <t xml:space="preserve">FC 951932 ATIMASA S.A.</t>
  </si>
  <si>
    <t xml:space="preserve">COM 202001000258</t>
  </si>
  <si>
    <t xml:space="preserve">VALE DE CAJA 368</t>
  </si>
  <si>
    <t xml:space="preserve">COM 202001000180</t>
  </si>
  <si>
    <t xml:space="preserve">FC 562436 ATIMASA S.A.</t>
  </si>
  <si>
    <t xml:space="preserve">COM 202001000261</t>
  </si>
  <si>
    <t xml:space="preserve">FC 154457 DISTRIAZUL</t>
  </si>
  <si>
    <t xml:space="preserve">COM 202001000262</t>
  </si>
  <si>
    <t xml:space="preserve">VALE DE CAJA 369</t>
  </si>
  <si>
    <t xml:space="preserve">COM 202001000168</t>
  </si>
  <si>
    <t xml:space="preserve">FC 1282 JAIME ALVAREZ</t>
  </si>
  <si>
    <t xml:space="preserve">COM 202001000191</t>
  </si>
  <si>
    <t xml:space="preserve">FC 153614 NACIONAL DE TURISMO</t>
  </si>
  <si>
    <t xml:space="preserve">COM 202001000266</t>
  </si>
  <si>
    <t xml:space="preserve">FC 116913 COOPERATIVA</t>
  </si>
  <si>
    <t xml:space="preserve">COM 202001000267</t>
  </si>
  <si>
    <t xml:space="preserve">FC 117108 COOPERATIVA</t>
  </si>
  <si>
    <t xml:space="preserve">29/01/2020</t>
  </si>
  <si>
    <t xml:space="preserve">COM 202001000192</t>
  </si>
  <si>
    <t xml:space="preserve">FC 153722 NACIONAL DE TURISMO</t>
  </si>
  <si>
    <t xml:space="preserve">COM 202001000280</t>
  </si>
  <si>
    <t xml:space="preserve">VALE DE CAJA DIEGO PAZMIÑO</t>
  </si>
  <si>
    <t xml:space="preserve">COM 202001000281</t>
  </si>
  <si>
    <t xml:space="preserve">VALE DE CAJA 373</t>
  </si>
  <si>
    <t xml:space="preserve">COM 202001000211</t>
  </si>
  <si>
    <t xml:space="preserve">FC 402614 ATIMASA S.A.</t>
  </si>
  <si>
    <t xml:space="preserve">COM 202001000283</t>
  </si>
  <si>
    <t xml:space="preserve">FC 959313 ATIMASA S.A.</t>
  </si>
  <si>
    <t xml:space="preserve">ASI 202001000008</t>
  </si>
  <si>
    <t xml:space="preserve">ASI 202001000009</t>
  </si>
  <si>
    <t xml:space="preserve">ASI 202001000037</t>
  </si>
  <si>
    <t xml:space="preserve">FAC 071-008-000959313 ATIMASA S.A. _x005F_x000D_
_x005F_x000D_
</t>
  </si>
  <si>
    <t xml:space="preserve">02/02/2020</t>
  </si>
  <si>
    <t xml:space="preserve">COM 202002000336</t>
  </si>
  <si>
    <t xml:space="preserve">VALE DE CAJA DARWIN ALVARADO</t>
  </si>
  <si>
    <t xml:space="preserve">COM 202002000031</t>
  </si>
  <si>
    <t xml:space="preserve">FC 465551 ATIMASA S.A.</t>
  </si>
  <si>
    <t xml:space="preserve">COM 202002000107</t>
  </si>
  <si>
    <t xml:space="preserve">VALE DE CAJA 376 </t>
  </si>
  <si>
    <t xml:space="preserve">COM 202002000108</t>
  </si>
  <si>
    <t xml:space="preserve">VALE DE CAJA 377</t>
  </si>
  <si>
    <t xml:space="preserve">COM 202002000114</t>
  </si>
  <si>
    <t xml:space="preserve">VALE DE CAJA 383</t>
  </si>
  <si>
    <t xml:space="preserve">COM 202002000115</t>
  </si>
  <si>
    <t xml:space="preserve">VALE DE CAJA 384</t>
  </si>
  <si>
    <t xml:space="preserve">COM 202002000258</t>
  </si>
  <si>
    <t xml:space="preserve">FC 162613 DISTRIAZUL</t>
  </si>
  <si>
    <t xml:space="preserve">COM 202002000294</t>
  </si>
  <si>
    <t xml:space="preserve">VALE DE CAJA MARIA ELENA</t>
  </si>
  <si>
    <t xml:space="preserve">COM 202002000295</t>
  </si>
  <si>
    <t xml:space="preserve">VALE DE CAJA 591 MARIA ELENA SANCHEZ</t>
  </si>
  <si>
    <t xml:space="preserve">COM 202002000296</t>
  </si>
  <si>
    <t xml:space="preserve">VALE DE CAJA MARIA ELENA SANCHEZ</t>
  </si>
  <si>
    <t xml:space="preserve">COM 202002000323</t>
  </si>
  <si>
    <t xml:space="preserve">VALE DE CAJA 613 GUILLERMO GUARANDA</t>
  </si>
  <si>
    <t xml:space="preserve">COM 202002000027</t>
  </si>
  <si>
    <t xml:space="preserve">FC 153909 NACIONAL DE TURISMO</t>
  </si>
  <si>
    <t xml:space="preserve">COM 202002000109</t>
  </si>
  <si>
    <t xml:space="preserve">VALE DE CAJA 378</t>
  </si>
  <si>
    <t xml:space="preserve">COM 202002000112</t>
  </si>
  <si>
    <t xml:space="preserve">VALE DE CAJA 381</t>
  </si>
  <si>
    <t xml:space="preserve">COM 202002000113</t>
  </si>
  <si>
    <t xml:space="preserve">VALE DE CAJA 382</t>
  </si>
  <si>
    <t xml:space="preserve">COM 202002000069</t>
  </si>
  <si>
    <t xml:space="preserve">FC 175917</t>
  </si>
  <si>
    <t xml:space="preserve">COM 202002000185</t>
  </si>
  <si>
    <t xml:space="preserve">FC 153853 NACIONAL DE TURISMO</t>
  </si>
  <si>
    <t xml:space="preserve">COM 202002000297</t>
  </si>
  <si>
    <t xml:space="preserve">COM 202002000298</t>
  </si>
  <si>
    <t xml:space="preserve">COM 202002000299</t>
  </si>
  <si>
    <t xml:space="preserve">VALE DE CAJA 596 MARIA ELENA</t>
  </si>
  <si>
    <t xml:space="preserve">COM 202002000300</t>
  </si>
  <si>
    <t xml:space="preserve">VALE DE CAJA 597 MARIA ELENA SANCHEZ</t>
  </si>
  <si>
    <t xml:space="preserve">COM 202002000301</t>
  </si>
  <si>
    <t xml:space="preserve">598 VALE DE CAJA MARIA ELENA SANCHEZ</t>
  </si>
  <si>
    <t xml:space="preserve">COM 202002000302</t>
  </si>
  <si>
    <t xml:space="preserve">VALE DE CAJA 599 MARIA ELENA SANCHEZ</t>
  </si>
  <si>
    <t xml:space="preserve">COM 202003000001</t>
  </si>
  <si>
    <t xml:space="preserve">VALE DE CAJA 595</t>
  </si>
  <si>
    <t xml:space="preserve">COM 202002000110</t>
  </si>
  <si>
    <t xml:space="preserve">VALE DE CAJA 379</t>
  </si>
  <si>
    <t xml:space="preserve">COM 202002000170</t>
  </si>
  <si>
    <t xml:space="preserve">FC 532408 ATIMASA S.A.</t>
  </si>
  <si>
    <t xml:space="preserve">COM 202002000171</t>
  </si>
  <si>
    <t xml:space="preserve">FC 45103 ATIMASA S.A.</t>
  </si>
  <si>
    <t xml:space="preserve">COM 202002000303</t>
  </si>
  <si>
    <t xml:space="preserve">VALE DE CAJA 600 MARIA ELENA SANCHEZ</t>
  </si>
  <si>
    <t xml:space="preserve">COM 202002000304</t>
  </si>
  <si>
    <t xml:space="preserve">VALE DE CAJA 601 MIGUEL NOBOA</t>
  </si>
  <si>
    <t xml:space="preserve">COM 202002000305</t>
  </si>
  <si>
    <t xml:space="preserve">FC 581675 ATIMASA S.A.</t>
  </si>
  <si>
    <t xml:space="preserve">06/02/2020</t>
  </si>
  <si>
    <t xml:space="preserve">COM 202002000073</t>
  </si>
  <si>
    <t xml:space="preserve">VALE DE CAJA 370</t>
  </si>
  <si>
    <t xml:space="preserve">COM 202002000104</t>
  </si>
  <si>
    <t xml:space="preserve">FC 39759 MANTA EXPRESS</t>
  </si>
  <si>
    <t xml:space="preserve">COM 202002000106</t>
  </si>
  <si>
    <t xml:space="preserve">VALE DE CAJA 375</t>
  </si>
  <si>
    <t xml:space="preserve">COM 202002000111</t>
  </si>
  <si>
    <t xml:space="preserve">VALE DE CAJA 380</t>
  </si>
  <si>
    <t xml:space="preserve">COM 202002000186</t>
  </si>
  <si>
    <t xml:space="preserve">FC 154011 NACIONAL DE TURISMO NACTUR</t>
  </si>
  <si>
    <t xml:space="preserve">COM 202002000307</t>
  </si>
  <si>
    <t xml:space="preserve">VALE DE CAJA GUILLERMO GUARANDA</t>
  </si>
  <si>
    <t xml:space="preserve">COM 202002000308</t>
  </si>
  <si>
    <t xml:space="preserve">FC 1321468 AUTOPARKING S.A.</t>
  </si>
  <si>
    <t xml:space="preserve">COM 202003000002</t>
  </si>
  <si>
    <t xml:space="preserve">VALE DE CAJA 603 MIGUEL NOBOA</t>
  </si>
  <si>
    <t xml:space="preserve">COM 202002000074</t>
  </si>
  <si>
    <t xml:space="preserve">FC 392425 PRODUCTOS DEL PETROLEO</t>
  </si>
  <si>
    <t xml:space="preserve">COM 202002000103</t>
  </si>
  <si>
    <t xml:space="preserve">FC 352499 NUEVAS OPERACIONES</t>
  </si>
  <si>
    <t xml:space="preserve">COM 202002000139</t>
  </si>
  <si>
    <t xml:space="preserve">FC 825770 ROTDIUR S.A.</t>
  </si>
  <si>
    <t xml:space="preserve">COM 202002000140</t>
  </si>
  <si>
    <t xml:space="preserve">VALE DE CAJA 386 GUILLERMO GUARANDA</t>
  </si>
  <si>
    <t xml:space="preserve">COM 202002000159</t>
  </si>
  <si>
    <t xml:space="preserve">FC 154051 NACIONAL TOURS</t>
  </si>
  <si>
    <t xml:space="preserve">COM 202002000079</t>
  </si>
  <si>
    <t xml:space="preserve">VALE DE CAJA 371</t>
  </si>
  <si>
    <t xml:space="preserve">COM 202002000142</t>
  </si>
  <si>
    <t xml:space="preserve">COM 202002000265</t>
  </si>
  <si>
    <t xml:space="preserve">VALE DE CAJA 374</t>
  </si>
  <si>
    <t xml:space="preserve">COM 202002000309</t>
  </si>
  <si>
    <t xml:space="preserve">VALE DE CAJA 604 MIGUEL NOBOA</t>
  </si>
  <si>
    <t xml:space="preserve">ASI 202002000013</t>
  </si>
  <si>
    <t xml:space="preserve">DNA 371 VALE DE CAJA_x005F_x000D_
_x005F_x000D_
_x005F_x000D_
</t>
  </si>
  <si>
    <t xml:space="preserve">09/02/2020</t>
  </si>
  <si>
    <t xml:space="preserve">COM 202002000081</t>
  </si>
  <si>
    <t xml:space="preserve">FC 165024 ANA ULLAURI</t>
  </si>
  <si>
    <t xml:space="preserve">COM 202002000168</t>
  </si>
  <si>
    <t xml:space="preserve">FC 116435 ATIMASA S.A.</t>
  </si>
  <si>
    <t xml:space="preserve">COM 202002000169</t>
  </si>
  <si>
    <t xml:space="preserve">FC 534286 ATIMASA S.A.</t>
  </si>
  <si>
    <t xml:space="preserve">COM 202002000255</t>
  </si>
  <si>
    <t xml:space="preserve">FC 31103982 PETROVELCA S.A.</t>
  </si>
  <si>
    <t xml:space="preserve">COM 202002000310</t>
  </si>
  <si>
    <t xml:space="preserve">COM 202002000312</t>
  </si>
  <si>
    <t xml:space="preserve">VALE DE CAJA 607</t>
  </si>
  <si>
    <t xml:space="preserve">COM 202002000383</t>
  </si>
  <si>
    <t xml:space="preserve">FC 343479 AUTORIDAD PORTUARIA DE MANTA</t>
  </si>
  <si>
    <t xml:space="preserve">COM 202002000385</t>
  </si>
  <si>
    <t xml:space="preserve">FC 343894 AUTORIDAD PORTUARIA DE MANTA</t>
  </si>
  <si>
    <t xml:space="preserve">COM 202002000143</t>
  </si>
  <si>
    <t xml:space="preserve">COM 202002000084</t>
  </si>
  <si>
    <t xml:space="preserve">FC 913127 INTERMONT S.A.</t>
  </si>
  <si>
    <t xml:space="preserve">COM 202002000313</t>
  </si>
  <si>
    <t xml:space="preserve">FC 967074 ATIMASA S.A.</t>
  </si>
  <si>
    <t xml:space="preserve">COM 202002000314</t>
  </si>
  <si>
    <t xml:space="preserve">VALE DE CAJA 608 MARIA ELENA</t>
  </si>
  <si>
    <t xml:space="preserve">COM 202002000315</t>
  </si>
  <si>
    <t xml:space="preserve">FC 539700 FUNDACION MALECON 2000</t>
  </si>
  <si>
    <t xml:space="preserve">COM 202002000324</t>
  </si>
  <si>
    <t xml:space="preserve">COM 202002000332</t>
  </si>
  <si>
    <t xml:space="preserve">FC 1079974 ATIMASA S.A.</t>
  </si>
  <si>
    <t xml:space="preserve">COM 202002000316</t>
  </si>
  <si>
    <t xml:space="preserve">FC 100677 PAQUEJECU</t>
  </si>
  <si>
    <t xml:space="preserve">COM 202002000325</t>
  </si>
  <si>
    <t xml:space="preserve">VALE DE CAJA 615 GUILLERMO GUARANDA</t>
  </si>
  <si>
    <t xml:space="preserve">COM 202002000334</t>
  </si>
  <si>
    <t xml:space="preserve">FC 913967 INTERMONT S.A.</t>
  </si>
  <si>
    <t xml:space="preserve">COM 202002000153</t>
  </si>
  <si>
    <t xml:space="preserve">FC 1289 JAIME ALVAREZ</t>
  </si>
  <si>
    <t xml:space="preserve">COM 202002000154</t>
  </si>
  <si>
    <t xml:space="preserve">FC 1290 JAIME ALVAREZ</t>
  </si>
  <si>
    <t xml:space="preserve">COM 202002000155</t>
  </si>
  <si>
    <t xml:space="preserve">FC 1291 JAIME ALVAREZ</t>
  </si>
  <si>
    <t xml:space="preserve">COM 202002000156</t>
  </si>
  <si>
    <t xml:space="preserve">FC 1293 JAIME ALVRAEZ</t>
  </si>
  <si>
    <t xml:space="preserve">COM 202002000157</t>
  </si>
  <si>
    <t xml:space="preserve">FC 1294 JAIME ALVAREZ</t>
  </si>
  <si>
    <t xml:space="preserve">COM 202002000158</t>
  </si>
  <si>
    <t xml:space="preserve">FC 1295 JAIME ALVAREZ</t>
  </si>
  <si>
    <t xml:space="preserve">COM 202002000318</t>
  </si>
  <si>
    <t xml:space="preserve">VALE DE CAJA 609 SARA ESCOBAR</t>
  </si>
  <si>
    <t xml:space="preserve">COM 202002000183</t>
  </si>
  <si>
    <t xml:space="preserve">FC 113 AIDE LOPEZ</t>
  </si>
  <si>
    <t xml:space="preserve">COM 202002000184</t>
  </si>
  <si>
    <t xml:space="preserve">FC 114 AIDE LOPEZ</t>
  </si>
  <si>
    <t xml:space="preserve">15/02/2020</t>
  </si>
  <si>
    <t xml:space="preserve">COM 202002000141</t>
  </si>
  <si>
    <t xml:space="preserve">VALE DE CAJA 387 GUILLERMO GUARANDA</t>
  </si>
  <si>
    <t xml:space="preserve">COM 202002000144</t>
  </si>
  <si>
    <t xml:space="preserve">FC 180017 ROSSY LOOR</t>
  </si>
  <si>
    <t xml:space="preserve">COM 202002000181</t>
  </si>
  <si>
    <t xml:space="preserve">FC 614721 ATIMASA S.A.</t>
  </si>
  <si>
    <t xml:space="preserve">COM 202002000319</t>
  </si>
  <si>
    <t xml:space="preserve">VALE DE CAJA 610 MIGUEL NOBOA</t>
  </si>
  <si>
    <t xml:space="preserve">16/02/2020</t>
  </si>
  <si>
    <t xml:space="preserve">COM 202002000256</t>
  </si>
  <si>
    <t xml:space="preserve">FC 96038 ESPOCH</t>
  </si>
  <si>
    <t xml:space="preserve">COM 202002000320</t>
  </si>
  <si>
    <t xml:space="preserve">VALE DE CAJA 611 MARIA ELENA SANCHEZ</t>
  </si>
  <si>
    <t xml:space="preserve">COM 202002000193</t>
  </si>
  <si>
    <t xml:space="preserve">FC 154527 NACTUR</t>
  </si>
  <si>
    <t xml:space="preserve">COM 202002000264</t>
  </si>
  <si>
    <t xml:space="preserve">FC 471324 ATIMASA S.A.</t>
  </si>
  <si>
    <t xml:space="preserve">COM 202002000194</t>
  </si>
  <si>
    <t xml:space="preserve">FC 154583 NACIONAL TOURS</t>
  </si>
  <si>
    <t xml:space="preserve">COM 202002000212</t>
  </si>
  <si>
    <t xml:space="preserve">FC 1296 JAIME ALVAREZ</t>
  </si>
  <si>
    <t xml:space="preserve">COM 202002000384</t>
  </si>
  <si>
    <t xml:space="preserve">FC 708 PAULA CASAL</t>
  </si>
  <si>
    <t xml:space="preserve">COM 202002000392</t>
  </si>
  <si>
    <t xml:space="preserve">FC 169952 DISTRIAZUL </t>
  </si>
  <si>
    <t xml:space="preserve">COM 202002000237</t>
  </si>
  <si>
    <t xml:space="preserve">FC 1299 JAIME ALVAREZ</t>
  </si>
  <si>
    <t xml:space="preserve">COM 202002000240</t>
  </si>
  <si>
    <t xml:space="preserve">FC 1300 JAIME ALVAREZ</t>
  </si>
  <si>
    <t xml:space="preserve">COM 202002000241</t>
  </si>
  <si>
    <t xml:space="preserve">FC 1301 JAIME ALVAREZ</t>
  </si>
  <si>
    <t xml:space="preserve">COM 202002000242</t>
  </si>
  <si>
    <t xml:space="preserve">FC 1302 JAIME ALVAREZ</t>
  </si>
  <si>
    <t xml:space="preserve">COM 202002000243</t>
  </si>
  <si>
    <t xml:space="preserve">FC 1303 JAIME ALVAREZ</t>
  </si>
  <si>
    <t xml:space="preserve">COM 202002000244</t>
  </si>
  <si>
    <t xml:space="preserve">FC 1304 JAIME ALVAREZ</t>
  </si>
  <si>
    <t xml:space="preserve">COM 202002000245</t>
  </si>
  <si>
    <t xml:space="preserve">FC 1305 JAIME ALVAREZ</t>
  </si>
  <si>
    <t xml:space="preserve">COM 202002000246</t>
  </si>
  <si>
    <t xml:space="preserve">FC 1306 JAIME ALVAREZ</t>
  </si>
  <si>
    <t xml:space="preserve">COM 202002000263</t>
  </si>
  <si>
    <t xml:space="preserve">FC 993201 INTERMONT S.A.</t>
  </si>
  <si>
    <t xml:space="preserve">COM 202002000359</t>
  </si>
  <si>
    <t xml:space="preserve">FC 973443 ATIMASA S.A.</t>
  </si>
  <si>
    <t xml:space="preserve">COM 202002000329</t>
  </si>
  <si>
    <t xml:space="preserve">COM 202002000330</t>
  </si>
  <si>
    <t xml:space="preserve">VALE DE CAJA 617 GUILLERMO GUARANDA</t>
  </si>
  <si>
    <t xml:space="preserve">COM 202002000339</t>
  </si>
  <si>
    <t xml:space="preserve">VALE DE CAJA MIGUEL NOBOA</t>
  </si>
  <si>
    <t xml:space="preserve">22/02/2020</t>
  </si>
  <si>
    <t xml:space="preserve">COM 202002000341</t>
  </si>
  <si>
    <t xml:space="preserve">COM 202002000342</t>
  </si>
  <si>
    <t xml:space="preserve">COM 202002000347</t>
  </si>
  <si>
    <t xml:space="preserve">FC 1347367 AUTOPARKING S.A.</t>
  </si>
  <si>
    <t xml:space="preserve">COM 202002000348</t>
  </si>
  <si>
    <t xml:space="preserve">FC 265185 GASOVIP S.A.</t>
  </si>
  <si>
    <t xml:space="preserve">23/02/2020</t>
  </si>
  <si>
    <t xml:space="preserve">COM 202002000343</t>
  </si>
  <si>
    <t xml:space="preserve">COM 202002000344</t>
  </si>
  <si>
    <t xml:space="preserve">COM 202002000391</t>
  </si>
  <si>
    <t xml:space="preserve">FC 265620 GASOVIP S.A.</t>
  </si>
  <si>
    <t xml:space="preserve">24/02/2020</t>
  </si>
  <si>
    <t xml:space="preserve">COM 202002000287</t>
  </si>
  <si>
    <t xml:space="preserve">FC 611075 ATIMASA S.A.</t>
  </si>
  <si>
    <t xml:space="preserve">26/02/2020</t>
  </si>
  <si>
    <t xml:space="preserve">COM 202002000271</t>
  </si>
  <si>
    <t xml:space="preserve">FC 154679 NACTUR</t>
  </si>
  <si>
    <t xml:space="preserve">COM 202002000272</t>
  </si>
  <si>
    <t xml:space="preserve">FC 154680 NACTUR </t>
  </si>
  <si>
    <t xml:space="preserve">28/02/2020</t>
  </si>
  <si>
    <t xml:space="preserve">COM 202002000358</t>
  </si>
  <si>
    <t xml:space="preserve">FC 411760 ATIMASA S.A.</t>
  </si>
  <si>
    <t xml:space="preserve">COM 202002000375</t>
  </si>
  <si>
    <t xml:space="preserve">FC 73393 NUEVAS OPERACIONES COMERCIALES</t>
  </si>
  <si>
    <t xml:space="preserve">COM 202002000376</t>
  </si>
  <si>
    <t xml:space="preserve">FC 1271748 NUEVAS OPERACIONES</t>
  </si>
  <si>
    <t xml:space="preserve">29/02/2020</t>
  </si>
  <si>
    <t xml:space="preserve">ASI 202002000009</t>
  </si>
  <si>
    <t xml:space="preserve">RECLASIF. SOUVENIRS</t>
  </si>
  <si>
    <t xml:space="preserve">01/03/2020</t>
  </si>
  <si>
    <t xml:space="preserve">COM 202003000098</t>
  </si>
  <si>
    <t xml:space="preserve">FC 22261 ESTACION DE SERVICIO AL PASO</t>
  </si>
  <si>
    <t xml:space="preserve">COM 202003000023</t>
  </si>
  <si>
    <t xml:space="preserve">FC 1290 MARIA CAMACHO</t>
  </si>
  <si>
    <t xml:space="preserve">COM 202003000024</t>
  </si>
  <si>
    <t xml:space="preserve">FC 1307 JAIME ALVAREZ</t>
  </si>
  <si>
    <t xml:space="preserve">COM 202003000028</t>
  </si>
  <si>
    <t xml:space="preserve">FC 117 AIDE LOPEZ</t>
  </si>
  <si>
    <t xml:space="preserve">COM 202003000029</t>
  </si>
  <si>
    <t xml:space="preserve">FC 119 AIDE LOPEZ</t>
  </si>
  <si>
    <t xml:space="preserve">COM 202003000030</t>
  </si>
  <si>
    <t xml:space="preserve">FC 123 AIDE LOPEZ</t>
  </si>
  <si>
    <t xml:space="preserve">COM 202003000031</t>
  </si>
  <si>
    <t xml:space="preserve">FC 124 AIDE LOPEZ</t>
  </si>
  <si>
    <t xml:space="preserve">COM 202003000011</t>
  </si>
  <si>
    <t xml:space="preserve">FC 310281 ATIMASA S.A.</t>
  </si>
  <si>
    <t xml:space="preserve">COM 202003000037</t>
  </si>
  <si>
    <t xml:space="preserve">FC 1034 WILLIAM CRESPIN</t>
  </si>
  <si>
    <t xml:space="preserve">COM 202003000049</t>
  </si>
  <si>
    <t xml:space="preserve">FC 224 NAKATACORP S.A.</t>
  </si>
  <si>
    <t xml:space="preserve">COM 202003000050</t>
  </si>
  <si>
    <t xml:space="preserve">FC 223 NAKATACORP S.A.</t>
  </si>
  <si>
    <t xml:space="preserve">COM 202003000099</t>
  </si>
  <si>
    <t xml:space="preserve">FC 160560 DIFARE S.A.</t>
  </si>
  <si>
    <t xml:space="preserve">COM 202003000059</t>
  </si>
  <si>
    <t xml:space="preserve">FC 127 AIDE LOPEZ</t>
  </si>
  <si>
    <t xml:space="preserve">COM 202003000061</t>
  </si>
  <si>
    <t xml:space="preserve">FC 131 AIDE LOPEZ</t>
  </si>
  <si>
    <t xml:space="preserve">COM 202003000073</t>
  </si>
  <si>
    <t xml:space="preserve">FC 1311 JAIME ALVAREZ</t>
  </si>
  <si>
    <t xml:space="preserve">COM 202003000074</t>
  </si>
  <si>
    <t xml:space="preserve">FC 1312 JAIME ALVAREZ</t>
  </si>
  <si>
    <t xml:space="preserve">COM 202003000093</t>
  </si>
  <si>
    <t xml:space="preserve">FC 1309 JAIME ALVAREZ</t>
  </si>
  <si>
    <t xml:space="preserve">COM 202003000094</t>
  </si>
  <si>
    <t xml:space="preserve">FC 1310 JAIME ALVAREZ</t>
  </si>
  <si>
    <t xml:space="preserve">COM 202003000075</t>
  </si>
  <si>
    <t xml:space="preserve">FC 1313 JAIME ALVAREZ</t>
  </si>
  <si>
    <t xml:space="preserve">COM 202003000072</t>
  </si>
  <si>
    <t xml:space="preserve">FC 1308 JAIME ALVAREZ</t>
  </si>
  <si>
    <t xml:space="preserve">COM 202003000110</t>
  </si>
  <si>
    <t xml:space="preserve">FC 986763 ATIMASA S.A.</t>
  </si>
  <si>
    <t xml:space="preserve">12/03/2020</t>
  </si>
  <si>
    <t xml:space="preserve">COM 202003000087</t>
  </si>
  <si>
    <t xml:space="preserve">FC 98713 ATIMASA S.A.</t>
  </si>
  <si>
    <t xml:space="preserve">COM 202005000026</t>
  </si>
  <si>
    <t xml:space="preserve">FC 1321 JAIME ALVAREZ</t>
  </si>
  <si>
    <t xml:space="preserve">COM 202005000027</t>
  </si>
  <si>
    <t xml:space="preserve">FC 1322 JAIME ALVAREZ</t>
  </si>
  <si>
    <t xml:space="preserve">COM 202005000028</t>
  </si>
  <si>
    <t xml:space="preserve">FC 1323 JAIME ALVAREZ</t>
  </si>
  <si>
    <t xml:space="preserve">20/05/2020</t>
  </si>
  <si>
    <t xml:space="preserve">COM 202005000030</t>
  </si>
  <si>
    <t xml:space="preserve">FC 1327 JAIME ALVAREZ</t>
  </si>
  <si>
    <t xml:space="preserve">COM 202005000034</t>
  </si>
  <si>
    <t xml:space="preserve">FC 1328 JAIME ALVAREZ</t>
  </si>
  <si>
    <t xml:space="preserve">26/05/2020</t>
  </si>
  <si>
    <t xml:space="preserve">COM 202005000036</t>
  </si>
  <si>
    <t xml:space="preserve">FC 1329 JAIME ALVAREZ</t>
  </si>
  <si>
    <t xml:space="preserve">27/05/2020</t>
  </si>
  <si>
    <t xml:space="preserve">COM 202005000037</t>
  </si>
  <si>
    <t xml:space="preserve">FC 160 AIDE LOPEZ</t>
  </si>
  <si>
    <t xml:space="preserve">COM 202005000038</t>
  </si>
  <si>
    <t xml:space="preserve">FC 161 AIDE LOPEZ</t>
  </si>
  <si>
    <t xml:space="preserve">COM 202005000039</t>
  </si>
  <si>
    <t xml:space="preserve">FC 166 AIDE LOPEZ</t>
  </si>
  <si>
    <t xml:space="preserve">COM 202005000040</t>
  </si>
  <si>
    <t xml:space="preserve">FC 1324 JAIME ALVAREZ</t>
  </si>
  <si>
    <t xml:space="preserve">COM 202005000041</t>
  </si>
  <si>
    <t xml:space="preserve">FC 167 AIDE LOPEZ</t>
  </si>
  <si>
    <t xml:space="preserve">COM 202005000042</t>
  </si>
  <si>
    <t xml:space="preserve">FC 168 AIDE LOPEZ</t>
  </si>
  <si>
    <t xml:space="preserve">COM 202005000047</t>
  </si>
  <si>
    <t xml:space="preserve">FC 1330 JAIME ALVAREZ</t>
  </si>
  <si>
    <t xml:space="preserve">COM 202005000049</t>
  </si>
  <si>
    <t xml:space="preserve">FC 31042 NELJOSUPER SA</t>
  </si>
  <si>
    <t xml:space="preserve">29/05/2020</t>
  </si>
  <si>
    <t xml:space="preserve">EGR 202005000927</t>
  </si>
  <si>
    <t xml:space="preserve">Doc. 001-001-000001441,   FC 1441 PRODUCTORA DE AUDIO VIDEO DUNNFILMS</t>
  </si>
  <si>
    <t xml:space="preserve">31/05/2020</t>
  </si>
  <si>
    <t xml:space="preserve">ASI 202005000009</t>
  </si>
  <si>
    <t xml:space="preserve">PR RECLASIF. PRESTAMO HIPOTECARIO</t>
  </si>
  <si>
    <t xml:space="preserve">04/06/2020</t>
  </si>
  <si>
    <t xml:space="preserve">COM 202006000007</t>
  </si>
  <si>
    <t xml:space="preserve">FC 6173 SOLULASER S.A.</t>
  </si>
  <si>
    <t xml:space="preserve">01/07/2020</t>
  </si>
  <si>
    <t xml:space="preserve">COM 202007000006</t>
  </si>
  <si>
    <t xml:space="preserve">FC 1339 JAIME ALVAREZ</t>
  </si>
  <si>
    <t xml:space="preserve">COM 202007000007</t>
  </si>
  <si>
    <t xml:space="preserve">FC 1341 JAIME ALVAREZ</t>
  </si>
  <si>
    <t xml:space="preserve">COM 202007000005</t>
  </si>
  <si>
    <t xml:space="preserve">FC 1337 JAIME ALVAREZ</t>
  </si>
  <si>
    <t xml:space="preserve">02/07/2020</t>
  </si>
  <si>
    <t xml:space="preserve">COM 202007000004</t>
  </si>
  <si>
    <t xml:space="preserve">FC 1336 JAIME ALVAREZ</t>
  </si>
  <si>
    <t xml:space="preserve">10/07/2020</t>
  </si>
  <si>
    <t xml:space="preserve">COM 202007000018</t>
  </si>
  <si>
    <t xml:space="preserve">FC 1343 JAIME ALVAREZ</t>
  </si>
  <si>
    <t xml:space="preserve">COM 202007000019</t>
  </si>
  <si>
    <t xml:space="preserve">FC 1344 JAIME ALVAREZ</t>
  </si>
  <si>
    <t xml:space="preserve">13/07/2020</t>
  </si>
  <si>
    <t xml:space="preserve">COM 202007000017</t>
  </si>
  <si>
    <t xml:space="preserve">FC 1342 JAIME ALVAREZ</t>
  </si>
  <si>
    <t xml:space="preserve">24/07/2020</t>
  </si>
  <si>
    <t xml:space="preserve">COM 202007000038</t>
  </si>
  <si>
    <t xml:space="preserve">FC 13667 FUNDACION MALECON 2000</t>
  </si>
  <si>
    <t xml:space="preserve">COM 202007000039</t>
  </si>
  <si>
    <t xml:space="preserve">VALE DE CAJA 628 GUILLERMO GUARANDA</t>
  </si>
  <si>
    <t xml:space="preserve">COM 202007000040</t>
  </si>
  <si>
    <t xml:space="preserve">VALE DE CAJA 629 GUILLERMO GUARANDA</t>
  </si>
  <si>
    <t xml:space="preserve">25/07/2020</t>
  </si>
  <si>
    <t xml:space="preserve">COM 202007000036</t>
  </si>
  <si>
    <t xml:space="preserve">FC 13895 FUNDACION MALECON 2000</t>
  </si>
  <si>
    <t xml:space="preserve">COM 202007000041</t>
  </si>
  <si>
    <t xml:space="preserve">VALE DE CAJA 630 MIGUEL NOBOA</t>
  </si>
  <si>
    <t xml:space="preserve">COM 202007000044</t>
  </si>
  <si>
    <t xml:space="preserve">VALE DE CAJA 633 GUILLERMO GUARANDA</t>
  </si>
  <si>
    <t xml:space="preserve">26/07/2020</t>
  </si>
  <si>
    <t xml:space="preserve">COM 202007000042</t>
  </si>
  <si>
    <t xml:space="preserve">VALE DE CAJA 631 MIGUEL NOBOA</t>
  </si>
  <si>
    <t xml:space="preserve">COM 202007000043</t>
  </si>
  <si>
    <t xml:space="preserve">VALE DE CAJA 632 GUILLERMO GUARANDA</t>
  </si>
  <si>
    <t xml:space="preserve">27/07/2020</t>
  </si>
  <si>
    <t xml:space="preserve">COM 202007000037</t>
  </si>
  <si>
    <t xml:space="preserve">FC 14280 FUNDACON MALECON 2000</t>
  </si>
  <si>
    <t xml:space="preserve">29/07/2020</t>
  </si>
  <si>
    <t xml:space="preserve">COM 202007000049</t>
  </si>
  <si>
    <t xml:space="preserve">FC 501410 ATIMASA S.A.</t>
  </si>
  <si>
    <t xml:space="preserve">03/08/2020</t>
  </si>
  <si>
    <t xml:space="preserve">COM 202008000056</t>
  </si>
  <si>
    <t xml:space="preserve">FC 9308 FUNDACION MALECON 2000</t>
  </si>
  <si>
    <t xml:space="preserve">COM 202008000066</t>
  </si>
  <si>
    <t xml:space="preserve">FC 9161 FUNDACION MALECON 2000</t>
  </si>
  <si>
    <t xml:space="preserve">04/08/2020</t>
  </si>
  <si>
    <t xml:space="preserve">COM 202008000067</t>
  </si>
  <si>
    <t xml:space="preserve">FC 9324 FUNDACION MALECON 2000</t>
  </si>
  <si>
    <t xml:space="preserve">COM 202008000039</t>
  </si>
  <si>
    <t xml:space="preserve">FC 691338 ATIMASA S.A.</t>
  </si>
  <si>
    <t xml:space="preserve">COM 202008000057</t>
  </si>
  <si>
    <t xml:space="preserve">FC 9529 FUNDACION MALECON 2000</t>
  </si>
  <si>
    <t xml:space="preserve">06/08/2020</t>
  </si>
  <si>
    <t xml:space="preserve">COM 202008000014</t>
  </si>
  <si>
    <t xml:space="preserve">FC 1345 JAIME ALVAREZ</t>
  </si>
  <si>
    <t xml:space="preserve">COM 202008000015</t>
  </si>
  <si>
    <t xml:space="preserve">FC 1346 JAIME ALVAREZ</t>
  </si>
  <si>
    <t xml:space="preserve">COM 202008000016</t>
  </si>
  <si>
    <t xml:space="preserve">FC 1347 JAIME ALVAREZ</t>
  </si>
  <si>
    <t xml:space="preserve">COM 202008000017</t>
  </si>
  <si>
    <t xml:space="preserve">FC 1348 JAIME ALVAREZ</t>
  </si>
  <si>
    <t xml:space="preserve">COM 202008000018</t>
  </si>
  <si>
    <t xml:space="preserve">FC 1349 JAIME ALVAREZ</t>
  </si>
  <si>
    <t xml:space="preserve">COM 202008000020</t>
  </si>
  <si>
    <t xml:space="preserve">FC 1351 JAIME ALVAREZ</t>
  </si>
  <si>
    <t xml:space="preserve">COM 202008000021</t>
  </si>
  <si>
    <t xml:space="preserve">FC 1353 JAIME ALVAREZ</t>
  </si>
  <si>
    <t xml:space="preserve">COM 202008000022</t>
  </si>
  <si>
    <t xml:space="preserve">FC 1354 JAIME ALVAREZ</t>
  </si>
  <si>
    <t xml:space="preserve">11/08/2020</t>
  </si>
  <si>
    <t xml:space="preserve">COM 202008000054</t>
  </si>
  <si>
    <t xml:space="preserve">FC 4948 FUNDACION MALECON 2000</t>
  </si>
  <si>
    <t xml:space="preserve">COM 202008000043</t>
  </si>
  <si>
    <t xml:space="preserve">FC 1047108 ATIMASAS S.A.</t>
  </si>
  <si>
    <t xml:space="preserve">COM 202008000049</t>
  </si>
  <si>
    <t xml:space="preserve">VALE DE CAJA 634 GUILLERMO GUARANDA</t>
  </si>
  <si>
    <t xml:space="preserve">COM 202008000052</t>
  </si>
  <si>
    <t xml:space="preserve">FC 10527 FUNDACION MALECON</t>
  </si>
  <si>
    <t xml:space="preserve">14/08/2020</t>
  </si>
  <si>
    <t xml:space="preserve">COM 202008000068</t>
  </si>
  <si>
    <t xml:space="preserve">FC 10875 FUNDACION MALECON 2000</t>
  </si>
  <si>
    <t xml:space="preserve">21/08/2020</t>
  </si>
  <si>
    <t xml:space="preserve">COM 202008000059</t>
  </si>
  <si>
    <t xml:space="preserve">FC 651839 ATIMASA S.A.</t>
  </si>
  <si>
    <t xml:space="preserve">COM 202008000073</t>
  </si>
  <si>
    <t xml:space="preserve">FC 506808 ATIMASA S.A.</t>
  </si>
  <si>
    <t xml:space="preserve">25/08/2020</t>
  </si>
  <si>
    <t xml:space="preserve">COM 202008000080</t>
  </si>
  <si>
    <t xml:space="preserve">FC 12545 FUNDACION MALECON 2000</t>
  </si>
  <si>
    <t xml:space="preserve">26/08/2020</t>
  </si>
  <si>
    <t xml:space="preserve">COM 202008000077</t>
  </si>
  <si>
    <t xml:space="preserve">FC 537702 ATIMASA S.A.</t>
  </si>
  <si>
    <t xml:space="preserve">COM 202008000081</t>
  </si>
  <si>
    <t xml:space="preserve">VALE DE CAJA 636 GUILLERMO GUARANDA</t>
  </si>
  <si>
    <t xml:space="preserve">27/08/2020</t>
  </si>
  <si>
    <t xml:space="preserve">COM 202008000078</t>
  </si>
  <si>
    <t xml:space="preserve">Viaticos</t>
  </si>
  <si>
    <t xml:space="preserve">COM 202001000294</t>
  </si>
  <si>
    <t xml:space="preserve">VALE DE CAJA 624 MARIA ELENA SANCHEZ</t>
  </si>
  <si>
    <t xml:space="preserve">COM 202002000223</t>
  </si>
  <si>
    <t xml:space="preserve">FC 329 JAIME VERA</t>
  </si>
  <si>
    <t xml:space="preserve">20/01/2020</t>
  </si>
  <si>
    <t xml:space="preserve">COM 202001000152</t>
  </si>
  <si>
    <t xml:space="preserve">FC 15064 HOTEL COLON GUAYAQUIL</t>
  </si>
  <si>
    <t xml:space="preserve">COM 202001000145</t>
  </si>
  <si>
    <t xml:space="preserve">FC 27062 ADMINISTRACION Y NEGOCIOS</t>
  </si>
  <si>
    <t xml:space="preserve">COM 202001000163</t>
  </si>
  <si>
    <t xml:space="preserve">FC 18949 FIDEICOMISO MERCANTIL</t>
  </si>
  <si>
    <t xml:space="preserve">COM 202001000189</t>
  </si>
  <si>
    <t xml:space="preserve">FC 1752 JOIMA S.A.</t>
  </si>
  <si>
    <t xml:space="preserve">COM 202002000030</t>
  </si>
  <si>
    <t xml:space="preserve">FC 323 HAPPE VILLA</t>
  </si>
  <si>
    <t xml:space="preserve">COM 202002000029</t>
  </si>
  <si>
    <t xml:space="preserve">FC 324 HAVISER</t>
  </si>
  <si>
    <t xml:space="preserve">COM 202002000023</t>
  </si>
  <si>
    <t xml:space="preserve">FC 1779 JOIMA S.A.</t>
  </si>
  <si>
    <t xml:space="preserve">COM 202002000369</t>
  </si>
  <si>
    <t xml:space="preserve">FC 27700 ADMINISTRACION Y NEGOCIOS ADNE</t>
  </si>
  <si>
    <t xml:space="preserve">COM 202002000233</t>
  </si>
  <si>
    <t xml:space="preserve">FC 82600 EMPRESA HOTELERA</t>
  </si>
  <si>
    <t xml:space="preserve">COM 202002000195</t>
  </si>
  <si>
    <t xml:space="preserve">FC 1845 JOIMA S.A.</t>
  </si>
  <si>
    <t xml:space="preserve">COM 202002000252</t>
  </si>
  <si>
    <t xml:space="preserve">FC 1848 JOIMA S.A.</t>
  </si>
  <si>
    <t xml:space="preserve">COM 202002000253</t>
  </si>
  <si>
    <t xml:space="preserve">FC 1847 JOIMA S.A.</t>
  </si>
  <si>
    <t xml:space="preserve">COM 202002000227</t>
  </si>
  <si>
    <t xml:space="preserve">FC 10388 ALMA BOUTIN</t>
  </si>
  <si>
    <t xml:space="preserve">COM 202002000377</t>
  </si>
  <si>
    <t xml:space="preserve">FC 2166 JUAN LOPEZ</t>
  </si>
  <si>
    <t xml:space="preserve">COM 202002000362</t>
  </si>
  <si>
    <t xml:space="preserve">FC 10395 ALMA BOUTIN</t>
  </si>
  <si>
    <t xml:space="preserve">ASI 202002000011</t>
  </si>
  <si>
    <t xml:space="preserve">RECLASIF. TARJETA DE CREDITO </t>
  </si>
  <si>
    <t xml:space="preserve">COM 202002000361</t>
  </si>
  <si>
    <t xml:space="preserve">FC 9528 LINA SALDAÑA</t>
  </si>
  <si>
    <t xml:space="preserve">04/03/2020</t>
  </si>
  <si>
    <t xml:space="preserve">COM 202003000007</t>
  </si>
  <si>
    <t xml:space="preserve">FC 28382 ADMINISTRACION Y NEGOCIOS ADNE C. LTDA.</t>
  </si>
  <si>
    <t xml:space="preserve">07/03/2020</t>
  </si>
  <si>
    <t xml:space="preserve">COM 202003000111</t>
  </si>
  <si>
    <t xml:space="preserve">FC 96 ROXANA MONTALVO</t>
  </si>
  <si>
    <t xml:space="preserve">COM 202008000013</t>
  </si>
  <si>
    <t xml:space="preserve">DEVOLUCION RETENCIONES</t>
  </si>
  <si>
    <t xml:space="preserve">ASI 202003000006</t>
  </si>
  <si>
    <t xml:space="preserve">PR DEVOLUCION RETENCIONES ADNE</t>
  </si>
  <si>
    <t xml:space="preserve">FAC 001-001-000001417</t>
  </si>
  <si>
    <t xml:space="preserve">0992842245001</t>
  </si>
  <si>
    <t xml:space="preserve">FAC 001-001-000001416</t>
  </si>
  <si>
    <t xml:space="preserve">FAC 001-001-000001415</t>
  </si>
  <si>
    <t xml:space="preserve">FAC 001-001-000001414</t>
  </si>
  <si>
    <t xml:space="preserve">FAC 001-001-000001441</t>
  </si>
  <si>
    <t xml:space="preserve">FAC 001-001-000001440</t>
  </si>
  <si>
    <t xml:space="preserve">(vacío)</t>
  </si>
  <si>
    <t xml:space="preserve">FAC 001-001-000000070</t>
  </si>
  <si>
    <t xml:space="preserve">0993020958001</t>
  </si>
  <si>
    <t xml:space="preserve">FAC 001-001-000000071</t>
  </si>
  <si>
    <t xml:space="preserve">FAC 001-001-000000065</t>
  </si>
  <si>
    <t xml:space="preserve">FAC 002-001-000000758</t>
  </si>
  <si>
    <t xml:space="preserve">1707371363001</t>
  </si>
  <si>
    <t xml:space="preserve">FAC 001-001-000000059</t>
  </si>
  <si>
    <t xml:space="preserve">0950700054001</t>
  </si>
  <si>
    <t xml:space="preserve">FAC 001-001-000000061</t>
  </si>
  <si>
    <t xml:space="preserve">FAC 001-001-000000088</t>
  </si>
  <si>
    <t xml:space="preserve">FAC 001-001-000000073</t>
  </si>
  <si>
    <t xml:space="preserve">FAC 001-001-000000074</t>
  </si>
  <si>
    <t xml:space="preserve">FAC 001-001-000000075</t>
  </si>
  <si>
    <t xml:space="preserve">FAC 001-001-000000076</t>
  </si>
  <si>
    <t xml:space="preserve">FAC 001-001-000000077</t>
  </si>
  <si>
    <t xml:space="preserve">FAC 001-001-000000078</t>
  </si>
  <si>
    <t xml:space="preserve">FAC 001-001-000000081</t>
  </si>
  <si>
    <t xml:space="preserve">FAC 001-001-000000080</t>
  </si>
  <si>
    <t xml:space="preserve">FAC 001-001-000000082</t>
  </si>
  <si>
    <t xml:space="preserve">FAC 001-001-000000064</t>
  </si>
  <si>
    <t xml:space="preserve">FAC 001-001-000001040</t>
  </si>
  <si>
    <t xml:space="preserve">0905907895001</t>
  </si>
  <si>
    <t xml:space="preserve">FAC 001-001-000001043</t>
  </si>
  <si>
    <t xml:space="preserve">FAC 001-001-000001036</t>
  </si>
  <si>
    <t xml:space="preserve">FAC 001-001-000001337</t>
  </si>
  <si>
    <t xml:space="preserve">0918157124001</t>
  </si>
  <si>
    <t xml:space="preserve">FAC 001-001-000001339</t>
  </si>
  <si>
    <t xml:space="preserve">FAC 001-001-000001341</t>
  </si>
  <si>
    <t xml:space="preserve">FAC 001-001-000001336</t>
  </si>
  <si>
    <t xml:space="preserve">FAC 001-001-000001248</t>
  </si>
  <si>
    <t xml:space="preserve">FAC 001-001-000001259</t>
  </si>
  <si>
    <t xml:space="preserve">FAC 001-001-000001260</t>
  </si>
  <si>
    <t xml:space="preserve">FAC 001-001-000001263</t>
  </si>
  <si>
    <t xml:space="preserve">FAC 001-001-000001261</t>
  </si>
  <si>
    <t xml:space="preserve">FAC 001-001-000001307</t>
  </si>
  <si>
    <t xml:space="preserve">FAC 001-001-000001266</t>
  </si>
  <si>
    <t xml:space="preserve">FAC 001-001-000001345</t>
  </si>
  <si>
    <t xml:space="preserve">FAC 001-001-000001346</t>
  </si>
  <si>
    <t xml:space="preserve">FAC 001-001-000001347</t>
  </si>
  <si>
    <t xml:space="preserve">FAC 001-001-000001348</t>
  </si>
  <si>
    <t xml:space="preserve">FAC 001-001-000001349</t>
  </si>
  <si>
    <t xml:space="preserve">FAC 001-001-000001351</t>
  </si>
  <si>
    <t xml:space="preserve">FAC 001-001-000001353</t>
  </si>
  <si>
    <t xml:space="preserve">FAC 001-001-000001354</t>
  </si>
  <si>
    <t xml:space="preserve">FAC 001-001-000001278</t>
  </si>
  <si>
    <t xml:space="preserve">FAC 001-001-000001274</t>
  </si>
  <si>
    <t xml:space="preserve">FAC 001-001-000001275</t>
  </si>
  <si>
    <t xml:space="preserve">FAC 001-001-000001277</t>
  </si>
  <si>
    <t xml:space="preserve">FAC 001-001-000001311</t>
  </si>
  <si>
    <t xml:space="preserve">FAC 001-001-000001312</t>
  </si>
  <si>
    <t xml:space="preserve">FAC 001-001-000001309</t>
  </si>
  <si>
    <t xml:space="preserve">FAC 001-001-000001310</t>
  </si>
  <si>
    <t xml:space="preserve">FAC 001-001-000001273</t>
  </si>
  <si>
    <t xml:space="preserve">FAC 001-001-000001313</t>
  </si>
  <si>
    <t xml:space="preserve">FAC 001-001-000001343</t>
  </si>
  <si>
    <t xml:space="preserve">FAC 001-001-000001344</t>
  </si>
  <si>
    <t xml:space="preserve">FAC 001-001-000001308</t>
  </si>
  <si>
    <t xml:space="preserve">FAC 001-001-000001320</t>
  </si>
  <si>
    <t xml:space="preserve">FAC 001-001-000001321</t>
  </si>
  <si>
    <t xml:space="preserve">FAC 001-001-000001322</t>
  </si>
  <si>
    <t xml:space="preserve">FAC 001-001-000001323</t>
  </si>
  <si>
    <t xml:space="preserve">FAC 001-001-000001342</t>
  </si>
  <si>
    <t xml:space="preserve">FAC 001-001-000001289</t>
  </si>
  <si>
    <t xml:space="preserve">FAC 001-001-000001290</t>
  </si>
  <si>
    <t xml:space="preserve">FAC 001-001-000001291</t>
  </si>
  <si>
    <t xml:space="preserve">FAC 001-001-000001293</t>
  </si>
  <si>
    <t xml:space="preserve">FAC 001-001-000001294</t>
  </si>
  <si>
    <t xml:space="preserve">FAC 001-001-000001295</t>
  </si>
  <si>
    <t xml:space="preserve">FAC 001-001-000001296</t>
  </si>
  <si>
    <t xml:space="preserve">FAC 001-001-000001299</t>
  </si>
  <si>
    <t xml:space="preserve">FAC 001-001-000001300</t>
  </si>
  <si>
    <t xml:space="preserve">FAC 001-001-000001301</t>
  </si>
  <si>
    <t xml:space="preserve">FAC 001-001-000001302</t>
  </si>
  <si>
    <t xml:space="preserve">FAC 001-001-000001303</t>
  </si>
  <si>
    <t xml:space="preserve">FAC 001-001-000001304</t>
  </si>
  <si>
    <t xml:space="preserve">FAC 001-001-000001305</t>
  </si>
  <si>
    <t xml:space="preserve">FAC 001-001-000001306</t>
  </si>
  <si>
    <t xml:space="preserve">FAC 001-001-000001327</t>
  </si>
  <si>
    <t xml:space="preserve">FAC 001-001-000001328</t>
  </si>
  <si>
    <t xml:space="preserve">FAC 001-001-000001329</t>
  </si>
  <si>
    <t xml:space="preserve">FAC 001-001-000001282</t>
  </si>
  <si>
    <t xml:space="preserve">FAC 001-001-000001324</t>
  </si>
  <si>
    <t xml:space="preserve">FAC 001-001-000001330</t>
  </si>
  <si>
    <t xml:space="preserve">FAC 001-001-000000582</t>
  </si>
  <si>
    <t xml:space="preserve">0953959632001</t>
  </si>
  <si>
    <t xml:space="preserve">FAC 001-001-000000901</t>
  </si>
  <si>
    <t xml:space="preserve">FAC 001-001-000000577</t>
  </si>
  <si>
    <t xml:space="preserve">FAC 001-001-000000578</t>
  </si>
  <si>
    <t xml:space="preserve">FAC 001-001-000000576</t>
  </si>
  <si>
    <t xml:space="preserve">FAC 001-001-000000579</t>
  </si>
  <si>
    <t xml:space="preserve">FAC 001-001-000000574</t>
  </si>
  <si>
    <t xml:space="preserve">FAC 001-001-000000571</t>
  </si>
  <si>
    <t xml:space="preserve">FAC 001-001-000000573</t>
  </si>
  <si>
    <t xml:space="preserve">FAC 001-001-000000583</t>
  </si>
  <si>
    <t xml:space="preserve">FAC 001-001-000000586</t>
  </si>
  <si>
    <t xml:space="preserve">FAC 001-001-000000587</t>
  </si>
  <si>
    <t xml:space="preserve">FAC 001-001-000000908</t>
  </si>
  <si>
    <t xml:space="preserve">FAC 001-901-000021242</t>
  </si>
  <si>
    <t xml:space="preserve">0992530618001</t>
  </si>
  <si>
    <t xml:space="preserve">FAC 001-901-000021243</t>
  </si>
  <si>
    <t xml:space="preserve">FAC 001-901-000021120</t>
  </si>
  <si>
    <t xml:space="preserve">FAC 001-901-000021158</t>
  </si>
  <si>
    <t xml:space="preserve">FAC 001-002-000153909</t>
  </si>
  <si>
    <t xml:space="preserve">0990033838001</t>
  </si>
  <si>
    <t xml:space="preserve">FAC 001-002-000153853</t>
  </si>
  <si>
    <t xml:space="preserve">FAC 001-002-000154011</t>
  </si>
  <si>
    <t xml:space="preserve">FAC 001-002-000152876</t>
  </si>
  <si>
    <t xml:space="preserve">FAC 001-002-000154051</t>
  </si>
  <si>
    <t xml:space="preserve">FAC 001-002-000152947</t>
  </si>
  <si>
    <t xml:space="preserve">FAC 001-002-000154527</t>
  </si>
  <si>
    <t xml:space="preserve">FAC 001-002-000154583</t>
  </si>
  <si>
    <t xml:space="preserve">FAC 001-002-000153356</t>
  </si>
  <si>
    <t xml:space="preserve">FAC 001-002-000153419</t>
  </si>
  <si>
    <t xml:space="preserve">FAC 001-002-000154679</t>
  </si>
  <si>
    <t xml:space="preserve">FAC 001-002-000154680</t>
  </si>
  <si>
    <t xml:space="preserve">FAC 001-002-000153614</t>
  </si>
  <si>
    <t xml:space="preserve">FAC 001-002-000153722</t>
  </si>
  <si>
    <t xml:space="preserve">COM 202001000137</t>
  </si>
  <si>
    <t xml:space="preserve">LQC 001-002-000000961</t>
  </si>
  <si>
    <t xml:space="preserve">364876529</t>
  </si>
  <si>
    <t xml:space="preserve">LIQ SERV. 961 BAILA ARENA</t>
  </si>
  <si>
    <t xml:space="preserve">06/05/2020</t>
  </si>
  <si>
    <t xml:space="preserve">COM 202005000009</t>
  </si>
  <si>
    <t xml:space="preserve">LQC 001-002-000000969</t>
  </si>
  <si>
    <t xml:space="preserve">218398700015</t>
  </si>
  <si>
    <t xml:space="preserve">LIQ SERVICIOS 969 BERMUDA PRODUCTORA S.R.L FC 21</t>
  </si>
  <si>
    <t xml:space="preserve">COM 202005000010</t>
  </si>
  <si>
    <t xml:space="preserve">LQC 001-002-000000970</t>
  </si>
  <si>
    <t xml:space="preserve">LIQ SERVICIOS # 970 BERMUDA S.R.L. FC 23</t>
  </si>
  <si>
    <t xml:space="preserve">COM 202005000011</t>
  </si>
  <si>
    <t xml:space="preserve">LQC 001-002-000000971</t>
  </si>
  <si>
    <t xml:space="preserve">LIQ # 971 SERVICIOS BERMUDA PRODUCTORA S.R.L. FC 20</t>
  </si>
  <si>
    <t xml:space="preserve">COM 202005000012</t>
  </si>
  <si>
    <t xml:space="preserve">LQC 001-002-000000972</t>
  </si>
  <si>
    <t xml:space="preserve">LIQ SERVICIOS 972 BERMUDA PRODUCTORA S.R.L .FC 22</t>
  </si>
  <si>
    <t xml:space="preserve">08/04/2020</t>
  </si>
  <si>
    <t xml:space="preserve">COM 202004000006</t>
  </si>
  <si>
    <t xml:space="preserve">LQC 001-002-000000965</t>
  </si>
  <si>
    <t xml:space="preserve">LIQ SERVICIOS 965 BERMUDA PRODUCTORA</t>
  </si>
  <si>
    <t xml:space="preserve">COM 202004000007</t>
  </si>
  <si>
    <t xml:space="preserve">LQC 001-002-000000966</t>
  </si>
  <si>
    <t xml:space="preserve">LIQ SERVICIOS 966 BERMUDA PRODUCTORA S.R.L.</t>
  </si>
  <si>
    <t xml:space="preserve">COM 202001000071</t>
  </si>
  <si>
    <t xml:space="preserve">FAC 001-001-000000612</t>
  </si>
  <si>
    <t xml:space="preserve">0802406280001</t>
  </si>
  <si>
    <t xml:space="preserve">FC 612 BAIRON BONE </t>
  </si>
  <si>
    <t xml:space="preserve">COM 202001000072</t>
  </si>
  <si>
    <t xml:space="preserve">FAC 001-001-000000613</t>
  </si>
  <si>
    <t xml:space="preserve">FC 613 BAIRON BONE</t>
  </si>
  <si>
    <t xml:space="preserve">COM 202001000131</t>
  </si>
  <si>
    <t xml:space="preserve">FAC 001-001-000000615</t>
  </si>
  <si>
    <t xml:space="preserve">FC 615 BAIRON BONE</t>
  </si>
  <si>
    <t xml:space="preserve">COM 202001000165</t>
  </si>
  <si>
    <t xml:space="preserve">FAC 001-001-000000616</t>
  </si>
  <si>
    <t xml:space="preserve">FC 616 BAIRON BONE</t>
  </si>
  <si>
    <t xml:space="preserve">COM 202001000062</t>
  </si>
  <si>
    <t xml:space="preserve">FAC 001-001-000000575</t>
  </si>
  <si>
    <t xml:space="preserve">FC 575 CARLOS DELGADO </t>
  </si>
  <si>
    <t xml:space="preserve">COM 202003000067</t>
  </si>
  <si>
    <t xml:space="preserve">FAC 001-001-000000588</t>
  </si>
  <si>
    <t xml:space="preserve">FC 588 CARLOS DELGADO </t>
  </si>
  <si>
    <t xml:space="preserve">COM 202003000068</t>
  </si>
  <si>
    <t xml:space="preserve">FAC 001-001-000000589</t>
  </si>
  <si>
    <t xml:space="preserve">FC 589 CARLOS DELGADO</t>
  </si>
  <si>
    <t xml:space="preserve">COM 202002000200</t>
  </si>
  <si>
    <t xml:space="preserve">FAC 001-001-000000584</t>
  </si>
  <si>
    <t xml:space="preserve">FC 584 CARLOS DELGADO</t>
  </si>
  <si>
    <t xml:space="preserve">COM 202001000164</t>
  </si>
  <si>
    <t xml:space="preserve">FAC 001-001-000000581</t>
  </si>
  <si>
    <t xml:space="preserve">FC 581 CARLOS DELGADO</t>
  </si>
  <si>
    <t xml:space="preserve">COM 202008000074</t>
  </si>
  <si>
    <t xml:space="preserve">FAC 001-001-000000907</t>
  </si>
  <si>
    <t xml:space="preserve">FC 907 CARLOS DELGADO</t>
  </si>
  <si>
    <t xml:space="preserve">COM 202008000036</t>
  </si>
  <si>
    <t xml:space="preserve">FAC 001-001-000000149</t>
  </si>
  <si>
    <t xml:space="preserve">0993148229001</t>
  </si>
  <si>
    <t xml:space="preserve">FC 149 FACTORIA ALMACENERA ALMAFACTOR </t>
  </si>
  <si>
    <t xml:space="preserve">COM 202008000037</t>
  </si>
  <si>
    <t xml:space="preserve">FAC 001-001-000000150</t>
  </si>
  <si>
    <t xml:space="preserve">FC 150 FACTORIA ALMACENERA ALMAFACTOR S.A. ARRIENDO BODEGA</t>
  </si>
  <si>
    <t xml:space="preserve">16/03/2020</t>
  </si>
  <si>
    <t xml:space="preserve">COM 202003000085</t>
  </si>
  <si>
    <t xml:space="preserve">FAC 001-001-000000051</t>
  </si>
  <si>
    <t xml:space="preserve">FC 51 FACTORIA</t>
  </si>
  <si>
    <t xml:space="preserve">COM 202001000102</t>
  </si>
  <si>
    <t xml:space="preserve">FAC 001-001-000000014</t>
  </si>
  <si>
    <t xml:space="preserve">0993190470001</t>
  </si>
  <si>
    <t xml:space="preserve">FC 14 HD LEDVIEW C.A.</t>
  </si>
  <si>
    <t xml:space="preserve">COM 202001000121</t>
  </si>
  <si>
    <t xml:space="preserve">FAC 001-001-000000751</t>
  </si>
  <si>
    <t xml:space="preserve">0910307206001</t>
  </si>
  <si>
    <t xml:space="preserve">FC 751 ISRAEL MALDONADO</t>
  </si>
  <si>
    <t xml:space="preserve">COM 202001000182</t>
  </si>
  <si>
    <t xml:space="preserve">FAC 001-001-000000756</t>
  </si>
  <si>
    <t xml:space="preserve">FC 756 ISRAEL MALDONADO</t>
  </si>
  <si>
    <t xml:space="preserve">COM 202001000002</t>
  </si>
  <si>
    <t xml:space="preserve">FAC 001-001-000000218</t>
  </si>
  <si>
    <t xml:space="preserve">0930253844001</t>
  </si>
  <si>
    <t xml:space="preserve">FC 218 NOELIA MONSERRATE</t>
  </si>
  <si>
    <t xml:space="preserve">COM 202001000003</t>
  </si>
  <si>
    <t xml:space="preserve">FAC 001-001-000000220</t>
  </si>
  <si>
    <t xml:space="preserve">FC 220 NOELIA MOSERRATE</t>
  </si>
  <si>
    <t xml:space="preserve">COM 202001000016</t>
  </si>
  <si>
    <t xml:space="preserve">FAC 001-001-000000196</t>
  </si>
  <si>
    <t xml:space="preserve">0992810750001</t>
  </si>
  <si>
    <t xml:space="preserve">FC 196 NAKATACORP S.A.</t>
  </si>
  <si>
    <t xml:space="preserve">COM 202001000017</t>
  </si>
  <si>
    <t xml:space="preserve">FAC 001-001-000000197</t>
  </si>
  <si>
    <t xml:space="preserve">FC 197 NAKATACORP S.A.</t>
  </si>
  <si>
    <t xml:space="preserve">FAC 001-002-000000012</t>
  </si>
  <si>
    <t xml:space="preserve">FAC 001-002-000000011</t>
  </si>
  <si>
    <t xml:space="preserve">COM 202008000064</t>
  </si>
  <si>
    <t xml:space="preserve">FAC 001-002-000000013</t>
  </si>
  <si>
    <t xml:space="preserve">FC 13 NAKATACORP S.A.</t>
  </si>
  <si>
    <t xml:space="preserve">COM 202003000051</t>
  </si>
  <si>
    <t xml:space="preserve">FAC 001-001-000000225</t>
  </si>
  <si>
    <t xml:space="preserve">FC 225 NAKATACORP S.A.</t>
  </si>
  <si>
    <t xml:space="preserve">COM 202003000053</t>
  </si>
  <si>
    <t xml:space="preserve">FAC 001-001-000000226</t>
  </si>
  <si>
    <t xml:space="preserve">FC 226 NAKATACORP S.A.</t>
  </si>
  <si>
    <t xml:space="preserve">07/08/2020</t>
  </si>
  <si>
    <t xml:space="preserve">COM 202008000065</t>
  </si>
  <si>
    <t xml:space="preserve">FAC 001-002-000000014</t>
  </si>
  <si>
    <t xml:space="preserve">FC 14 NAKATACORP S.A.</t>
  </si>
  <si>
    <t xml:space="preserve">COM 202007000058</t>
  </si>
  <si>
    <t xml:space="preserve">FAC 001-002-000000008</t>
  </si>
  <si>
    <t xml:space="preserve">FC 8 NAKATACORP S.A.</t>
  </si>
  <si>
    <t xml:space="preserve">COM 202002000127</t>
  </si>
  <si>
    <t xml:space="preserve">FAC 001-001-000000209</t>
  </si>
  <si>
    <t xml:space="preserve">FC 209 NAKATACORP S.A.</t>
  </si>
  <si>
    <t xml:space="preserve">COM 202002000128</t>
  </si>
  <si>
    <t xml:space="preserve">FAC 001-001-000000211</t>
  </si>
  <si>
    <t xml:space="preserve">FC 211 NAKATACORP S.A.</t>
  </si>
  <si>
    <t xml:space="preserve">COM 202002000210</t>
  </si>
  <si>
    <t xml:space="preserve">FAC 001-001-000000210</t>
  </si>
  <si>
    <t xml:space="preserve">FC 210 NAKATACORP S.A.</t>
  </si>
  <si>
    <t xml:space="preserve">COM 202002000126</t>
  </si>
  <si>
    <t xml:space="preserve">FAC 001-001-000000216</t>
  </si>
  <si>
    <t xml:space="preserve">FC 216 NAKATACORP S.A.</t>
  </si>
  <si>
    <t xml:space="preserve">COM 202002000151</t>
  </si>
  <si>
    <t xml:space="preserve">FAC 001-001-000000212</t>
  </si>
  <si>
    <t xml:space="preserve">FC 212 NAKATACORP S.A.</t>
  </si>
  <si>
    <t xml:space="preserve">COM 202002000152</t>
  </si>
  <si>
    <t xml:space="preserve">FAC 001-001-000000213</t>
  </si>
  <si>
    <t xml:space="preserve">FC 213 NAKATACORP S.A.</t>
  </si>
  <si>
    <t xml:space="preserve">16/06/2020</t>
  </si>
  <si>
    <t xml:space="preserve">COM 202006000046</t>
  </si>
  <si>
    <t xml:space="preserve">FAC 001-002-000000007</t>
  </si>
  <si>
    <t xml:space="preserve">FC 7 NAKATACORP S.A.</t>
  </si>
  <si>
    <t xml:space="preserve">COM 202001000155</t>
  </si>
  <si>
    <t xml:space="preserve">FAC 001-001-000000200</t>
  </si>
  <si>
    <t xml:space="preserve">FC 200 NAKATACORP S.A.</t>
  </si>
  <si>
    <t xml:space="preserve">COM 202001000159</t>
  </si>
  <si>
    <t xml:space="preserve">FAC 001-001-000000199</t>
  </si>
  <si>
    <t xml:space="preserve">FC 199 NAKATACORP S.A.</t>
  </si>
  <si>
    <t xml:space="preserve">COM 202001000160</t>
  </si>
  <si>
    <t xml:space="preserve">FAC 001-001-000000201</t>
  </si>
  <si>
    <t xml:space="preserve">FC 201 NAKATACORP S.A.</t>
  </si>
  <si>
    <t xml:space="preserve">COM 202001000162</t>
  </si>
  <si>
    <t xml:space="preserve">FAC 001-001-000000203</t>
  </si>
  <si>
    <t xml:space="preserve">FC 203 NAKATACORP S.A.</t>
  </si>
  <si>
    <t xml:space="preserve">COM 202002000003</t>
  </si>
  <si>
    <t xml:space="preserve">FAC 001-001-000010982</t>
  </si>
  <si>
    <t xml:space="preserve">0602378614001</t>
  </si>
  <si>
    <t xml:space="preserve">FC 10982 JAVIER ORTEGA</t>
  </si>
  <si>
    <t xml:space="preserve">COM 202002000004</t>
  </si>
  <si>
    <t xml:space="preserve">FAC 001-001-000010981</t>
  </si>
  <si>
    <t xml:space="preserve">FC 10981 JAVIER ORTEGA</t>
  </si>
  <si>
    <t xml:space="preserve">COM 202002000213</t>
  </si>
  <si>
    <t xml:space="preserve">FAC 001-001-000010983</t>
  </si>
  <si>
    <t xml:space="preserve">FC 10983 JAVIER ORTEGA</t>
  </si>
  <si>
    <t xml:space="preserve">COM 202001000022</t>
  </si>
  <si>
    <t xml:space="preserve">FAC 001-001-000000126</t>
  </si>
  <si>
    <t xml:space="preserve">0921905154001</t>
  </si>
  <si>
    <t xml:space="preserve">FC 126 RAMON ALCIVAR</t>
  </si>
  <si>
    <t xml:space="preserve">COM 202003000019</t>
  </si>
  <si>
    <t xml:space="preserve">FAC 001-001-000001561</t>
  </si>
  <si>
    <t xml:space="preserve">0905184883001</t>
  </si>
  <si>
    <t xml:space="preserve">FC 1561 VICTORIA VILLAVICENCIO</t>
  </si>
  <si>
    <t xml:space="preserve">FAC 001-001-000001582</t>
  </si>
  <si>
    <t xml:space="preserve">COM 202001000063</t>
  </si>
  <si>
    <t xml:space="preserve">FAC 001-001-000001528</t>
  </si>
  <si>
    <t xml:space="preserve">FC 1528 VICTORIA VILLAVICENCIO</t>
  </si>
  <si>
    <t xml:space="preserve">COM 202001000080</t>
  </si>
  <si>
    <t xml:space="preserve">FAC 001-001-000001527</t>
  </si>
  <si>
    <t xml:space="preserve">FC 1527 VICTORIA VILLAVICENCIO</t>
  </si>
  <si>
    <t xml:space="preserve">COM 202001000079</t>
  </si>
  <si>
    <t xml:space="preserve">FAC 001-001-000001529</t>
  </si>
  <si>
    <t xml:space="preserve">FC 1529 VICTORIA VILLAVICENCIO</t>
  </si>
  <si>
    <t xml:space="preserve">COM 202002000061</t>
  </si>
  <si>
    <t xml:space="preserve">FAC 001-001-000001541</t>
  </si>
  <si>
    <t xml:space="preserve">FC 1541 VICTORIA VILLAVICENCIO</t>
  </si>
  <si>
    <t xml:space="preserve">COM 202003000063</t>
  </si>
  <si>
    <t xml:space="preserve">FAC 001-001-000001565</t>
  </si>
  <si>
    <t xml:space="preserve">FC 1565 VICTORIA VILLAVICENCIO</t>
  </si>
  <si>
    <t xml:space="preserve">COM 202003000064</t>
  </si>
  <si>
    <t xml:space="preserve">FAC 001-001-000001567</t>
  </si>
  <si>
    <t xml:space="preserve">FC 1567 VICTORIA VILLAVICENCIO</t>
  </si>
  <si>
    <t xml:space="preserve">COM 202003000092</t>
  </si>
  <si>
    <t xml:space="preserve">FAC 001-001-000001566</t>
  </si>
  <si>
    <t xml:space="preserve">FC 1566 VICOTRIA VILLAVICENCIO</t>
  </si>
  <si>
    <t xml:space="preserve">COM 202002000064</t>
  </si>
  <si>
    <t xml:space="preserve">FAC 001-001-000001550</t>
  </si>
  <si>
    <t xml:space="preserve">FC 1550 VICTORIA VILLAVICENCIO</t>
  </si>
  <si>
    <t xml:space="preserve">COM 202002000087</t>
  </si>
  <si>
    <t xml:space="preserve">FAC 001-001-000001548</t>
  </si>
  <si>
    <t xml:space="preserve">FC 1548 VICTORIA VILLAVICENCIO</t>
  </si>
  <si>
    <t xml:space="preserve">COM 202002000125</t>
  </si>
  <si>
    <t xml:space="preserve">FAC 001-001-000001549</t>
  </si>
  <si>
    <t xml:space="preserve">FC 1549 VICTORIA VILLAVICENCIO</t>
  </si>
  <si>
    <t xml:space="preserve">COM 202002000129</t>
  </si>
  <si>
    <t xml:space="preserve">FAC 001-001-000001551</t>
  </si>
  <si>
    <t xml:space="preserve">FC 1551 VICTORIA VILLAVICENCIO</t>
  </si>
  <si>
    <t xml:space="preserve">COM 202008000076</t>
  </si>
  <si>
    <t xml:space="preserve">FAC 001-001-000001587</t>
  </si>
  <si>
    <t xml:space="preserve">FC 1587 VICTORIA VILALVICENCIO</t>
  </si>
  <si>
    <t xml:space="preserve">COM 202001000176</t>
  </si>
  <si>
    <t xml:space="preserve">FAC 001-001-000001534</t>
  </si>
  <si>
    <t xml:space="preserve">FC 1534 VICTORIA VILLAVICENCIO</t>
  </si>
  <si>
    <t xml:space="preserve">VISACOM S.A.</t>
  </si>
  <si>
    <t xml:space="preserve">Del 01/08/2020 al 31/08/2020</t>
  </si>
  <si>
    <t xml:space="preserve">Deudor</t>
  </si>
  <si>
    <t xml:space="preserve">Acreedor</t>
  </si>
  <si>
    <t xml:space="preserve">    5.1 Costos de Venta y Producción </t>
  </si>
  <si>
    <t xml:space="preserve">        5.1.1 Costo de Personal Cuentas</t>
  </si>
  <si>
    <t xml:space="preserve">            5.1.1.1 Sueldos</t>
  </si>
  <si>
    <t xml:space="preserve">            5.1.1.11 Primas de Seguros</t>
  </si>
  <si>
    <t xml:space="preserve">            5.1.1.12 Otros Gastos de Personal</t>
  </si>
  <si>
    <t xml:space="preserve">            5.1.1.2 Aportes al IESS</t>
  </si>
  <si>
    <t xml:space="preserve">            5.1.1.3 Décimo Tercer Sueldo</t>
  </si>
  <si>
    <t xml:space="preserve">            5.1.1.4 Décimo Cuarto Sueldo</t>
  </si>
  <si>
    <t xml:space="preserve">            5.1.1.5 Vacaciones</t>
  </si>
  <si>
    <t xml:space="preserve">            5.1.1.6 Fondo de Reserva</t>
  </si>
  <si>
    <t xml:space="preserve">        5.1.2 Costo de Personal Diseño</t>
  </si>
  <si>
    <t xml:space="preserve">            5.1.2.1 Sueldos</t>
  </si>
  <si>
    <t xml:space="preserve">            5.1.2.12 Otros Gastos de Personal</t>
  </si>
  <si>
    <t xml:space="preserve">            5.1.2.2 Aportes al IESS</t>
  </si>
  <si>
    <t xml:space="preserve">            5.1.2.3 Décimo Tercer Sueldo </t>
  </si>
  <si>
    <t xml:space="preserve">            5.1.2.4 Decimo Cuarto Sueldo</t>
  </si>
  <si>
    <t xml:space="preserve">            5.1.2.5 Vacaciones </t>
  </si>
  <si>
    <t xml:space="preserve">            5.1.2.6 Fondo de Reserva</t>
  </si>
  <si>
    <t xml:space="preserve">        5.1.3 Costo de Personal Supervision</t>
  </si>
  <si>
    <t xml:space="preserve">            5.1.3.1 Sueldos</t>
  </si>
  <si>
    <t xml:space="preserve">            5.1.3.12 Otros Gastos de Personal</t>
  </si>
  <si>
    <t xml:space="preserve">            5.1.3.2 Aportes al IESS</t>
  </si>
  <si>
    <t xml:space="preserve">            5.1.3.3 Décimo Tercer Sueldo</t>
  </si>
  <si>
    <t xml:space="preserve">            5.1.3.4 Décimo Cuarto Sueldo</t>
  </si>
  <si>
    <t xml:space="preserve">            5.1.3.5 Vacaciones</t>
  </si>
  <si>
    <t xml:space="preserve">            5.1.3.6 Fondo de Reserva</t>
  </si>
  <si>
    <t xml:space="preserve">        5.1.4 Costo de Personal Externo</t>
  </si>
  <si>
    <t xml:space="preserve">            5.1.4.1 Supervisores</t>
  </si>
  <si>
    <t xml:space="preserve">            5.1.4.16 Logistico</t>
  </si>
  <si>
    <t xml:space="preserve">            5.1.4.3 Animador</t>
  </si>
  <si>
    <t xml:space="preserve">            5.1.4.30 Promotora</t>
  </si>
  <si>
    <t xml:space="preserve">            5.1.4.9 Coordinador</t>
  </si>
  <si>
    <t xml:space="preserve">        5.1.5 Costo de Logistica</t>
  </si>
  <si>
    <t xml:space="preserve">            5.1.5.2 Envio de material-flete</t>
  </si>
  <si>
    <t xml:space="preserve">            5.1.5.3 Montaje-Desmontaje</t>
  </si>
  <si>
    <t xml:space="preserve">            5.1.5.4 Movilizacion</t>
  </si>
  <si>
    <t xml:space="preserve">            5.1.5.6 Viaticos</t>
  </si>
  <si>
    <t xml:space="preserve">            5.1.5.7 Hospedaje</t>
  </si>
  <si>
    <t xml:space="preserve">        5.1.6 Costo de Diseño</t>
  </si>
  <si>
    <t xml:space="preserve">            5.1.6.1 Material POP</t>
  </si>
  <si>
    <t xml:space="preserve">            5.1.6.7 Uniformes</t>
  </si>
  <si>
    <t xml:space="preserve">        5.1.7 Costos Directos de Producción</t>
  </si>
  <si>
    <t xml:space="preserve">            5.1.7.1 Artículos Promocionales</t>
  </si>
  <si>
    <t xml:space="preserve">            5.1.7.11 Auspicios</t>
  </si>
  <si>
    <t xml:space="preserve">            5.1.7.12 Premios</t>
  </si>
  <si>
    <t xml:space="preserve">            5.1.7.13 Alquiler de espacios</t>
  </si>
  <si>
    <t xml:space="preserve">            5.1.7.14 Impresiones</t>
  </si>
  <si>
    <t xml:space="preserve">            5.1.7.15 Material POP</t>
  </si>
  <si>
    <t xml:space="preserve">            5.1.7.17 Alimentacion Eventos</t>
  </si>
  <si>
    <t xml:space="preserve">            5.1.7.18 Alimentacion de Personal Actividades</t>
  </si>
  <si>
    <t xml:space="preserve">            5.1.7.4 Stands</t>
  </si>
  <si>
    <t xml:space="preserve">            5.1.7.5 Muebles</t>
  </si>
  <si>
    <t xml:space="preserve">            5.1.7.6 Servicio de Iluminación</t>
  </si>
  <si>
    <t xml:space="preserve">            5.1.7.8 Servicio de Video</t>
  </si>
  <si>
    <t xml:space="preserve">            5.1.7.9 Servicio de Decoración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</si>
</sst>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0.00\ %"/>
    <numFmt numFmtId="166" formatCode="@"/>
    <numFmt numFmtId="167" formatCode="dd/mm/yyyy"/>
    <numFmt numFmtId="168" formatCode="#,##0.00\ ;\(#,##0.00\);\-#\ ;@\ "/>
    <numFmt numFmtId="169" formatCode="#,##0\ ;\-#,##0\ ;&quot;- &quot;;@\ "/>
    <numFmt numFmtId="170" formatCode="dd\-mmm\-yy"/>
    <numFmt numFmtId="171" formatCode="_ \$* #,##0.00_ ;_ \$* \-#,##0.00_ ;_ \$* \-??_ ;_ @_ "/>
    <numFmt numFmtId="172" formatCode="#,##0\ ;\(#,##0\);\-#\ ;@\ "/>
    <numFmt numFmtId="173" formatCode="_ * #,##0.00_ ;_ * \-#,##0.00_ ;_ * \-??_ ;_ @_ "/>
    <numFmt numFmtId="174" formatCode="_ * #,##0_ ;_ * \-#,##0_ ;_ * \-??_ ;_ @_ "/>
    <numFmt numFmtId="175" formatCode="#,##0\ ;\(#,##0\)"/>
    <numFmt numFmtId="176" formatCode="0\ %"/>
    <numFmt numFmtId="177" formatCode="0.00"/>
    <numFmt numFmtId="178" formatCode="#,##0"/>
    <numFmt numFmtId="179" formatCode="#,##0.00"/>
  </numFmts>
  <fonts count="3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1"/>
      <color rgb="FF9C0006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CC"/>
      <name val="Arial"/>
      <family val="2"/>
      <charset val="1"/>
    </font>
    <font>
      <sz val="10"/>
      <color rgb="FF000000"/>
      <name val="Futura-book"/>
      <family val="2"/>
      <charset val="1"/>
    </font>
    <font>
      <sz val="10"/>
      <color rgb="FF000000"/>
      <name val="Futura-book"/>
      <family val="0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Century Gothic"/>
      <family val="0"/>
      <charset val="1"/>
    </font>
    <font>
      <b val="true"/>
      <sz val="11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  <font>
      <sz val="10"/>
      <color rgb="FF000000"/>
      <name val="Century Gothic"/>
      <family val="2"/>
      <charset val="1"/>
    </font>
    <font>
      <b val="true"/>
      <sz val="10"/>
      <color rgb="FF000000"/>
      <name val="Century Gothic"/>
      <family val="2"/>
      <charset val="1"/>
    </font>
    <font>
      <b val="true"/>
      <sz val="10"/>
      <color rgb="FF000000"/>
      <name val="Futura-book"/>
      <family val="0"/>
      <charset val="1"/>
    </font>
    <font>
      <b val="true"/>
      <sz val="22"/>
      <name val="Broadway"/>
      <family val="0"/>
      <charset val="1"/>
    </font>
    <font>
      <b val="true"/>
      <sz val="12"/>
      <name val="Century Gothic"/>
      <family val="0"/>
      <charset val="1"/>
    </font>
    <font>
      <sz val="10"/>
      <name val="Century Gothic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medium">
        <color rgb="FF3D3D3D"/>
      </bottom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8" fontId="18" fillId="0" borderId="0" applyFont="true" applyBorder="false" applyAlignment="true" applyProtection="false">
      <alignment horizontal="general" vertical="bottom" textRotation="0" wrapText="false" indent="0" shrinkToFit="false"/>
    </xf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10" borderId="5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1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10" borderId="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0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0" borderId="1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1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0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1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6" fillId="1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6" fillId="10" borderId="10" xfId="3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6" fillId="1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6" fillId="1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7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2" fillId="10" borderId="9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2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2" fillId="1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23" fillId="1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3" fillId="10" borderId="10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6" fontId="22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2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3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1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3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3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4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1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4" fontId="16" fillId="10" borderId="1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1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5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17" fillId="1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1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7" fillId="10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10" borderId="17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1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1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1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1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1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1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10" borderId="2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6" fillId="10" borderId="2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7" fillId="10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1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6" fillId="10" borderId="6" xfId="3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6" fillId="10" borderId="23" xfId="3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7" fillId="10" borderId="1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8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8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8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8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1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8" fillId="1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8" fillId="1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1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8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6" fillId="1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6" fillId="1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9" fillId="1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2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78" fontId="31" fillId="1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1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6" fillId="1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1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2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32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3" fillId="10" borderId="1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6" fillId="1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3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6" fillId="1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6" fillId="1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33" fillId="1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33" fillId="1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31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31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2" fillId="1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31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23" fillId="1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1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1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1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1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79" fontId="0" fillId="0" borderId="8" xfId="25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79" fontId="0" fillId="0" borderId="12" xfId="25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3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79" fontId="0" fillId="0" borderId="13" xfId="25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5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34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79" fontId="0" fillId="0" borderId="5" xfId="25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79" fontId="0" fillId="0" borderId="5" xfId="25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8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79" fontId="0" fillId="0" borderId="8" xfId="25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2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79" fontId="0" fillId="0" borderId="12" xfId="25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3" xfId="25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79" fontId="0" fillId="0" borderId="13" xfId="25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2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3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ategoría de la tabla dinámica" xfId="25"/>
    <cellStyle name="cf1" xfId="26"/>
    <cellStyle name="Error 9" xfId="27"/>
    <cellStyle name="Footnote 11" xfId="28"/>
    <cellStyle name="Good 12" xfId="29"/>
    <cellStyle name="Heading (user) 13" xfId="30"/>
    <cellStyle name="Heading 1 14" xfId="31"/>
    <cellStyle name="Heading 2 15" xfId="32"/>
    <cellStyle name="Hyperlink 16" xfId="33"/>
    <cellStyle name="Note 17" xfId="34"/>
    <cellStyle name="Status 18" xfId="35"/>
    <cellStyle name="Text 19" xfId="36"/>
    <cellStyle name="Warning 20" xfId="37"/>
    <cellStyle name="Excel Built-in Comma 10" xfId="38"/>
    <cellStyle name="Excel Built-in Explanatory Text" xfId="39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D3D3D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47"/>
  <sheetViews>
    <sheetView showFormulas="false" showGridLines="false" showRowColHeaders="true" showZeros="true" rightToLeft="false" tabSelected="false" showOutlineSymbols="true" defaultGridColor="true" view="normal" topLeftCell="A113" colorId="64" zoomScale="90" zoomScaleNormal="90" zoomScalePageLayoutView="100" workbookViewId="0">
      <selection pane="topLeft" activeCell="C113" activeCellId="0" sqref="C113"/>
    </sheetView>
  </sheetViews>
  <sheetFormatPr defaultColWidth="10.51171875" defaultRowHeight="13.8" zeroHeight="false" outlineLevelRow="0" outlineLevelCol="0"/>
  <cols>
    <col collapsed="false" customWidth="true" hidden="false" outlineLevel="0" max="1" min="1" style="1" width="3.67"/>
    <col collapsed="false" customWidth="true" hidden="false" outlineLevel="0" max="2" min="2" style="1" width="11.13"/>
    <col collapsed="false" customWidth="true" hidden="false" outlineLevel="0" max="3" min="3" style="1" width="34.87"/>
    <col collapsed="false" customWidth="true" hidden="false" outlineLevel="0" max="7" min="4" style="1" width="12.25"/>
    <col collapsed="false" customWidth="true" hidden="false" outlineLevel="0" max="8" min="8" style="1" width="11.13"/>
    <col collapsed="false" customWidth="true" hidden="false" outlineLevel="0" max="9" min="9" style="1" width="34.87"/>
    <col collapsed="false" customWidth="true" hidden="false" outlineLevel="0" max="10" min="10" style="1" width="12.25"/>
    <col collapsed="false" customWidth="true" hidden="false" outlineLevel="0" max="12" min="11" style="1" width="8.5"/>
    <col collapsed="false" customWidth="true" hidden="false" outlineLevel="0" max="13" min="13" style="1" width="12.25"/>
    <col collapsed="false" customWidth="true" hidden="false" outlineLevel="0" max="14" min="14" style="2" width="12.25"/>
    <col collapsed="false" customWidth="true" hidden="false" outlineLevel="0" max="15" min="15" style="1" width="8.5"/>
    <col collapsed="false" customWidth="false" hidden="false" outlineLevel="0" max="1024" min="16" style="1" width="10.52"/>
  </cols>
  <sheetData>
    <row r="2" s="3" customFormat="true" ht="18" hidden="false" customHeight="tru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="3" customFormat="true" ht="12.8" hidden="false" customHeight="false" outlineLevel="0" collapsed="false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="7" customFormat="true" ht="13.8" hidden="false" customHeight="false" outlineLevel="0" collapsed="false">
      <c r="B4" s="8" t="s">
        <v>1</v>
      </c>
      <c r="C4" s="9" t="s">
        <v>2</v>
      </c>
      <c r="D4" s="9"/>
      <c r="E4" s="9"/>
      <c r="F4" s="9"/>
      <c r="G4" s="9"/>
      <c r="H4" s="9"/>
      <c r="I4" s="9"/>
      <c r="J4" s="9"/>
      <c r="K4" s="10" t="s">
        <v>3</v>
      </c>
      <c r="L4" s="10"/>
      <c r="M4" s="10"/>
      <c r="N4" s="11"/>
      <c r="O4" s="11"/>
    </row>
    <row r="5" s="7" customFormat="true" ht="12.8" hidden="false" customHeight="false" outlineLevel="0" collapsed="false">
      <c r="B5" s="8" t="s">
        <v>4</v>
      </c>
      <c r="C5" s="9" t="s">
        <v>5</v>
      </c>
      <c r="D5" s="9"/>
      <c r="E5" s="9"/>
      <c r="F5" s="9"/>
      <c r="G5" s="9"/>
      <c r="H5" s="9"/>
      <c r="I5" s="9"/>
      <c r="J5" s="9"/>
      <c r="K5" s="10" t="s">
        <v>6</v>
      </c>
      <c r="L5" s="10"/>
      <c r="M5" s="10"/>
      <c r="N5" s="12" t="s">
        <v>7</v>
      </c>
      <c r="O5" s="12"/>
    </row>
    <row r="6" s="7" customFormat="true" ht="12.8" hidden="false" customHeight="false" outlineLevel="0" collapsed="false">
      <c r="B6" s="8" t="s">
        <v>8</v>
      </c>
      <c r="C6" s="9" t="s">
        <v>9</v>
      </c>
      <c r="D6" s="9"/>
      <c r="E6" s="9"/>
      <c r="F6" s="9"/>
      <c r="G6" s="9"/>
      <c r="H6" s="9"/>
      <c r="I6" s="9"/>
      <c r="J6" s="9"/>
      <c r="K6" s="10" t="s">
        <v>10</v>
      </c>
      <c r="L6" s="10"/>
      <c r="M6" s="10"/>
      <c r="N6" s="13" t="n">
        <v>44134</v>
      </c>
      <c r="O6" s="13"/>
    </row>
    <row r="7" s="7" customFormat="true" ht="12.8" hidden="false" customHeight="false" outlineLevel="0" collapsed="false">
      <c r="B7" s="8" t="s">
        <v>11</v>
      </c>
      <c r="C7" s="9" t="s">
        <v>12</v>
      </c>
      <c r="D7" s="9"/>
      <c r="E7" s="9"/>
      <c r="F7" s="9"/>
      <c r="G7" s="9"/>
      <c r="H7" s="9"/>
      <c r="I7" s="9"/>
      <c r="J7" s="9"/>
      <c r="K7" s="10" t="s">
        <v>13</v>
      </c>
      <c r="L7" s="10"/>
      <c r="M7" s="10"/>
      <c r="N7" s="12" t="s">
        <v>14</v>
      </c>
      <c r="O7" s="12"/>
    </row>
    <row r="8" s="7" customFormat="true" ht="13.8" hidden="false" customHeight="false" outlineLevel="0" collapsed="false">
      <c r="B8" s="8" t="s">
        <v>15</v>
      </c>
      <c r="C8" s="9" t="s">
        <v>16</v>
      </c>
      <c r="D8" s="9"/>
      <c r="E8" s="9"/>
      <c r="F8" s="9"/>
      <c r="G8" s="9"/>
      <c r="H8" s="9"/>
      <c r="I8" s="9"/>
      <c r="J8" s="9"/>
      <c r="K8" s="10" t="s">
        <v>10</v>
      </c>
      <c r="L8" s="10"/>
      <c r="M8" s="10"/>
      <c r="N8" s="11"/>
      <c r="O8" s="11"/>
    </row>
    <row r="9" s="3" customFormat="true" ht="12.8" hidden="false" customHeight="false" outlineLevel="0" collapsed="false">
      <c r="N9" s="14"/>
    </row>
    <row r="12" s="3" customFormat="true" ht="39.75" hidden="false" customHeight="true" outlineLevel="0" collapsed="false">
      <c r="B12" s="15" t="s">
        <v>17</v>
      </c>
      <c r="C12" s="16" t="s">
        <v>18</v>
      </c>
      <c r="D12" s="17" t="s">
        <v>19</v>
      </c>
      <c r="E12" s="18" t="s">
        <v>20</v>
      </c>
      <c r="F12" s="18"/>
      <c r="G12" s="18" t="s">
        <v>21</v>
      </c>
      <c r="H12" s="15" t="s">
        <v>17</v>
      </c>
      <c r="I12" s="16" t="s">
        <v>18</v>
      </c>
      <c r="J12" s="17" t="s">
        <v>21</v>
      </c>
      <c r="K12" s="19" t="s">
        <v>22</v>
      </c>
      <c r="L12" s="16" t="s">
        <v>23</v>
      </c>
      <c r="M12" s="16" t="s">
        <v>24</v>
      </c>
      <c r="N12" s="16"/>
      <c r="O12" s="20" t="s">
        <v>25</v>
      </c>
    </row>
    <row r="13" s="3" customFormat="true" ht="12.8" hidden="false" customHeight="false" outlineLevel="0" collapsed="false">
      <c r="B13" s="15"/>
      <c r="C13" s="16"/>
      <c r="D13" s="21" t="n">
        <v>44073</v>
      </c>
      <c r="E13" s="21" t="s">
        <v>26</v>
      </c>
      <c r="F13" s="21" t="s">
        <v>27</v>
      </c>
      <c r="G13" s="22" t="n">
        <v>44196</v>
      </c>
      <c r="H13" s="15"/>
      <c r="I13" s="16"/>
      <c r="J13" s="21" t="n">
        <v>43830</v>
      </c>
      <c r="K13" s="19"/>
      <c r="L13" s="16"/>
      <c r="M13" s="16" t="s">
        <v>28</v>
      </c>
      <c r="N13" s="23" t="s">
        <v>29</v>
      </c>
      <c r="O13" s="20"/>
    </row>
    <row r="14" s="7" customFormat="true" ht="12.8" hidden="false" customHeight="false" outlineLevel="0" collapsed="false">
      <c r="B14" s="24"/>
      <c r="C14" s="25"/>
      <c r="D14" s="26"/>
      <c r="E14" s="27"/>
      <c r="F14" s="28"/>
      <c r="G14" s="29"/>
      <c r="H14" s="30"/>
      <c r="I14" s="31"/>
      <c r="J14" s="32"/>
      <c r="K14" s="33"/>
      <c r="L14" s="34"/>
      <c r="M14" s="35"/>
      <c r="N14" s="36"/>
      <c r="O14" s="37"/>
    </row>
    <row r="15" s="7" customFormat="true" ht="12.8" hidden="false" customHeight="false" outlineLevel="0" collapsed="false">
      <c r="B15" s="38"/>
      <c r="C15" s="39" t="s">
        <v>30</v>
      </c>
      <c r="D15" s="40"/>
      <c r="E15" s="41"/>
      <c r="F15" s="42"/>
      <c r="G15" s="40"/>
      <c r="H15" s="43"/>
      <c r="I15" s="39" t="s">
        <v>30</v>
      </c>
      <c r="J15" s="40"/>
      <c r="K15" s="33"/>
      <c r="L15" s="44"/>
      <c r="M15" s="35"/>
      <c r="N15" s="36"/>
      <c r="O15" s="45"/>
    </row>
    <row r="16" s="7" customFormat="true" ht="12.8" hidden="false" customHeight="false" outlineLevel="0" collapsed="false">
      <c r="B16" s="38" t="s">
        <v>31</v>
      </c>
      <c r="C16" s="46" t="s">
        <v>32</v>
      </c>
      <c r="D16" s="40" t="n">
        <v>29426</v>
      </c>
      <c r="E16" s="41" t="n">
        <v>0</v>
      </c>
      <c r="F16" s="42" t="n">
        <v>0</v>
      </c>
      <c r="G16" s="40" t="n">
        <f aca="false">D16+E16-F16</f>
        <v>29426</v>
      </c>
      <c r="H16" s="43" t="s">
        <v>31</v>
      </c>
      <c r="I16" s="46" t="s">
        <v>32</v>
      </c>
      <c r="J16" s="40" t="n">
        <v>67067</v>
      </c>
      <c r="K16" s="33"/>
      <c r="L16" s="44"/>
      <c r="M16" s="35" t="n">
        <f aca="false">G16-J16</f>
        <v>-37641</v>
      </c>
      <c r="N16" s="36" t="n">
        <f aca="false">M16/$M$119</f>
        <v>0.234072719810458</v>
      </c>
      <c r="O16" s="45"/>
    </row>
    <row r="17" s="7" customFormat="true" ht="12.8" hidden="false" customHeight="false" outlineLevel="0" collapsed="false">
      <c r="B17" s="38" t="s">
        <v>33</v>
      </c>
      <c r="C17" s="47" t="s">
        <v>34</v>
      </c>
      <c r="D17" s="40" t="n">
        <v>4518</v>
      </c>
      <c r="E17" s="41" t="n">
        <v>0</v>
      </c>
      <c r="F17" s="42" t="n">
        <v>0</v>
      </c>
      <c r="G17" s="40" t="n">
        <f aca="false">D17+E17-F17</f>
        <v>4518</v>
      </c>
      <c r="H17" s="43" t="s">
        <v>33</v>
      </c>
      <c r="I17" s="47" t="s">
        <v>34</v>
      </c>
      <c r="J17" s="48" t="n">
        <v>8149</v>
      </c>
      <c r="K17" s="33"/>
      <c r="L17" s="44"/>
      <c r="M17" s="35" t="n">
        <f aca="false">G17-J17</f>
        <v>-3631</v>
      </c>
      <c r="N17" s="36" t="n">
        <f aca="false">M17/$M$119</f>
        <v>0.0225795819885703</v>
      </c>
      <c r="O17" s="45"/>
    </row>
    <row r="18" s="7" customFormat="true" ht="12.8" hidden="false" customHeight="false" outlineLevel="0" collapsed="false">
      <c r="B18" s="38" t="s">
        <v>35</v>
      </c>
      <c r="C18" s="47" t="s">
        <v>36</v>
      </c>
      <c r="D18" s="40" t="n">
        <v>3098</v>
      </c>
      <c r="E18" s="41" t="n">
        <v>0</v>
      </c>
      <c r="F18" s="42" t="n">
        <v>0</v>
      </c>
      <c r="G18" s="40" t="n">
        <f aca="false">D18+E18-F18</f>
        <v>3098</v>
      </c>
      <c r="H18" s="43" t="s">
        <v>35</v>
      </c>
      <c r="I18" s="47" t="s">
        <v>36</v>
      </c>
      <c r="J18" s="48" t="n">
        <v>5589</v>
      </c>
      <c r="K18" s="33"/>
      <c r="L18" s="44"/>
      <c r="M18" s="35" t="n">
        <f aca="false">G18-J18</f>
        <v>-2491</v>
      </c>
      <c r="N18" s="36" t="n">
        <f aca="false">M18/$M$119</f>
        <v>0.0154904265308534</v>
      </c>
      <c r="O18" s="45"/>
    </row>
    <row r="19" s="49" customFormat="true" ht="12.8" hidden="false" customHeight="false" outlineLevel="0" collapsed="false">
      <c r="B19" s="38" t="s">
        <v>37</v>
      </c>
      <c r="C19" s="47" t="s">
        <v>38</v>
      </c>
      <c r="D19" s="40" t="n">
        <v>873</v>
      </c>
      <c r="E19" s="41" t="n">
        <v>0</v>
      </c>
      <c r="F19" s="42" t="n">
        <v>0</v>
      </c>
      <c r="G19" s="40" t="n">
        <f aca="false">D19+E19-F19</f>
        <v>873</v>
      </c>
      <c r="H19" s="43" t="s">
        <v>37</v>
      </c>
      <c r="I19" s="47" t="s">
        <v>38</v>
      </c>
      <c r="J19" s="40" t="n">
        <v>1765</v>
      </c>
      <c r="K19" s="33"/>
      <c r="L19" s="44"/>
      <c r="M19" s="35" t="n">
        <f aca="false">G19-J19</f>
        <v>-892</v>
      </c>
      <c r="N19" s="36" t="n">
        <f aca="false">M19/$M$119</f>
        <v>0.00554695321779254</v>
      </c>
      <c r="O19" s="45"/>
    </row>
    <row r="20" s="7" customFormat="true" ht="12.8" hidden="false" customHeight="false" outlineLevel="0" collapsed="false">
      <c r="B20" s="38" t="s">
        <v>39</v>
      </c>
      <c r="C20" s="50" t="s">
        <v>40</v>
      </c>
      <c r="D20" s="40" t="n">
        <v>1689</v>
      </c>
      <c r="E20" s="41" t="n">
        <v>0</v>
      </c>
      <c r="F20" s="42" t="n">
        <v>0</v>
      </c>
      <c r="G20" s="40" t="n">
        <f aca="false">D20+E20-F20</f>
        <v>1689</v>
      </c>
      <c r="H20" s="43" t="s">
        <v>39</v>
      </c>
      <c r="I20" s="50" t="s">
        <v>40</v>
      </c>
      <c r="J20" s="48" t="n">
        <v>0</v>
      </c>
      <c r="K20" s="51"/>
      <c r="L20" s="44"/>
      <c r="M20" s="35" t="n">
        <f aca="false">G20-J20</f>
        <v>1689</v>
      </c>
      <c r="N20" s="36" t="n">
        <f aca="false">M20/$M$119</f>
        <v>-0.0105031434807753</v>
      </c>
      <c r="O20" s="45"/>
    </row>
    <row r="21" s="7" customFormat="true" ht="12.8" hidden="false" customHeight="false" outlineLevel="0" collapsed="false">
      <c r="B21" s="38" t="s">
        <v>41</v>
      </c>
      <c r="C21" s="52" t="s">
        <v>42</v>
      </c>
      <c r="D21" s="40" t="n">
        <v>2986</v>
      </c>
      <c r="E21" s="41" t="n">
        <v>0</v>
      </c>
      <c r="F21" s="42" t="n">
        <v>0</v>
      </c>
      <c r="G21" s="40" t="n">
        <f aca="false">D21+E21-F21</f>
        <v>2986</v>
      </c>
      <c r="H21" s="43" t="s">
        <v>41</v>
      </c>
      <c r="I21" s="52" t="s">
        <v>42</v>
      </c>
      <c r="J21" s="53" t="n">
        <v>5266</v>
      </c>
      <c r="K21" s="51"/>
      <c r="L21" s="44"/>
      <c r="M21" s="35" t="n">
        <f aca="false">G21-J21</f>
        <v>-2280</v>
      </c>
      <c r="N21" s="36" t="n">
        <f aca="false">M21/$M$119</f>
        <v>0.0141783109154338</v>
      </c>
      <c r="O21" s="45"/>
    </row>
    <row r="22" s="7" customFormat="true" ht="12.8" hidden="false" customHeight="false" outlineLevel="0" collapsed="false">
      <c r="B22" s="54" t="s">
        <v>43</v>
      </c>
      <c r="C22" s="55" t="s">
        <v>44</v>
      </c>
      <c r="D22" s="56" t="n">
        <v>0</v>
      </c>
      <c r="E22" s="41" t="n">
        <v>0</v>
      </c>
      <c r="F22" s="42" t="n">
        <v>0</v>
      </c>
      <c r="G22" s="40" t="n">
        <f aca="false">D22+E22-F22</f>
        <v>0</v>
      </c>
      <c r="H22" s="57" t="s">
        <v>43</v>
      </c>
      <c r="I22" s="55" t="s">
        <v>44</v>
      </c>
      <c r="J22" s="58" t="n">
        <v>0</v>
      </c>
      <c r="K22" s="33"/>
      <c r="L22" s="44"/>
      <c r="M22" s="35" t="n">
        <f aca="false">G22-J22</f>
        <v>0</v>
      </c>
      <c r="N22" s="36" t="n">
        <f aca="false">M22/$M$119</f>
        <v>-0</v>
      </c>
      <c r="O22" s="45"/>
    </row>
    <row r="23" s="7" customFormat="true" ht="12.8" hidden="false" customHeight="false" outlineLevel="0" collapsed="false">
      <c r="B23" s="54" t="s">
        <v>45</v>
      </c>
      <c r="C23" s="59" t="s">
        <v>46</v>
      </c>
      <c r="D23" s="60" t="n">
        <v>2473</v>
      </c>
      <c r="E23" s="41" t="n">
        <v>0</v>
      </c>
      <c r="F23" s="42" t="n">
        <v>0</v>
      </c>
      <c r="G23" s="40" t="n">
        <f aca="false">D23+E23-F23</f>
        <v>2473</v>
      </c>
      <c r="H23" s="57" t="s">
        <v>45</v>
      </c>
      <c r="I23" s="59" t="s">
        <v>46</v>
      </c>
      <c r="J23" s="58" t="n">
        <v>3424</v>
      </c>
      <c r="K23" s="33"/>
      <c r="L23" s="44"/>
      <c r="M23" s="35" t="n">
        <f aca="false">G23-J23</f>
        <v>-951</v>
      </c>
      <c r="N23" s="36" t="n">
        <f aca="false">M23/$M$119</f>
        <v>0.00591384810551648</v>
      </c>
      <c r="O23" s="45"/>
    </row>
    <row r="24" s="7" customFormat="true" ht="12.8" hidden="false" customHeight="false" outlineLevel="0" collapsed="false">
      <c r="B24" s="38" t="s">
        <v>47</v>
      </c>
      <c r="C24" s="61" t="s">
        <v>48</v>
      </c>
      <c r="D24" s="60" t="n">
        <v>8472</v>
      </c>
      <c r="E24" s="41" t="n">
        <v>0</v>
      </c>
      <c r="F24" s="42" t="n">
        <v>0</v>
      </c>
      <c r="G24" s="40" t="n">
        <f aca="false">D24+E24-F24</f>
        <v>8472</v>
      </c>
      <c r="H24" s="43" t="s">
        <v>47</v>
      </c>
      <c r="I24" s="61" t="s">
        <v>48</v>
      </c>
      <c r="J24" s="60" t="n">
        <v>0</v>
      </c>
      <c r="K24" s="33"/>
      <c r="L24" s="44"/>
      <c r="M24" s="35" t="n">
        <f aca="false">G24-J24</f>
        <v>8472</v>
      </c>
      <c r="N24" s="36" t="n">
        <f aca="false">M24/$M$119</f>
        <v>-0.052683618454191</v>
      </c>
      <c r="O24" s="45"/>
    </row>
    <row r="25" s="7" customFormat="true" ht="12.8" hidden="false" customHeight="false" outlineLevel="0" collapsed="false">
      <c r="B25" s="62"/>
      <c r="C25" s="63"/>
      <c r="D25" s="60" t="n">
        <v>0</v>
      </c>
      <c r="E25" s="41" t="n">
        <v>0</v>
      </c>
      <c r="F25" s="42" t="n">
        <v>0</v>
      </c>
      <c r="G25" s="40" t="n">
        <f aca="false">D25+E25-F25</f>
        <v>0</v>
      </c>
      <c r="H25" s="43"/>
      <c r="I25" s="59"/>
      <c r="J25" s="40" t="n">
        <v>0</v>
      </c>
      <c r="K25" s="64"/>
      <c r="L25" s="44"/>
      <c r="M25" s="35" t="n">
        <f aca="false">G25-J25</f>
        <v>0</v>
      </c>
      <c r="N25" s="36" t="n">
        <f aca="false">M25/$M$119</f>
        <v>-0</v>
      </c>
      <c r="O25" s="45"/>
    </row>
    <row r="26" s="49" customFormat="true" ht="12.8" hidden="false" customHeight="false" outlineLevel="0" collapsed="false">
      <c r="B26" s="47"/>
      <c r="C26" s="59"/>
      <c r="D26" s="41" t="n">
        <v>0</v>
      </c>
      <c r="E26" s="41" t="n">
        <v>0</v>
      </c>
      <c r="F26" s="42" t="n">
        <v>0</v>
      </c>
      <c r="G26" s="40" t="n">
        <f aca="false">D26+E26-F26</f>
        <v>0</v>
      </c>
      <c r="H26" s="43"/>
      <c r="I26" s="61"/>
      <c r="J26" s="40" t="n">
        <v>0</v>
      </c>
      <c r="K26" s="33"/>
      <c r="L26" s="44"/>
      <c r="M26" s="35" t="n">
        <f aca="false">G26-J26</f>
        <v>0</v>
      </c>
      <c r="N26" s="36" t="n">
        <f aca="false">M26/$M$119</f>
        <v>-0</v>
      </c>
      <c r="O26" s="45"/>
    </row>
    <row r="27" s="49" customFormat="true" ht="12.8" hidden="false" customHeight="false" outlineLevel="0" collapsed="false">
      <c r="B27" s="47"/>
      <c r="C27" s="59"/>
      <c r="D27" s="60" t="n">
        <v>0</v>
      </c>
      <c r="E27" s="41" t="n">
        <v>0</v>
      </c>
      <c r="F27" s="42" t="n">
        <v>0</v>
      </c>
      <c r="G27" s="40" t="n">
        <f aca="false">D27+E27-F27</f>
        <v>0</v>
      </c>
      <c r="H27" s="43"/>
      <c r="I27" s="43"/>
      <c r="J27" s="40" t="n">
        <v>0</v>
      </c>
      <c r="K27" s="33"/>
      <c r="L27" s="44"/>
      <c r="M27" s="35" t="n">
        <f aca="false">G27-J27</f>
        <v>0</v>
      </c>
      <c r="N27" s="36" t="n">
        <f aca="false">M27/$M$119</f>
        <v>-0</v>
      </c>
      <c r="O27" s="45"/>
    </row>
    <row r="28" s="49" customFormat="true" ht="12.8" hidden="false" customHeight="false" outlineLevel="0" collapsed="false">
      <c r="B28" s="38"/>
      <c r="C28" s="39" t="s">
        <v>49</v>
      </c>
      <c r="D28" s="41" t="n">
        <v>0</v>
      </c>
      <c r="E28" s="41" t="n">
        <v>0</v>
      </c>
      <c r="F28" s="42" t="n">
        <v>0</v>
      </c>
      <c r="G28" s="40" t="n">
        <f aca="false">D28+E28-F28</f>
        <v>0</v>
      </c>
      <c r="H28" s="43"/>
      <c r="I28" s="39" t="s">
        <v>49</v>
      </c>
      <c r="J28" s="40" t="n">
        <v>0</v>
      </c>
      <c r="K28" s="33"/>
      <c r="L28" s="44"/>
      <c r="M28" s="35" t="n">
        <f aca="false">G28-J28</f>
        <v>0</v>
      </c>
      <c r="N28" s="36" t="n">
        <f aca="false">M28/$M$119</f>
        <v>-0</v>
      </c>
      <c r="O28" s="45"/>
    </row>
    <row r="29" s="49" customFormat="true" ht="12.8" hidden="false" customHeight="false" outlineLevel="0" collapsed="false">
      <c r="B29" s="38" t="s">
        <v>50</v>
      </c>
      <c r="C29" s="46" t="s">
        <v>32</v>
      </c>
      <c r="D29" s="60" t="n">
        <v>15165</v>
      </c>
      <c r="E29" s="41" t="n">
        <v>0</v>
      </c>
      <c r="F29" s="42" t="n">
        <v>0</v>
      </c>
      <c r="G29" s="40" t="n">
        <f aca="false">D29+E29-F29</f>
        <v>15165</v>
      </c>
      <c r="H29" s="43" t="s">
        <v>50</v>
      </c>
      <c r="I29" s="46" t="s">
        <v>32</v>
      </c>
      <c r="J29" s="40" t="n">
        <v>35400</v>
      </c>
      <c r="K29" s="33"/>
      <c r="L29" s="44"/>
      <c r="M29" s="35" t="n">
        <f aca="false">G29-J29</f>
        <v>-20235</v>
      </c>
      <c r="N29" s="36" t="n">
        <f aca="false">M29/$M$119</f>
        <v>0.125832509374475</v>
      </c>
      <c r="O29" s="45"/>
    </row>
    <row r="30" s="49" customFormat="true" ht="12.8" hidden="false" customHeight="false" outlineLevel="0" collapsed="false">
      <c r="B30" s="38" t="s">
        <v>51</v>
      </c>
      <c r="C30" s="47" t="s">
        <v>34</v>
      </c>
      <c r="D30" s="41" t="n">
        <v>2337</v>
      </c>
      <c r="E30" s="41" t="n">
        <v>0</v>
      </c>
      <c r="F30" s="42" t="n">
        <v>0</v>
      </c>
      <c r="G30" s="40" t="n">
        <f aca="false">D30+E30-F30</f>
        <v>2337</v>
      </c>
      <c r="H30" s="43" t="s">
        <v>51</v>
      </c>
      <c r="I30" s="47" t="s">
        <v>34</v>
      </c>
      <c r="J30" s="40" t="n">
        <v>4301</v>
      </c>
      <c r="K30" s="33"/>
      <c r="L30" s="44"/>
      <c r="M30" s="35" t="n">
        <f aca="false">G30-J30</f>
        <v>-1964</v>
      </c>
      <c r="N30" s="36" t="n">
        <f aca="false">M30/$M$119</f>
        <v>0.0122132467710141</v>
      </c>
      <c r="O30" s="45"/>
    </row>
    <row r="31" s="49" customFormat="true" ht="12.8" hidden="false" customHeight="false" outlineLevel="0" collapsed="false">
      <c r="B31" s="38" t="s">
        <v>52</v>
      </c>
      <c r="C31" s="47" t="s">
        <v>36</v>
      </c>
      <c r="D31" s="60" t="n">
        <v>1600</v>
      </c>
      <c r="E31" s="41" t="n">
        <v>0</v>
      </c>
      <c r="F31" s="42" t="n">
        <v>0</v>
      </c>
      <c r="G31" s="40" t="n">
        <f aca="false">D31+E31-F31</f>
        <v>1600</v>
      </c>
      <c r="H31" s="43" t="s">
        <v>52</v>
      </c>
      <c r="I31" s="47" t="s">
        <v>36</v>
      </c>
      <c r="J31" s="40" t="n">
        <v>2950</v>
      </c>
      <c r="K31" s="33"/>
      <c r="L31" s="44"/>
      <c r="M31" s="35" t="n">
        <f aca="false">G31-J31</f>
        <v>-1350</v>
      </c>
      <c r="N31" s="36" t="n">
        <f aca="false">M31/$M$119</f>
        <v>0.0083950525157174</v>
      </c>
      <c r="O31" s="45"/>
    </row>
    <row r="32" s="49" customFormat="true" ht="12.8" hidden="false" customHeight="false" outlineLevel="0" collapsed="false">
      <c r="B32" s="38" t="s">
        <v>53</v>
      </c>
      <c r="C32" s="47" t="s">
        <v>38</v>
      </c>
      <c r="D32" s="41" t="n">
        <v>667</v>
      </c>
      <c r="E32" s="41" t="n">
        <v>0</v>
      </c>
      <c r="F32" s="42" t="n">
        <v>0</v>
      </c>
      <c r="G32" s="40" t="n">
        <f aca="false">D32+E32-F32</f>
        <v>667</v>
      </c>
      <c r="H32" s="43" t="s">
        <v>53</v>
      </c>
      <c r="I32" s="47" t="s">
        <v>38</v>
      </c>
      <c r="J32" s="40" t="n">
        <v>1181</v>
      </c>
      <c r="K32" s="65"/>
      <c r="L32" s="32"/>
      <c r="M32" s="35" t="n">
        <f aca="false">G32-J32</f>
        <v>-514</v>
      </c>
      <c r="N32" s="36" t="n">
        <f aca="false">M32/$M$119</f>
        <v>0.00319633851339166</v>
      </c>
      <c r="O32" s="45"/>
    </row>
    <row r="33" s="49" customFormat="true" ht="12.8" hidden="false" customHeight="false" outlineLevel="0" collapsed="false">
      <c r="B33" s="38" t="s">
        <v>54</v>
      </c>
      <c r="C33" s="50" t="s">
        <v>40</v>
      </c>
      <c r="D33" s="60" t="n">
        <v>879</v>
      </c>
      <c r="E33" s="41" t="n">
        <v>0</v>
      </c>
      <c r="F33" s="42" t="n">
        <v>0</v>
      </c>
      <c r="G33" s="40" t="n">
        <f aca="false">D33+E33-F33</f>
        <v>879</v>
      </c>
      <c r="H33" s="43" t="s">
        <v>54</v>
      </c>
      <c r="I33" s="50" t="s">
        <v>40</v>
      </c>
      <c r="J33" s="40" t="n">
        <v>0</v>
      </c>
      <c r="K33" s="65"/>
      <c r="L33" s="32"/>
      <c r="M33" s="35" t="n">
        <f aca="false">G33-J33</f>
        <v>879</v>
      </c>
      <c r="N33" s="36" t="n">
        <f aca="false">M33/$M$119</f>
        <v>-0.00546611197134489</v>
      </c>
      <c r="O33" s="45"/>
    </row>
    <row r="34" s="7" customFormat="true" ht="12.8" hidden="false" customHeight="false" outlineLevel="0" collapsed="false">
      <c r="B34" s="38" t="s">
        <v>55</v>
      </c>
      <c r="C34" s="52" t="s">
        <v>42</v>
      </c>
      <c r="D34" s="40" t="n">
        <v>1600</v>
      </c>
      <c r="E34" s="41" t="n">
        <v>0</v>
      </c>
      <c r="F34" s="42" t="n">
        <v>0</v>
      </c>
      <c r="G34" s="40" t="n">
        <f aca="false">D34+E34-F34</f>
        <v>1600</v>
      </c>
      <c r="H34" s="43" t="s">
        <v>55</v>
      </c>
      <c r="I34" s="52" t="s">
        <v>42</v>
      </c>
      <c r="J34" s="40" t="n">
        <v>2949</v>
      </c>
      <c r="K34" s="66"/>
      <c r="L34" s="32"/>
      <c r="M34" s="35" t="n">
        <f aca="false">G34-J34</f>
        <v>-1349</v>
      </c>
      <c r="N34" s="36" t="n">
        <f aca="false">M34/$M$119</f>
        <v>0.00838883395829835</v>
      </c>
      <c r="O34" s="45"/>
    </row>
    <row r="35" s="7" customFormat="true" ht="12.8" hidden="false" customHeight="false" outlineLevel="0" collapsed="false">
      <c r="B35" s="38" t="s">
        <v>56</v>
      </c>
      <c r="C35" s="61" t="s">
        <v>48</v>
      </c>
      <c r="D35" s="41" t="n">
        <v>9297</v>
      </c>
      <c r="E35" s="41" t="n">
        <v>0</v>
      </c>
      <c r="F35" s="42" t="n">
        <v>0</v>
      </c>
      <c r="G35" s="40" t="n">
        <f aca="false">D35+E35-F35</f>
        <v>9297</v>
      </c>
      <c r="H35" s="43" t="s">
        <v>56</v>
      </c>
      <c r="I35" s="61" t="s">
        <v>48</v>
      </c>
      <c r="J35" s="40" t="n">
        <v>0</v>
      </c>
      <c r="K35" s="65"/>
      <c r="L35" s="32"/>
      <c r="M35" s="35" t="n">
        <f aca="false">G35-J35</f>
        <v>9297</v>
      </c>
      <c r="N35" s="36" t="n">
        <f aca="false">M35/$M$119</f>
        <v>-0.0578139283249072</v>
      </c>
      <c r="O35" s="45"/>
    </row>
    <row r="36" s="7" customFormat="true" ht="12.8" hidden="false" customHeight="false" outlineLevel="0" collapsed="false">
      <c r="B36" s="47"/>
      <c r="C36" s="59"/>
      <c r="D36" s="60" t="n">
        <v>0</v>
      </c>
      <c r="E36" s="41" t="n">
        <v>0</v>
      </c>
      <c r="F36" s="42" t="n">
        <v>0</v>
      </c>
      <c r="G36" s="40" t="n">
        <f aca="false">D36+E36-F36</f>
        <v>0</v>
      </c>
      <c r="H36" s="43"/>
      <c r="I36" s="59"/>
      <c r="J36" s="40" t="n">
        <v>0</v>
      </c>
      <c r="K36" s="65"/>
      <c r="L36" s="32"/>
      <c r="M36" s="35" t="n">
        <f aca="false">G36-J36</f>
        <v>0</v>
      </c>
      <c r="N36" s="36" t="n">
        <f aca="false">M36/$M$119</f>
        <v>-0</v>
      </c>
      <c r="O36" s="45"/>
    </row>
    <row r="37" s="7" customFormat="true" ht="12.8" hidden="false" customHeight="false" outlineLevel="0" collapsed="false">
      <c r="B37" s="47"/>
      <c r="C37" s="59"/>
      <c r="D37" s="41" t="n">
        <v>0</v>
      </c>
      <c r="E37" s="41" t="n">
        <v>0</v>
      </c>
      <c r="F37" s="42" t="n">
        <v>0</v>
      </c>
      <c r="G37" s="40" t="n">
        <f aca="false">D37+E37-F37</f>
        <v>0</v>
      </c>
      <c r="H37" s="43"/>
      <c r="I37" s="67"/>
      <c r="J37" s="40" t="n">
        <v>0</v>
      </c>
      <c r="K37" s="66"/>
      <c r="L37" s="32"/>
      <c r="M37" s="35" t="n">
        <f aca="false">G37-J37</f>
        <v>0</v>
      </c>
      <c r="N37" s="36" t="n">
        <f aca="false">M37/$M$119</f>
        <v>-0</v>
      </c>
      <c r="O37" s="45"/>
    </row>
    <row r="38" s="7" customFormat="true" ht="12.8" hidden="false" customHeight="false" outlineLevel="0" collapsed="false">
      <c r="B38" s="47"/>
      <c r="C38" s="59"/>
      <c r="D38" s="60" t="n">
        <v>0</v>
      </c>
      <c r="E38" s="41" t="n">
        <v>0</v>
      </c>
      <c r="F38" s="42" t="n">
        <v>0</v>
      </c>
      <c r="G38" s="40" t="n">
        <f aca="false">D38+E38-F38</f>
        <v>0</v>
      </c>
      <c r="H38" s="43"/>
      <c r="I38" s="67"/>
      <c r="J38" s="40" t="n">
        <v>0</v>
      </c>
      <c r="K38" s="65"/>
      <c r="L38" s="32"/>
      <c r="M38" s="35" t="n">
        <f aca="false">G38-J38</f>
        <v>0</v>
      </c>
      <c r="N38" s="36" t="n">
        <f aca="false">M38/$M$119</f>
        <v>-0</v>
      </c>
      <c r="O38" s="45"/>
    </row>
    <row r="39" s="7" customFormat="true" ht="12.8" hidden="false" customHeight="false" outlineLevel="0" collapsed="false">
      <c r="B39" s="38"/>
      <c r="C39" s="39" t="s">
        <v>57</v>
      </c>
      <c r="D39" s="40" t="n">
        <v>0</v>
      </c>
      <c r="E39" s="41" t="n">
        <v>0</v>
      </c>
      <c r="F39" s="42" t="n">
        <v>0</v>
      </c>
      <c r="G39" s="40" t="n">
        <f aca="false">D39+E39-F39</f>
        <v>0</v>
      </c>
      <c r="H39" s="43"/>
      <c r="I39" s="39" t="s">
        <v>57</v>
      </c>
      <c r="J39" s="40" t="n">
        <v>0</v>
      </c>
      <c r="K39" s="65"/>
      <c r="L39" s="32"/>
      <c r="M39" s="35" t="n">
        <f aca="false">G39-J39</f>
        <v>0</v>
      </c>
      <c r="N39" s="36" t="n">
        <f aca="false">M39/$M$119</f>
        <v>-0</v>
      </c>
      <c r="O39" s="45"/>
    </row>
    <row r="40" s="7" customFormat="true" ht="12.8" hidden="false" customHeight="false" outlineLevel="0" collapsed="false">
      <c r="B40" s="38" t="s">
        <v>58</v>
      </c>
      <c r="C40" s="46" t="s">
        <v>32</v>
      </c>
      <c r="D40" s="41" t="n">
        <v>2138</v>
      </c>
      <c r="E40" s="41" t="n">
        <v>0</v>
      </c>
      <c r="F40" s="42" t="n">
        <v>0</v>
      </c>
      <c r="G40" s="40" t="n">
        <f aca="false">D40+E40-F40</f>
        <v>2138</v>
      </c>
      <c r="H40" s="43" t="s">
        <v>58</v>
      </c>
      <c r="I40" s="46" t="s">
        <v>32</v>
      </c>
      <c r="J40" s="40" t="n">
        <v>10262</v>
      </c>
      <c r="K40" s="66"/>
      <c r="L40" s="32"/>
      <c r="M40" s="35" t="n">
        <f aca="false">G40-J40</f>
        <v>-8124</v>
      </c>
      <c r="N40" s="36" t="n">
        <f aca="false">M40/$M$119</f>
        <v>0.0505195604723616</v>
      </c>
      <c r="O40" s="45"/>
    </row>
    <row r="41" s="7" customFormat="true" ht="12.8" hidden="false" customHeight="false" outlineLevel="0" collapsed="false">
      <c r="B41" s="38" t="s">
        <v>59</v>
      </c>
      <c r="C41" s="47" t="s">
        <v>34</v>
      </c>
      <c r="D41" s="60" t="n">
        <v>831</v>
      </c>
      <c r="E41" s="41" t="n">
        <v>0</v>
      </c>
      <c r="F41" s="42" t="n">
        <v>0</v>
      </c>
      <c r="G41" s="40" t="n">
        <f aca="false">D41+E41-F41</f>
        <v>831</v>
      </c>
      <c r="H41" s="43" t="s">
        <v>59</v>
      </c>
      <c r="I41" s="47" t="s">
        <v>34</v>
      </c>
      <c r="J41" s="40" t="n">
        <v>1247</v>
      </c>
      <c r="K41" s="65"/>
      <c r="L41" s="32"/>
      <c r="M41" s="35" t="n">
        <f aca="false">G41-J41</f>
        <v>-416</v>
      </c>
      <c r="N41" s="36" t="n">
        <f aca="false">M41/$M$119</f>
        <v>0.00258691988632477</v>
      </c>
      <c r="O41" s="45"/>
    </row>
    <row r="42" s="7" customFormat="true" ht="12.8" hidden="false" customHeight="false" outlineLevel="0" collapsed="false">
      <c r="B42" s="38" t="s">
        <v>60</v>
      </c>
      <c r="C42" s="47" t="s">
        <v>36</v>
      </c>
      <c r="D42" s="41" t="n">
        <v>570</v>
      </c>
      <c r="E42" s="41" t="n">
        <v>0</v>
      </c>
      <c r="F42" s="42" t="n">
        <v>0</v>
      </c>
      <c r="G42" s="40" t="n">
        <f aca="false">D42+E42-F42</f>
        <v>570</v>
      </c>
      <c r="H42" s="43" t="s">
        <v>60</v>
      </c>
      <c r="I42" s="47" t="s">
        <v>36</v>
      </c>
      <c r="J42" s="40" t="n">
        <v>855</v>
      </c>
      <c r="K42" s="65"/>
      <c r="L42" s="32"/>
      <c r="M42" s="35" t="n">
        <f aca="false">G42-J42</f>
        <v>-285</v>
      </c>
      <c r="N42" s="36" t="n">
        <f aca="false">M42/$M$119</f>
        <v>0.00177228886442923</v>
      </c>
      <c r="O42" s="45"/>
    </row>
    <row r="43" s="7" customFormat="true" ht="12.8" hidden="false" customHeight="false" outlineLevel="0" collapsed="false">
      <c r="B43" s="38" t="s">
        <v>61</v>
      </c>
      <c r="C43" s="47" t="s">
        <v>38</v>
      </c>
      <c r="D43" s="60" t="n">
        <v>533</v>
      </c>
      <c r="E43" s="41" t="n">
        <v>0</v>
      </c>
      <c r="F43" s="42" t="n">
        <v>0</v>
      </c>
      <c r="G43" s="40" t="n">
        <f aca="false">D43+E43-F43</f>
        <v>533</v>
      </c>
      <c r="H43" s="43" t="s">
        <v>61</v>
      </c>
      <c r="I43" s="47" t="s">
        <v>38</v>
      </c>
      <c r="J43" s="40" t="n">
        <v>788</v>
      </c>
      <c r="K43" s="66"/>
      <c r="L43" s="32"/>
      <c r="M43" s="35" t="n">
        <f aca="false">G43-J43</f>
        <v>-255</v>
      </c>
      <c r="N43" s="36" t="n">
        <f aca="false">M43/$M$119</f>
        <v>0.00158573214185773</v>
      </c>
      <c r="O43" s="45"/>
    </row>
    <row r="44" s="7" customFormat="true" ht="12.8" hidden="false" customHeight="false" outlineLevel="0" collapsed="false">
      <c r="B44" s="38" t="s">
        <v>62</v>
      </c>
      <c r="C44" s="50" t="s">
        <v>40</v>
      </c>
      <c r="D44" s="40" t="n">
        <v>333</v>
      </c>
      <c r="E44" s="41" t="n">
        <v>0</v>
      </c>
      <c r="F44" s="42" t="n">
        <v>0</v>
      </c>
      <c r="G44" s="40" t="n">
        <f aca="false">D44+E44-F44</f>
        <v>333</v>
      </c>
      <c r="H44" s="43" t="s">
        <v>62</v>
      </c>
      <c r="I44" s="50" t="s">
        <v>40</v>
      </c>
      <c r="J44" s="40" t="n">
        <v>0</v>
      </c>
      <c r="K44" s="65"/>
      <c r="L44" s="32"/>
      <c r="M44" s="35" t="n">
        <f aca="false">G44-J44</f>
        <v>333</v>
      </c>
      <c r="N44" s="36" t="n">
        <f aca="false">M44/$M$119</f>
        <v>-0.00207077962054363</v>
      </c>
      <c r="O44" s="45"/>
    </row>
    <row r="45" s="7" customFormat="true" ht="12.8" hidden="false" customHeight="false" outlineLevel="0" collapsed="false">
      <c r="B45" s="38" t="s">
        <v>63</v>
      </c>
      <c r="C45" s="52" t="s">
        <v>42</v>
      </c>
      <c r="D45" s="41" t="n">
        <v>570</v>
      </c>
      <c r="E45" s="41" t="n">
        <v>0</v>
      </c>
      <c r="F45" s="42" t="n">
        <v>0</v>
      </c>
      <c r="G45" s="40" t="n">
        <f aca="false">D45+E45-F45</f>
        <v>570</v>
      </c>
      <c r="H45" s="43" t="s">
        <v>63</v>
      </c>
      <c r="I45" s="52" t="s">
        <v>42</v>
      </c>
      <c r="J45" s="40" t="n">
        <v>855</v>
      </c>
      <c r="K45" s="65"/>
      <c r="L45" s="32"/>
      <c r="M45" s="35" t="n">
        <f aca="false">G45-J45</f>
        <v>-285</v>
      </c>
      <c r="N45" s="36" t="n">
        <f aca="false">M45/$M$119</f>
        <v>0.00177228886442923</v>
      </c>
      <c r="O45" s="45"/>
    </row>
    <row r="46" s="7" customFormat="true" ht="12.8" hidden="false" customHeight="false" outlineLevel="0" collapsed="false">
      <c r="B46" s="38" t="s">
        <v>64</v>
      </c>
      <c r="C46" s="61" t="s">
        <v>48</v>
      </c>
      <c r="D46" s="60" t="n">
        <v>1360</v>
      </c>
      <c r="E46" s="41" t="n">
        <v>0</v>
      </c>
      <c r="F46" s="42" t="n">
        <v>0</v>
      </c>
      <c r="G46" s="40" t="n">
        <f aca="false">D46+E46-F46</f>
        <v>1360</v>
      </c>
      <c r="H46" s="43" t="s">
        <v>64</v>
      </c>
      <c r="I46" s="61" t="s">
        <v>48</v>
      </c>
      <c r="J46" s="40" t="n">
        <v>54</v>
      </c>
      <c r="K46" s="66"/>
      <c r="L46" s="32"/>
      <c r="M46" s="35" t="n">
        <f aca="false">G46-J46</f>
        <v>1306</v>
      </c>
      <c r="N46" s="36" t="n">
        <f aca="false">M46/$M$119</f>
        <v>-0.00812143598927921</v>
      </c>
      <c r="O46" s="45"/>
    </row>
    <row r="47" s="7" customFormat="true" ht="12.8" hidden="false" customHeight="false" outlineLevel="0" collapsed="false">
      <c r="B47" s="47"/>
      <c r="C47" s="59"/>
      <c r="D47" s="41" t="n">
        <v>0</v>
      </c>
      <c r="E47" s="41" t="n">
        <v>0</v>
      </c>
      <c r="F47" s="42" t="n">
        <v>0</v>
      </c>
      <c r="G47" s="40" t="n">
        <f aca="false">D47+E47-F47</f>
        <v>0</v>
      </c>
      <c r="H47" s="43"/>
      <c r="I47" s="67"/>
      <c r="J47" s="40" t="n">
        <v>0</v>
      </c>
      <c r="K47" s="65"/>
      <c r="L47" s="32"/>
      <c r="M47" s="35" t="n">
        <f aca="false">G47-J47</f>
        <v>0</v>
      </c>
      <c r="N47" s="36" t="n">
        <f aca="false">M47/$M$119</f>
        <v>-0</v>
      </c>
      <c r="O47" s="45"/>
    </row>
    <row r="48" s="7" customFormat="true" ht="12.8" hidden="false" customHeight="false" outlineLevel="0" collapsed="false">
      <c r="B48" s="47"/>
      <c r="C48" s="59"/>
      <c r="D48" s="60" t="n">
        <v>0</v>
      </c>
      <c r="E48" s="41" t="n">
        <v>0</v>
      </c>
      <c r="F48" s="42" t="n">
        <v>0</v>
      </c>
      <c r="G48" s="40" t="n">
        <f aca="false">D48+E48-F48</f>
        <v>0</v>
      </c>
      <c r="H48" s="43"/>
      <c r="I48" s="67"/>
      <c r="J48" s="40" t="n">
        <v>0</v>
      </c>
      <c r="K48" s="65"/>
      <c r="L48" s="32"/>
      <c r="M48" s="35" t="n">
        <f aca="false">G48-J48</f>
        <v>0</v>
      </c>
      <c r="N48" s="36" t="n">
        <f aca="false">M48/$M$119</f>
        <v>-0</v>
      </c>
      <c r="O48" s="45"/>
    </row>
    <row r="49" s="7" customFormat="true" ht="12.8" hidden="false" customHeight="false" outlineLevel="0" collapsed="false">
      <c r="B49" s="47"/>
      <c r="C49" s="59"/>
      <c r="D49" s="40" t="n">
        <v>0</v>
      </c>
      <c r="E49" s="41" t="n">
        <v>0</v>
      </c>
      <c r="F49" s="42" t="n">
        <v>0</v>
      </c>
      <c r="G49" s="40" t="n">
        <f aca="false">D49+E49-F49</f>
        <v>0</v>
      </c>
      <c r="H49" s="43"/>
      <c r="I49" s="67"/>
      <c r="J49" s="40" t="n">
        <v>0</v>
      </c>
      <c r="K49" s="66"/>
      <c r="L49" s="32"/>
      <c r="M49" s="35" t="n">
        <f aca="false">G49-J49</f>
        <v>0</v>
      </c>
      <c r="N49" s="36" t="n">
        <f aca="false">M49/$M$119</f>
        <v>-0</v>
      </c>
      <c r="O49" s="45"/>
    </row>
    <row r="50" s="7" customFormat="true" ht="12.8" hidden="false" customHeight="false" outlineLevel="0" collapsed="false">
      <c r="B50" s="38"/>
      <c r="C50" s="39" t="s">
        <v>65</v>
      </c>
      <c r="D50" s="41" t="n">
        <v>0</v>
      </c>
      <c r="E50" s="41" t="n">
        <v>0</v>
      </c>
      <c r="F50" s="42" t="n">
        <v>0</v>
      </c>
      <c r="G50" s="40" t="n">
        <f aca="false">D50+E50-F50</f>
        <v>0</v>
      </c>
      <c r="H50" s="43"/>
      <c r="I50" s="39" t="s">
        <v>65</v>
      </c>
      <c r="J50" s="40" t="n">
        <v>0</v>
      </c>
      <c r="K50" s="65"/>
      <c r="L50" s="32"/>
      <c r="M50" s="35" t="n">
        <f aca="false">G50-J50</f>
        <v>0</v>
      </c>
      <c r="N50" s="36" t="n">
        <f aca="false">M50/$M$119</f>
        <v>-0</v>
      </c>
      <c r="O50" s="45"/>
    </row>
    <row r="51" s="7" customFormat="true" ht="12.8" hidden="false" customHeight="false" outlineLevel="0" collapsed="false">
      <c r="B51" s="38" t="s">
        <v>66</v>
      </c>
      <c r="C51" s="46" t="s">
        <v>67</v>
      </c>
      <c r="D51" s="60" t="n">
        <v>3189</v>
      </c>
      <c r="E51" s="41" t="n">
        <v>0</v>
      </c>
      <c r="F51" s="42" t="n">
        <v>0</v>
      </c>
      <c r="G51" s="40" t="n">
        <f aca="false">D51+E51-F51</f>
        <v>3189</v>
      </c>
      <c r="H51" s="43" t="s">
        <v>66</v>
      </c>
      <c r="I51" s="46" t="s">
        <v>67</v>
      </c>
      <c r="J51" s="40" t="n">
        <v>5365</v>
      </c>
      <c r="K51" s="65"/>
      <c r="L51" s="32"/>
      <c r="M51" s="35" t="n">
        <f aca="false">G51-J51</f>
        <v>-2176</v>
      </c>
      <c r="N51" s="36" t="n">
        <f aca="false">M51/$M$119</f>
        <v>0.0135315809438526</v>
      </c>
      <c r="O51" s="45"/>
    </row>
    <row r="52" s="7" customFormat="true" ht="12.8" hidden="false" customHeight="false" outlineLevel="0" collapsed="false">
      <c r="B52" s="38" t="s">
        <v>68</v>
      </c>
      <c r="C52" s="47" t="s">
        <v>69</v>
      </c>
      <c r="D52" s="41" t="n">
        <v>0</v>
      </c>
      <c r="E52" s="41" t="n">
        <v>0</v>
      </c>
      <c r="F52" s="42" t="n">
        <v>0</v>
      </c>
      <c r="G52" s="40" t="n">
        <f aca="false">D52+E52-F52</f>
        <v>0</v>
      </c>
      <c r="H52" s="43" t="s">
        <v>68</v>
      </c>
      <c r="I52" s="47" t="s">
        <v>69</v>
      </c>
      <c r="J52" s="40" t="n">
        <v>19113</v>
      </c>
      <c r="K52" s="66"/>
      <c r="L52" s="32"/>
      <c r="M52" s="35" t="n">
        <f aca="false">G52-J52</f>
        <v>-19113</v>
      </c>
      <c r="N52" s="36" t="n">
        <f aca="false">M52/$M$119</f>
        <v>0.118855287950301</v>
      </c>
      <c r="O52" s="45"/>
    </row>
    <row r="53" s="7" customFormat="true" ht="12.8" hidden="false" customHeight="false" outlineLevel="0" collapsed="false">
      <c r="B53" s="38" t="s">
        <v>70</v>
      </c>
      <c r="C53" s="47" t="s">
        <v>71</v>
      </c>
      <c r="D53" s="60" t="n">
        <v>75900</v>
      </c>
      <c r="E53" s="41" t="n">
        <v>0</v>
      </c>
      <c r="F53" s="42" t="n">
        <v>0</v>
      </c>
      <c r="G53" s="40" t="n">
        <f aca="false">D53+E53-F53</f>
        <v>75900</v>
      </c>
      <c r="H53" s="43" t="s">
        <v>70</v>
      </c>
      <c r="I53" s="47" t="s">
        <v>71</v>
      </c>
      <c r="J53" s="40" t="n">
        <v>27138</v>
      </c>
      <c r="K53" s="65"/>
      <c r="L53" s="32"/>
      <c r="M53" s="35" t="n">
        <f aca="false">G53-J53</f>
        <v>48762</v>
      </c>
      <c r="N53" s="36" t="n">
        <f aca="false">M53/$M$119</f>
        <v>-0.303229296867713</v>
      </c>
      <c r="O53" s="45"/>
    </row>
    <row r="54" s="7" customFormat="true" ht="12.8" hidden="false" customHeight="false" outlineLevel="0" collapsed="false">
      <c r="B54" s="38" t="s">
        <v>72</v>
      </c>
      <c r="C54" s="47" t="s">
        <v>73</v>
      </c>
      <c r="D54" s="40" t="n">
        <v>0</v>
      </c>
      <c r="E54" s="41" t="n">
        <v>0</v>
      </c>
      <c r="F54" s="42" t="n">
        <v>0</v>
      </c>
      <c r="G54" s="40" t="n">
        <f aca="false">D54+E54-F54</f>
        <v>0</v>
      </c>
      <c r="H54" s="43" t="s">
        <v>72</v>
      </c>
      <c r="I54" s="47" t="s">
        <v>73</v>
      </c>
      <c r="J54" s="40" t="n">
        <v>6800</v>
      </c>
      <c r="K54" s="65"/>
      <c r="L54" s="32"/>
      <c r="M54" s="35" t="n">
        <f aca="false">G54-J54</f>
        <v>-6800</v>
      </c>
      <c r="N54" s="36" t="n">
        <f aca="false">M54/$M$119</f>
        <v>0.0422861904495395</v>
      </c>
      <c r="O54" s="45"/>
    </row>
    <row r="55" s="7" customFormat="true" ht="12.8" hidden="false" customHeight="false" outlineLevel="0" collapsed="false">
      <c r="B55" s="38" t="s">
        <v>74</v>
      </c>
      <c r="C55" s="50" t="s">
        <v>75</v>
      </c>
      <c r="D55" s="41" t="n">
        <v>10000</v>
      </c>
      <c r="E55" s="41" t="n">
        <v>0</v>
      </c>
      <c r="F55" s="42" t="n">
        <v>0</v>
      </c>
      <c r="G55" s="40" t="n">
        <f aca="false">D55+E55-F55</f>
        <v>10000</v>
      </c>
      <c r="H55" s="43" t="s">
        <v>74</v>
      </c>
      <c r="I55" s="50" t="s">
        <v>75</v>
      </c>
      <c r="J55" s="40" t="n">
        <v>19726</v>
      </c>
      <c r="K55" s="66"/>
      <c r="L55" s="32"/>
      <c r="M55" s="35" t="n">
        <f aca="false">G55-J55</f>
        <v>-9726</v>
      </c>
      <c r="N55" s="36" t="n">
        <f aca="false">M55/$M$119</f>
        <v>0.0604816894576796</v>
      </c>
      <c r="O55" s="45"/>
    </row>
    <row r="56" s="7" customFormat="true" ht="12.8" hidden="false" customHeight="false" outlineLevel="0" collapsed="false">
      <c r="B56" s="38" t="s">
        <v>76</v>
      </c>
      <c r="C56" s="52" t="s">
        <v>77</v>
      </c>
      <c r="D56" s="60" t="n">
        <v>15742</v>
      </c>
      <c r="E56" s="41" t="n">
        <v>0</v>
      </c>
      <c r="F56" s="42" t="n">
        <v>0</v>
      </c>
      <c r="G56" s="40" t="n">
        <f aca="false">D56+E56-F56</f>
        <v>15742</v>
      </c>
      <c r="H56" s="43" t="s">
        <v>76</v>
      </c>
      <c r="I56" s="52" t="s">
        <v>77</v>
      </c>
      <c r="J56" s="40" t="n">
        <v>27559</v>
      </c>
      <c r="K56" s="65"/>
      <c r="L56" s="32"/>
      <c r="M56" s="35" t="n">
        <f aca="false">G56-J56</f>
        <v>-11817</v>
      </c>
      <c r="N56" s="36" t="n">
        <f aca="false">M56/$M$119</f>
        <v>0.073484693020913</v>
      </c>
      <c r="O56" s="45"/>
    </row>
    <row r="57" s="7" customFormat="true" ht="12.8" hidden="false" customHeight="false" outlineLevel="0" collapsed="false">
      <c r="B57" s="38" t="s">
        <v>78</v>
      </c>
      <c r="C57" s="61" t="s">
        <v>79</v>
      </c>
      <c r="D57" s="41" t="n">
        <v>0</v>
      </c>
      <c r="E57" s="41" t="n">
        <v>0</v>
      </c>
      <c r="F57" s="42" t="n">
        <v>0</v>
      </c>
      <c r="G57" s="40" t="n">
        <f aca="false">D57+E57-F57</f>
        <v>0</v>
      </c>
      <c r="H57" s="43" t="s">
        <v>78</v>
      </c>
      <c r="I57" s="61" t="s">
        <v>79</v>
      </c>
      <c r="J57" s="40" t="n">
        <v>53</v>
      </c>
      <c r="K57" s="65"/>
      <c r="L57" s="32"/>
      <c r="M57" s="35" t="n">
        <f aca="false">G57-J57</f>
        <v>-53</v>
      </c>
      <c r="N57" s="36" t="n">
        <f aca="false">M57/$M$119</f>
        <v>0.000329583543209646</v>
      </c>
      <c r="O57" s="45"/>
    </row>
    <row r="58" s="7" customFormat="true" ht="12.8" hidden="false" customHeight="false" outlineLevel="0" collapsed="false">
      <c r="B58" s="38" t="s">
        <v>80</v>
      </c>
      <c r="C58" s="43" t="s">
        <v>81</v>
      </c>
      <c r="D58" s="60" t="n">
        <v>0</v>
      </c>
      <c r="E58" s="41" t="n">
        <v>0</v>
      </c>
      <c r="F58" s="42" t="n">
        <v>0</v>
      </c>
      <c r="G58" s="40" t="n">
        <f aca="false">D58+E58-F58</f>
        <v>0</v>
      </c>
      <c r="H58" s="43" t="s">
        <v>80</v>
      </c>
      <c r="I58" s="43" t="s">
        <v>81</v>
      </c>
      <c r="J58" s="40" t="n">
        <v>6500</v>
      </c>
      <c r="K58" s="66"/>
      <c r="L58" s="32"/>
      <c r="M58" s="35" t="n">
        <f aca="false">G58-J58</f>
        <v>-6500</v>
      </c>
      <c r="N58" s="36" t="n">
        <f aca="false">M58/$M$119</f>
        <v>0.0404206232238245</v>
      </c>
      <c r="O58" s="45"/>
    </row>
    <row r="59" s="7" customFormat="true" ht="12.8" hidden="false" customHeight="false" outlineLevel="0" collapsed="false">
      <c r="B59" s="38" t="s">
        <v>82</v>
      </c>
      <c r="C59" s="43" t="s">
        <v>83</v>
      </c>
      <c r="D59" s="40" t="n">
        <v>0</v>
      </c>
      <c r="E59" s="41" t="n">
        <v>0</v>
      </c>
      <c r="F59" s="42" t="n">
        <v>0</v>
      </c>
      <c r="G59" s="40" t="n">
        <f aca="false">D59+E59-F59</f>
        <v>0</v>
      </c>
      <c r="H59" s="43" t="s">
        <v>82</v>
      </c>
      <c r="I59" s="43" t="s">
        <v>83</v>
      </c>
      <c r="J59" s="40" t="n">
        <v>1340</v>
      </c>
      <c r="K59" s="65"/>
      <c r="L59" s="32"/>
      <c r="M59" s="35" t="n">
        <f aca="false">G59-J59</f>
        <v>-1340</v>
      </c>
      <c r="N59" s="36" t="n">
        <f aca="false">M59/$M$119</f>
        <v>0.0083328669415269</v>
      </c>
      <c r="O59" s="45"/>
    </row>
    <row r="60" s="7" customFormat="true" ht="12.8" hidden="false" customHeight="false" outlineLevel="0" collapsed="false">
      <c r="B60" s="38" t="s">
        <v>84</v>
      </c>
      <c r="C60" s="43" t="s">
        <v>85</v>
      </c>
      <c r="D60" s="41" t="n">
        <v>6000</v>
      </c>
      <c r="E60" s="41" t="n">
        <v>0</v>
      </c>
      <c r="F60" s="42" t="n">
        <v>0</v>
      </c>
      <c r="G60" s="40" t="n">
        <f aca="false">D60+E60-F60</f>
        <v>6000</v>
      </c>
      <c r="H60" s="43" t="s">
        <v>84</v>
      </c>
      <c r="I60" s="43" t="s">
        <v>85</v>
      </c>
      <c r="J60" s="40" t="n">
        <v>39244</v>
      </c>
      <c r="K60" s="65"/>
      <c r="L60" s="32"/>
      <c r="M60" s="35" t="n">
        <f aca="false">G60-J60</f>
        <v>-33244</v>
      </c>
      <c r="N60" s="36" t="n">
        <f aca="false">M60/$M$119</f>
        <v>0.206729722838896</v>
      </c>
      <c r="O60" s="45"/>
    </row>
    <row r="61" s="7" customFormat="true" ht="12.8" hidden="false" customHeight="false" outlineLevel="0" collapsed="false">
      <c r="B61" s="47"/>
      <c r="C61" s="59"/>
      <c r="D61" s="60" t="n">
        <v>0</v>
      </c>
      <c r="E61" s="41" t="n">
        <v>0</v>
      </c>
      <c r="F61" s="42" t="n">
        <v>0</v>
      </c>
      <c r="G61" s="40" t="n">
        <f aca="false">D61+E61-F61</f>
        <v>0</v>
      </c>
      <c r="H61" s="43"/>
      <c r="I61" s="67"/>
      <c r="J61" s="40" t="n">
        <v>0</v>
      </c>
      <c r="K61" s="66"/>
      <c r="L61" s="32"/>
      <c r="M61" s="35" t="n">
        <f aca="false">G61-J61</f>
        <v>0</v>
      </c>
      <c r="N61" s="36" t="n">
        <f aca="false">M61/$M$119</f>
        <v>-0</v>
      </c>
      <c r="O61" s="45"/>
    </row>
    <row r="62" s="7" customFormat="true" ht="12.8" hidden="false" customHeight="false" outlineLevel="0" collapsed="false">
      <c r="B62" s="47"/>
      <c r="C62" s="59"/>
      <c r="D62" s="41" t="n">
        <v>0</v>
      </c>
      <c r="E62" s="41" t="n">
        <v>0</v>
      </c>
      <c r="F62" s="42" t="n">
        <v>0</v>
      </c>
      <c r="G62" s="40" t="n">
        <f aca="false">D62+E62-F62</f>
        <v>0</v>
      </c>
      <c r="H62" s="43"/>
      <c r="I62" s="67"/>
      <c r="J62" s="40" t="n">
        <v>0</v>
      </c>
      <c r="K62" s="65"/>
      <c r="L62" s="32"/>
      <c r="M62" s="35" t="n">
        <f aca="false">G62-J62</f>
        <v>0</v>
      </c>
      <c r="N62" s="36" t="n">
        <f aca="false">M62/$M$119</f>
        <v>-0</v>
      </c>
      <c r="O62" s="45"/>
    </row>
    <row r="63" s="7" customFormat="true" ht="12.8" hidden="false" customHeight="false" outlineLevel="0" collapsed="false">
      <c r="B63" s="47"/>
      <c r="C63" s="59"/>
      <c r="D63" s="60" t="n">
        <v>0</v>
      </c>
      <c r="E63" s="41" t="n">
        <v>0</v>
      </c>
      <c r="F63" s="42" t="n">
        <v>0</v>
      </c>
      <c r="G63" s="40" t="n">
        <f aca="false">D63+E63-F63</f>
        <v>0</v>
      </c>
      <c r="H63" s="43"/>
      <c r="I63" s="67"/>
      <c r="J63" s="40" t="n">
        <v>0</v>
      </c>
      <c r="K63" s="65"/>
      <c r="L63" s="32"/>
      <c r="M63" s="35" t="n">
        <f aca="false">G63-J63</f>
        <v>0</v>
      </c>
      <c r="N63" s="36" t="n">
        <f aca="false">M63/$M$119</f>
        <v>-0</v>
      </c>
      <c r="O63" s="45"/>
    </row>
    <row r="64" s="7" customFormat="true" ht="12.8" hidden="false" customHeight="false" outlineLevel="0" collapsed="false">
      <c r="B64" s="38"/>
      <c r="C64" s="39" t="s">
        <v>86</v>
      </c>
      <c r="D64" s="40" t="n">
        <v>0</v>
      </c>
      <c r="E64" s="41" t="n">
        <v>0</v>
      </c>
      <c r="F64" s="42" t="n">
        <v>0</v>
      </c>
      <c r="G64" s="40" t="n">
        <f aca="false">D64+E64-F64</f>
        <v>0</v>
      </c>
      <c r="H64" s="43"/>
      <c r="I64" s="39" t="s">
        <v>86</v>
      </c>
      <c r="J64" s="40" t="n">
        <v>0</v>
      </c>
      <c r="K64" s="66"/>
      <c r="L64" s="32"/>
      <c r="M64" s="35" t="n">
        <f aca="false">G64-J64</f>
        <v>0</v>
      </c>
      <c r="N64" s="36" t="n">
        <f aca="false">M64/$M$119</f>
        <v>-0</v>
      </c>
      <c r="O64" s="45"/>
    </row>
    <row r="65" s="7" customFormat="true" ht="12.8" hidden="false" customHeight="false" outlineLevel="0" collapsed="false">
      <c r="B65" s="38" t="s">
        <v>87</v>
      </c>
      <c r="C65" s="46" t="s">
        <v>88</v>
      </c>
      <c r="D65" s="41" t="n">
        <v>11258</v>
      </c>
      <c r="E65" s="41" t="n">
        <v>0</v>
      </c>
      <c r="F65" s="42" t="n">
        <v>0</v>
      </c>
      <c r="G65" s="40" t="n">
        <f aca="false">D65+E65-F65</f>
        <v>11258</v>
      </c>
      <c r="H65" s="43" t="s">
        <v>87</v>
      </c>
      <c r="I65" s="46" t="s">
        <v>88</v>
      </c>
      <c r="J65" s="40" t="n">
        <v>8653</v>
      </c>
      <c r="K65" s="65"/>
      <c r="L65" s="32"/>
      <c r="M65" s="35" t="n">
        <f aca="false">G65-J65</f>
        <v>2605</v>
      </c>
      <c r="N65" s="36" t="n">
        <f aca="false">M65/$M$119</f>
        <v>-0.0161993420766251</v>
      </c>
      <c r="O65" s="45"/>
    </row>
    <row r="66" s="7" customFormat="true" ht="12.8" hidden="false" customHeight="false" outlineLevel="0" collapsed="false">
      <c r="B66" s="38" t="s">
        <v>89</v>
      </c>
      <c r="C66" s="47" t="s">
        <v>90</v>
      </c>
      <c r="D66" s="60" t="n">
        <v>23078</v>
      </c>
      <c r="E66" s="41" t="n">
        <v>0</v>
      </c>
      <c r="F66" s="42" t="n">
        <v>0</v>
      </c>
      <c r="G66" s="40" t="n">
        <f aca="false">D66+E66-F66</f>
        <v>23078</v>
      </c>
      <c r="H66" s="43" t="s">
        <v>89</v>
      </c>
      <c r="I66" s="47" t="s">
        <v>90</v>
      </c>
      <c r="J66" s="40" t="n">
        <v>16657</v>
      </c>
      <c r="K66" s="65"/>
      <c r="L66" s="32"/>
      <c r="M66" s="35" t="n">
        <f aca="false">G66-J66</f>
        <v>6421</v>
      </c>
      <c r="N66" s="36" t="n">
        <f aca="false">M66/$M$119</f>
        <v>-0.0399293571877196</v>
      </c>
      <c r="O66" s="45"/>
    </row>
    <row r="67" s="7" customFormat="true" ht="12.8" hidden="false" customHeight="false" outlineLevel="0" collapsed="false">
      <c r="B67" s="38" t="s">
        <v>91</v>
      </c>
      <c r="C67" s="47" t="s">
        <v>44</v>
      </c>
      <c r="D67" s="41" t="n">
        <v>57428</v>
      </c>
      <c r="E67" s="41" t="n">
        <v>0</v>
      </c>
      <c r="F67" s="42" t="n">
        <v>0</v>
      </c>
      <c r="G67" s="40" t="n">
        <f aca="false">D67+E67-F67</f>
        <v>57428</v>
      </c>
      <c r="H67" s="43" t="s">
        <v>91</v>
      </c>
      <c r="I67" s="47" t="s">
        <v>44</v>
      </c>
      <c r="J67" s="40" t="n">
        <v>49175</v>
      </c>
      <c r="K67" s="66"/>
      <c r="L67" s="32"/>
      <c r="M67" s="35" t="n">
        <f aca="false">G67-J67</f>
        <v>8253</v>
      </c>
      <c r="N67" s="36" t="n">
        <f aca="false">M67/$M$119</f>
        <v>-0.0513217543794191</v>
      </c>
      <c r="O67" s="45"/>
    </row>
    <row r="68" s="7" customFormat="true" ht="12.8" hidden="false" customHeight="false" outlineLevel="0" collapsed="false">
      <c r="B68" s="38" t="s">
        <v>92</v>
      </c>
      <c r="C68" s="47" t="s">
        <v>93</v>
      </c>
      <c r="D68" s="60" t="n">
        <v>738</v>
      </c>
      <c r="E68" s="41" t="n">
        <v>0</v>
      </c>
      <c r="F68" s="42" t="n">
        <v>0</v>
      </c>
      <c r="G68" s="40" t="n">
        <f aca="false">D68+E68-F68</f>
        <v>738</v>
      </c>
      <c r="H68" s="43" t="s">
        <v>92</v>
      </c>
      <c r="I68" s="47" t="s">
        <v>93</v>
      </c>
      <c r="J68" s="40" t="n">
        <v>1200</v>
      </c>
      <c r="K68" s="65"/>
      <c r="L68" s="32"/>
      <c r="M68" s="35" t="n">
        <f aca="false">G68-J68</f>
        <v>-462</v>
      </c>
      <c r="N68" s="36" t="n">
        <f aca="false">M68/$M$119</f>
        <v>0.00287297352760107</v>
      </c>
      <c r="O68" s="45"/>
    </row>
    <row r="69" s="7" customFormat="true" ht="12.8" hidden="false" customHeight="false" outlineLevel="0" collapsed="false">
      <c r="B69" s="38" t="s">
        <v>94</v>
      </c>
      <c r="C69" s="50" t="s">
        <v>95</v>
      </c>
      <c r="D69" s="40" t="n">
        <v>15340</v>
      </c>
      <c r="E69" s="41" t="n">
        <v>0</v>
      </c>
      <c r="F69" s="42" t="n">
        <v>0</v>
      </c>
      <c r="G69" s="40" t="n">
        <f aca="false">D69+E69-F69</f>
        <v>15340</v>
      </c>
      <c r="H69" s="43" t="s">
        <v>94</v>
      </c>
      <c r="I69" s="50" t="s">
        <v>95</v>
      </c>
      <c r="J69" s="40" t="n">
        <v>4354</v>
      </c>
      <c r="K69" s="65"/>
      <c r="L69" s="32"/>
      <c r="M69" s="35" t="n">
        <f aca="false">G69-J69</f>
        <v>10986</v>
      </c>
      <c r="N69" s="36" t="n">
        <f aca="false">M69/$M$119</f>
        <v>-0.0683170718056825</v>
      </c>
      <c r="O69" s="45"/>
    </row>
    <row r="70" s="7" customFormat="true" ht="12.8" hidden="false" customHeight="false" outlineLevel="0" collapsed="false">
      <c r="B70" s="47"/>
      <c r="C70" s="59"/>
      <c r="D70" s="41" t="n">
        <v>0</v>
      </c>
      <c r="E70" s="41" t="n">
        <v>0</v>
      </c>
      <c r="F70" s="42" t="n">
        <v>0</v>
      </c>
      <c r="G70" s="40" t="n">
        <f aca="false">D70+E70-F70</f>
        <v>0</v>
      </c>
      <c r="H70" s="43"/>
      <c r="I70" s="67"/>
      <c r="J70" s="40" t="n">
        <v>0</v>
      </c>
      <c r="K70" s="66"/>
      <c r="L70" s="32"/>
      <c r="M70" s="35" t="n">
        <f aca="false">G70-J70</f>
        <v>0</v>
      </c>
      <c r="N70" s="36" t="n">
        <f aca="false">M70/$M$119</f>
        <v>-0</v>
      </c>
      <c r="O70" s="45"/>
    </row>
    <row r="71" s="7" customFormat="true" ht="12.8" hidden="false" customHeight="false" outlineLevel="0" collapsed="false">
      <c r="B71" s="47"/>
      <c r="C71" s="59"/>
      <c r="D71" s="60" t="n">
        <v>0</v>
      </c>
      <c r="E71" s="41" t="n">
        <v>0</v>
      </c>
      <c r="F71" s="42" t="n">
        <v>0</v>
      </c>
      <c r="G71" s="40" t="n">
        <f aca="false">D71+E71-F71</f>
        <v>0</v>
      </c>
      <c r="H71" s="43"/>
      <c r="I71" s="67"/>
      <c r="J71" s="40" t="n">
        <v>0</v>
      </c>
      <c r="K71" s="65"/>
      <c r="L71" s="32"/>
      <c r="M71" s="35" t="n">
        <f aca="false">G71-J71</f>
        <v>0</v>
      </c>
      <c r="N71" s="36" t="n">
        <f aca="false">M71/$M$119</f>
        <v>-0</v>
      </c>
      <c r="O71" s="45"/>
    </row>
    <row r="72" s="7" customFormat="true" ht="12.8" hidden="false" customHeight="false" outlineLevel="0" collapsed="false">
      <c r="B72" s="47"/>
      <c r="C72" s="59"/>
      <c r="D72" s="41" t="n">
        <v>0</v>
      </c>
      <c r="E72" s="41" t="n">
        <v>0</v>
      </c>
      <c r="F72" s="42" t="n">
        <v>0</v>
      </c>
      <c r="G72" s="40" t="n">
        <f aca="false">D72+E72-F72</f>
        <v>0</v>
      </c>
      <c r="H72" s="43"/>
      <c r="I72" s="67"/>
      <c r="J72" s="40" t="n">
        <v>0</v>
      </c>
      <c r="K72" s="65"/>
      <c r="L72" s="32"/>
      <c r="M72" s="35" t="n">
        <f aca="false">G72-J72</f>
        <v>0</v>
      </c>
      <c r="N72" s="36" t="n">
        <f aca="false">M72/$M$119</f>
        <v>-0</v>
      </c>
      <c r="O72" s="45"/>
    </row>
    <row r="73" s="7" customFormat="true" ht="12.8" hidden="false" customHeight="false" outlineLevel="0" collapsed="false">
      <c r="B73" s="38"/>
      <c r="C73" s="39" t="s">
        <v>96</v>
      </c>
      <c r="D73" s="60" t="n">
        <v>0</v>
      </c>
      <c r="E73" s="41" t="n">
        <v>0</v>
      </c>
      <c r="F73" s="42" t="n">
        <v>0</v>
      </c>
      <c r="G73" s="40" t="n">
        <f aca="false">D73+E73-F73</f>
        <v>0</v>
      </c>
      <c r="H73" s="43"/>
      <c r="I73" s="39" t="s">
        <v>96</v>
      </c>
      <c r="J73" s="40" t="n">
        <v>0</v>
      </c>
      <c r="K73" s="66"/>
      <c r="L73" s="32"/>
      <c r="M73" s="35" t="n">
        <f aca="false">G73-J73</f>
        <v>0</v>
      </c>
      <c r="N73" s="36" t="n">
        <f aca="false">M73/$M$119</f>
        <v>-0</v>
      </c>
      <c r="O73" s="45"/>
    </row>
    <row r="74" s="7" customFormat="true" ht="12.8" hidden="false" customHeight="false" outlineLevel="0" collapsed="false">
      <c r="B74" s="38" t="s">
        <v>97</v>
      </c>
      <c r="C74" s="46" t="s">
        <v>98</v>
      </c>
      <c r="D74" s="40" t="n">
        <v>4</v>
      </c>
      <c r="E74" s="41" t="n">
        <v>0</v>
      </c>
      <c r="F74" s="42" t="n">
        <v>0</v>
      </c>
      <c r="G74" s="40" t="n">
        <f aca="false">D74+E74-F74</f>
        <v>4</v>
      </c>
      <c r="H74" s="43" t="s">
        <v>97</v>
      </c>
      <c r="I74" s="46" t="s">
        <v>98</v>
      </c>
      <c r="J74" s="40" t="n">
        <v>3</v>
      </c>
      <c r="K74" s="65"/>
      <c r="L74" s="32"/>
      <c r="M74" s="35" t="n">
        <f aca="false">G74-J74</f>
        <v>1</v>
      </c>
      <c r="N74" s="36" t="n">
        <f aca="false">M74/$M$119</f>
        <v>-6.21855741904993E-006</v>
      </c>
      <c r="O74" s="45"/>
    </row>
    <row r="75" s="7" customFormat="true" ht="12.8" hidden="false" customHeight="false" outlineLevel="0" collapsed="false">
      <c r="B75" s="38" t="s">
        <v>99</v>
      </c>
      <c r="C75" s="47" t="s">
        <v>100</v>
      </c>
      <c r="D75" s="41" t="n">
        <v>0</v>
      </c>
      <c r="E75" s="41" t="n">
        <v>0</v>
      </c>
      <c r="F75" s="42" t="n">
        <v>0</v>
      </c>
      <c r="G75" s="40" t="n">
        <f aca="false">D75+E75-F75</f>
        <v>0</v>
      </c>
      <c r="H75" s="43" t="s">
        <v>99</v>
      </c>
      <c r="I75" s="47" t="s">
        <v>100</v>
      </c>
      <c r="J75" s="40" t="n">
        <v>0</v>
      </c>
      <c r="K75" s="65"/>
      <c r="L75" s="32"/>
      <c r="M75" s="35" t="n">
        <f aca="false">G75-J75</f>
        <v>0</v>
      </c>
      <c r="N75" s="36" t="n">
        <f aca="false">M75/$M$119</f>
        <v>-0</v>
      </c>
      <c r="O75" s="45"/>
    </row>
    <row r="76" s="7" customFormat="true" ht="12.8" hidden="false" customHeight="false" outlineLevel="0" collapsed="false">
      <c r="B76" s="38" t="s">
        <v>101</v>
      </c>
      <c r="C76" s="47" t="s">
        <v>102</v>
      </c>
      <c r="D76" s="60" t="n">
        <v>1474</v>
      </c>
      <c r="E76" s="41" t="n">
        <v>0</v>
      </c>
      <c r="F76" s="42" t="n">
        <v>0</v>
      </c>
      <c r="G76" s="40" t="n">
        <f aca="false">D76+E76-F76</f>
        <v>1474</v>
      </c>
      <c r="H76" s="43" t="s">
        <v>101</v>
      </c>
      <c r="I76" s="47" t="s">
        <v>102</v>
      </c>
      <c r="J76" s="40" t="n">
        <v>4539</v>
      </c>
      <c r="K76" s="66"/>
      <c r="L76" s="32"/>
      <c r="M76" s="35" t="n">
        <f aca="false">G76-J76</f>
        <v>-3065</v>
      </c>
      <c r="N76" s="36" t="n">
        <f aca="false">M76/$M$119</f>
        <v>0.019059878489388</v>
      </c>
      <c r="O76" s="45"/>
    </row>
    <row r="77" s="7" customFormat="true" ht="12.8" hidden="false" customHeight="false" outlineLevel="0" collapsed="false">
      <c r="B77" s="47"/>
      <c r="C77" s="59"/>
      <c r="D77" s="41" t="n">
        <v>0</v>
      </c>
      <c r="E77" s="41" t="n">
        <v>0</v>
      </c>
      <c r="F77" s="42" t="n">
        <v>0</v>
      </c>
      <c r="G77" s="40" t="n">
        <f aca="false">D77+E77-F77</f>
        <v>0</v>
      </c>
      <c r="H77" s="43"/>
      <c r="I77" s="67"/>
      <c r="J77" s="40" t="n">
        <v>0</v>
      </c>
      <c r="K77" s="65"/>
      <c r="L77" s="32"/>
      <c r="M77" s="35" t="n">
        <f aca="false">G77-J77</f>
        <v>0</v>
      </c>
      <c r="N77" s="36" t="n">
        <f aca="false">M77/$M$119</f>
        <v>-0</v>
      </c>
      <c r="O77" s="45"/>
    </row>
    <row r="78" s="7" customFormat="true" ht="12.8" hidden="false" customHeight="false" outlineLevel="0" collapsed="false">
      <c r="B78" s="47"/>
      <c r="C78" s="59"/>
      <c r="D78" s="60" t="n">
        <v>0</v>
      </c>
      <c r="E78" s="41" t="n">
        <v>0</v>
      </c>
      <c r="F78" s="42" t="n">
        <v>0</v>
      </c>
      <c r="G78" s="40" t="n">
        <f aca="false">D78+E78-F78</f>
        <v>0</v>
      </c>
      <c r="H78" s="43"/>
      <c r="I78" s="67"/>
      <c r="J78" s="40" t="n">
        <v>0</v>
      </c>
      <c r="K78" s="65"/>
      <c r="L78" s="32"/>
      <c r="M78" s="35" t="n">
        <f aca="false">G78-J78</f>
        <v>0</v>
      </c>
      <c r="N78" s="36" t="n">
        <f aca="false">M78/$M$119</f>
        <v>-0</v>
      </c>
      <c r="O78" s="45"/>
    </row>
    <row r="79" s="7" customFormat="true" ht="12.8" hidden="false" customHeight="false" outlineLevel="0" collapsed="false">
      <c r="B79" s="38"/>
      <c r="C79" s="39" t="s">
        <v>103</v>
      </c>
      <c r="D79" s="40" t="n">
        <v>0</v>
      </c>
      <c r="E79" s="41" t="n">
        <v>0</v>
      </c>
      <c r="F79" s="42" t="n">
        <v>0</v>
      </c>
      <c r="G79" s="40" t="n">
        <f aca="false">D79+E79-F79</f>
        <v>0</v>
      </c>
      <c r="H79" s="43"/>
      <c r="I79" s="39" t="s">
        <v>103</v>
      </c>
      <c r="J79" s="40" t="n">
        <v>0</v>
      </c>
      <c r="K79" s="66"/>
      <c r="L79" s="32"/>
      <c r="M79" s="35" t="n">
        <f aca="false">G79-J79</f>
        <v>0</v>
      </c>
      <c r="N79" s="36" t="n">
        <f aca="false">M79/$M$119</f>
        <v>-0</v>
      </c>
      <c r="O79" s="45"/>
    </row>
    <row r="80" s="7" customFormat="true" ht="12.8" hidden="false" customHeight="false" outlineLevel="0" collapsed="false">
      <c r="B80" s="38" t="s">
        <v>104</v>
      </c>
      <c r="C80" s="46" t="s">
        <v>100</v>
      </c>
      <c r="D80" s="41" t="n">
        <v>24</v>
      </c>
      <c r="E80" s="41" t="n">
        <v>0</v>
      </c>
      <c r="F80" s="42" t="n">
        <v>0</v>
      </c>
      <c r="G80" s="40" t="n">
        <f aca="false">D80+E80-F80</f>
        <v>24</v>
      </c>
      <c r="H80" s="43" t="s">
        <v>104</v>
      </c>
      <c r="I80" s="46" t="s">
        <v>100</v>
      </c>
      <c r="J80" s="40" t="n">
        <v>15354</v>
      </c>
      <c r="K80" s="65"/>
      <c r="L80" s="32"/>
      <c r="M80" s="35" t="n">
        <f aca="false">G80-J80</f>
        <v>-15330</v>
      </c>
      <c r="N80" s="36" t="n">
        <f aca="false">M80/$M$119</f>
        <v>0.0953304852340354</v>
      </c>
      <c r="O80" s="45"/>
    </row>
    <row r="81" s="7" customFormat="true" ht="12.8" hidden="false" customHeight="false" outlineLevel="0" collapsed="false">
      <c r="B81" s="38" t="s">
        <v>105</v>
      </c>
      <c r="C81" s="43" t="s">
        <v>106</v>
      </c>
      <c r="D81" s="60" t="n">
        <v>0</v>
      </c>
      <c r="E81" s="41" t="n">
        <v>0</v>
      </c>
      <c r="F81" s="42" t="n">
        <v>0</v>
      </c>
      <c r="G81" s="40" t="n">
        <f aca="false">D81+E81-F81</f>
        <v>0</v>
      </c>
      <c r="H81" s="43" t="s">
        <v>105</v>
      </c>
      <c r="I81" s="43" t="s">
        <v>106</v>
      </c>
      <c r="J81" s="40" t="n">
        <v>451</v>
      </c>
      <c r="K81" s="65"/>
      <c r="L81" s="32"/>
      <c r="M81" s="35" t="n">
        <f aca="false">G81-J81</f>
        <v>-451</v>
      </c>
      <c r="N81" s="36" t="n">
        <f aca="false">M81/$M$119</f>
        <v>0.00280456939599152</v>
      </c>
      <c r="O81" s="45"/>
    </row>
    <row r="82" s="7" customFormat="true" ht="12.8" hidden="false" customHeight="false" outlineLevel="0" collapsed="false">
      <c r="B82" s="38" t="s">
        <v>107</v>
      </c>
      <c r="C82" s="43" t="s">
        <v>108</v>
      </c>
      <c r="D82" s="41" t="n">
        <v>5500</v>
      </c>
      <c r="E82" s="41" t="n">
        <v>0</v>
      </c>
      <c r="F82" s="42" t="n">
        <v>0</v>
      </c>
      <c r="G82" s="40" t="n">
        <f aca="false">D82+E82-F82</f>
        <v>5500</v>
      </c>
      <c r="H82" s="43" t="s">
        <v>107</v>
      </c>
      <c r="I82" s="43" t="s">
        <v>108</v>
      </c>
      <c r="J82" s="40" t="n">
        <v>9500</v>
      </c>
      <c r="K82" s="66"/>
      <c r="L82" s="32"/>
      <c r="M82" s="35" t="n">
        <f aca="false">G82-J82</f>
        <v>-4000</v>
      </c>
      <c r="N82" s="36" t="n">
        <f aca="false">M82/$M$119</f>
        <v>0.0248742296761997</v>
      </c>
      <c r="O82" s="45"/>
    </row>
    <row r="83" s="7" customFormat="true" ht="12.8" hidden="false" customHeight="false" outlineLevel="0" collapsed="false">
      <c r="B83" s="38" t="s">
        <v>109</v>
      </c>
      <c r="C83" s="43" t="s">
        <v>110</v>
      </c>
      <c r="D83" s="60" t="n">
        <v>2000</v>
      </c>
      <c r="E83" s="41" t="n">
        <v>0</v>
      </c>
      <c r="F83" s="42" t="n">
        <v>0</v>
      </c>
      <c r="G83" s="40" t="n">
        <f aca="false">D83+E83-F83</f>
        <v>2000</v>
      </c>
      <c r="H83" s="43" t="s">
        <v>109</v>
      </c>
      <c r="I83" s="43" t="s">
        <v>110</v>
      </c>
      <c r="J83" s="40" t="n">
        <v>2185</v>
      </c>
      <c r="K83" s="65"/>
      <c r="L83" s="32"/>
      <c r="M83" s="35" t="n">
        <f aca="false">G83-J83</f>
        <v>-185</v>
      </c>
      <c r="N83" s="36" t="n">
        <f aca="false">M83/$M$119</f>
        <v>0.00115043312252424</v>
      </c>
      <c r="O83" s="45"/>
    </row>
    <row r="84" s="7" customFormat="true" ht="12.8" hidden="false" customHeight="false" outlineLevel="0" collapsed="false">
      <c r="B84" s="38" t="s">
        <v>111</v>
      </c>
      <c r="C84" s="43" t="s">
        <v>112</v>
      </c>
      <c r="D84" s="40" t="n">
        <v>11059</v>
      </c>
      <c r="E84" s="41" t="n">
        <v>0</v>
      </c>
      <c r="F84" s="42" t="n">
        <v>0</v>
      </c>
      <c r="G84" s="40" t="n">
        <f aca="false">D84+E84-F84</f>
        <v>11059</v>
      </c>
      <c r="H84" s="43" t="s">
        <v>111</v>
      </c>
      <c r="I84" s="43" t="s">
        <v>112</v>
      </c>
      <c r="J84" s="40" t="n">
        <v>19982</v>
      </c>
      <c r="K84" s="65"/>
      <c r="L84" s="32"/>
      <c r="M84" s="35" t="n">
        <f aca="false">G84-J84</f>
        <v>-8923</v>
      </c>
      <c r="N84" s="36" t="n">
        <f aca="false">M84/$M$119</f>
        <v>0.0554881878501825</v>
      </c>
      <c r="O84" s="45"/>
    </row>
    <row r="85" s="7" customFormat="true" ht="12.8" hidden="false" customHeight="false" outlineLevel="0" collapsed="false">
      <c r="B85" s="38" t="s">
        <v>113</v>
      </c>
      <c r="C85" s="43" t="s">
        <v>114</v>
      </c>
      <c r="D85" s="41" t="n">
        <v>8027</v>
      </c>
      <c r="E85" s="41" t="n">
        <v>0</v>
      </c>
      <c r="F85" s="42" t="n">
        <v>0</v>
      </c>
      <c r="G85" s="40" t="n">
        <f aca="false">D85+E85-F85</f>
        <v>8027</v>
      </c>
      <c r="H85" s="43" t="s">
        <v>113</v>
      </c>
      <c r="I85" s="43" t="s">
        <v>114</v>
      </c>
      <c r="J85" s="40" t="n">
        <v>23331</v>
      </c>
      <c r="K85" s="66"/>
      <c r="L85" s="32"/>
      <c r="M85" s="35" t="n">
        <f aca="false">G85-J85</f>
        <v>-15304</v>
      </c>
      <c r="N85" s="36" t="n">
        <f aca="false">M85/$M$119</f>
        <v>0.0951688027411401</v>
      </c>
      <c r="O85" s="45"/>
    </row>
    <row r="86" s="7" customFormat="true" ht="12.8" hidden="false" customHeight="false" outlineLevel="0" collapsed="false">
      <c r="B86" s="38" t="s">
        <v>115</v>
      </c>
      <c r="C86" s="43" t="s">
        <v>98</v>
      </c>
      <c r="D86" s="60" t="n">
        <v>92133</v>
      </c>
      <c r="E86" s="41" t="n">
        <v>0</v>
      </c>
      <c r="F86" s="42" t="n">
        <v>0</v>
      </c>
      <c r="G86" s="40" t="n">
        <f aca="false">D86+E86-F86</f>
        <v>92133</v>
      </c>
      <c r="H86" s="43" t="s">
        <v>115</v>
      </c>
      <c r="I86" s="43" t="s">
        <v>98</v>
      </c>
      <c r="J86" s="40" t="n">
        <v>66326</v>
      </c>
      <c r="K86" s="65"/>
      <c r="L86" s="32"/>
      <c r="M86" s="35" t="n">
        <f aca="false">G86-J86</f>
        <v>25807</v>
      </c>
      <c r="N86" s="36" t="n">
        <f aca="false">M86/$M$119</f>
        <v>-0.160482311313422</v>
      </c>
      <c r="O86" s="45"/>
    </row>
    <row r="87" s="7" customFormat="true" ht="12.8" hidden="false" customHeight="false" outlineLevel="0" collapsed="false">
      <c r="B87" s="38" t="s">
        <v>116</v>
      </c>
      <c r="C87" s="43" t="s">
        <v>117</v>
      </c>
      <c r="D87" s="41" t="n">
        <v>0</v>
      </c>
      <c r="E87" s="41" t="n">
        <v>0</v>
      </c>
      <c r="F87" s="42" t="n">
        <v>0</v>
      </c>
      <c r="G87" s="40" t="n">
        <f aca="false">D87+E87-F87</f>
        <v>0</v>
      </c>
      <c r="H87" s="43" t="s">
        <v>116</v>
      </c>
      <c r="I87" s="43" t="s">
        <v>117</v>
      </c>
      <c r="J87" s="40" t="n">
        <v>1500</v>
      </c>
      <c r="K87" s="65"/>
      <c r="L87" s="32"/>
      <c r="M87" s="35" t="n">
        <f aca="false">G87-J87</f>
        <v>-1500</v>
      </c>
      <c r="N87" s="36" t="n">
        <f aca="false">M87/$M$119</f>
        <v>0.00932783612857489</v>
      </c>
      <c r="O87" s="45"/>
    </row>
    <row r="88" s="7" customFormat="true" ht="12.8" hidden="false" customHeight="false" outlineLevel="0" collapsed="false">
      <c r="B88" s="38" t="s">
        <v>118</v>
      </c>
      <c r="C88" s="43" t="s">
        <v>119</v>
      </c>
      <c r="D88" s="60" t="n">
        <v>2818</v>
      </c>
      <c r="E88" s="41" t="n">
        <v>0</v>
      </c>
      <c r="F88" s="42" t="n">
        <v>0</v>
      </c>
      <c r="G88" s="40" t="n">
        <f aca="false">D88+E88-F88</f>
        <v>2818</v>
      </c>
      <c r="H88" s="43" t="s">
        <v>118</v>
      </c>
      <c r="I88" s="43" t="s">
        <v>119</v>
      </c>
      <c r="J88" s="40" t="n">
        <v>20459</v>
      </c>
      <c r="K88" s="66"/>
      <c r="L88" s="32"/>
      <c r="M88" s="35" t="n">
        <f aca="false">G88-J88</f>
        <v>-17641</v>
      </c>
      <c r="N88" s="36" t="n">
        <f aca="false">M88/$M$119</f>
        <v>0.10970157142946</v>
      </c>
      <c r="O88" s="45"/>
    </row>
    <row r="89" s="7" customFormat="true" ht="12.8" hidden="false" customHeight="false" outlineLevel="0" collapsed="false">
      <c r="B89" s="38" t="s">
        <v>120</v>
      </c>
      <c r="C89" s="43" t="s">
        <v>121</v>
      </c>
      <c r="D89" s="40" t="n">
        <v>3826</v>
      </c>
      <c r="E89" s="41" t="n">
        <v>0</v>
      </c>
      <c r="F89" s="42" t="n">
        <v>0</v>
      </c>
      <c r="G89" s="40" t="n">
        <f aca="false">D89+E89-F89</f>
        <v>3826</v>
      </c>
      <c r="H89" s="43" t="s">
        <v>120</v>
      </c>
      <c r="I89" s="43" t="s">
        <v>121</v>
      </c>
      <c r="J89" s="40" t="n">
        <v>1808</v>
      </c>
      <c r="K89" s="65"/>
      <c r="L89" s="32"/>
      <c r="M89" s="35" t="n">
        <f aca="false">G89-J89</f>
        <v>2018</v>
      </c>
      <c r="N89" s="36" t="n">
        <f aca="false">M89/$M$119</f>
        <v>-0.0125490488716428</v>
      </c>
      <c r="O89" s="45"/>
    </row>
    <row r="90" s="7" customFormat="true" ht="12.8" hidden="false" customHeight="false" outlineLevel="0" collapsed="false">
      <c r="B90" s="38" t="s">
        <v>122</v>
      </c>
      <c r="C90" s="43" t="s">
        <v>123</v>
      </c>
      <c r="D90" s="41" t="n">
        <v>0</v>
      </c>
      <c r="E90" s="41" t="n">
        <v>0</v>
      </c>
      <c r="F90" s="42" t="n">
        <v>0</v>
      </c>
      <c r="G90" s="40" t="n">
        <f aca="false">D90+E90-F90</f>
        <v>0</v>
      </c>
      <c r="H90" s="43" t="s">
        <v>122</v>
      </c>
      <c r="I90" s="43" t="s">
        <v>123</v>
      </c>
      <c r="J90" s="40" t="n">
        <v>3115</v>
      </c>
      <c r="K90" s="65"/>
      <c r="L90" s="32"/>
      <c r="M90" s="35" t="n">
        <f aca="false">G90-J90</f>
        <v>-3115</v>
      </c>
      <c r="N90" s="36" t="n">
        <f aca="false">M90/$M$119</f>
        <v>0.0193708063603405</v>
      </c>
      <c r="O90" s="45"/>
    </row>
    <row r="91" s="7" customFormat="true" ht="12.8" hidden="false" customHeight="false" outlineLevel="0" collapsed="false">
      <c r="B91" s="38" t="s">
        <v>124</v>
      </c>
      <c r="C91" s="43" t="s">
        <v>125</v>
      </c>
      <c r="D91" s="60" t="n">
        <v>89007</v>
      </c>
      <c r="E91" s="41" t="n">
        <v>0</v>
      </c>
      <c r="F91" s="42" t="n">
        <v>0</v>
      </c>
      <c r="G91" s="40" t="n">
        <f aca="false">D91+E91-F91</f>
        <v>89007</v>
      </c>
      <c r="H91" s="43" t="s">
        <v>124</v>
      </c>
      <c r="I91" s="43" t="s">
        <v>125</v>
      </c>
      <c r="J91" s="40" t="n">
        <v>60017</v>
      </c>
      <c r="K91" s="66"/>
      <c r="L91" s="32"/>
      <c r="M91" s="35" t="n">
        <f aca="false">G91-J91</f>
        <v>28990</v>
      </c>
      <c r="N91" s="36" t="n">
        <f aca="false">M91/$M$119</f>
        <v>-0.180275979578257</v>
      </c>
      <c r="O91" s="45"/>
    </row>
    <row r="92" s="7" customFormat="true" ht="12.8" hidden="false" customHeight="false" outlineLevel="0" collapsed="false">
      <c r="B92" s="38" t="s">
        <v>126</v>
      </c>
      <c r="C92" s="43" t="s">
        <v>127</v>
      </c>
      <c r="D92" s="41" t="n">
        <v>2886</v>
      </c>
      <c r="E92" s="41" t="n">
        <v>0</v>
      </c>
      <c r="F92" s="42" t="n">
        <v>0</v>
      </c>
      <c r="G92" s="40" t="n">
        <f aca="false">D92+E92-F92</f>
        <v>2886</v>
      </c>
      <c r="H92" s="43" t="s">
        <v>126</v>
      </c>
      <c r="I92" s="43" t="s">
        <v>127</v>
      </c>
      <c r="J92" s="40" t="n">
        <v>6452</v>
      </c>
      <c r="K92" s="65"/>
      <c r="L92" s="32"/>
      <c r="M92" s="35" t="n">
        <f aca="false">G92-J92</f>
        <v>-3566</v>
      </c>
      <c r="N92" s="36" t="n">
        <f aca="false">M92/$M$119</f>
        <v>0.022175375756332</v>
      </c>
      <c r="O92" s="45"/>
    </row>
    <row r="93" s="7" customFormat="true" ht="12.8" hidden="false" customHeight="false" outlineLevel="0" collapsed="false">
      <c r="B93" s="38" t="s">
        <v>128</v>
      </c>
      <c r="C93" s="43" t="s">
        <v>129</v>
      </c>
      <c r="D93" s="60" t="n">
        <v>235704</v>
      </c>
      <c r="E93" s="41" t="n">
        <v>0</v>
      </c>
      <c r="F93" s="42" t="n">
        <v>0</v>
      </c>
      <c r="G93" s="40" t="n">
        <f aca="false">D93+E93-F93</f>
        <v>235704</v>
      </c>
      <c r="H93" s="43" t="s">
        <v>128</v>
      </c>
      <c r="I93" s="43" t="s">
        <v>129</v>
      </c>
      <c r="J93" s="40" t="n">
        <v>106595</v>
      </c>
      <c r="K93" s="65"/>
      <c r="L93" s="32"/>
      <c r="M93" s="35" t="n">
        <f aca="false">G93-J93</f>
        <v>129109</v>
      </c>
      <c r="N93" s="36" t="n">
        <f aca="false">M93/$M$119</f>
        <v>-0.802871729816117</v>
      </c>
      <c r="O93" s="45"/>
    </row>
    <row r="94" s="7" customFormat="true" ht="12.8" hidden="false" customHeight="false" outlineLevel="0" collapsed="false">
      <c r="B94" s="38" t="s">
        <v>130</v>
      </c>
      <c r="C94" s="43" t="s">
        <v>131</v>
      </c>
      <c r="D94" s="40" t="n">
        <v>12000</v>
      </c>
      <c r="E94" s="41" t="n">
        <v>0</v>
      </c>
      <c r="F94" s="42" t="n">
        <v>0</v>
      </c>
      <c r="G94" s="40" t="n">
        <f aca="false">D94+E94-F94</f>
        <v>12000</v>
      </c>
      <c r="H94" s="43" t="s">
        <v>130</v>
      </c>
      <c r="I94" s="43" t="s">
        <v>131</v>
      </c>
      <c r="J94" s="40" t="n">
        <v>22700</v>
      </c>
      <c r="K94" s="66"/>
      <c r="L94" s="32"/>
      <c r="M94" s="35" t="n">
        <f aca="false">G94-J94</f>
        <v>-10700</v>
      </c>
      <c r="N94" s="36" t="n">
        <f aca="false">M94/$M$119</f>
        <v>0.0665385643838342</v>
      </c>
      <c r="O94" s="45"/>
    </row>
    <row r="95" s="7" customFormat="true" ht="12.8" hidden="false" customHeight="false" outlineLevel="0" collapsed="false">
      <c r="B95" s="38" t="s">
        <v>132</v>
      </c>
      <c r="C95" s="61" t="s">
        <v>133</v>
      </c>
      <c r="D95" s="41" t="n">
        <v>48977</v>
      </c>
      <c r="E95" s="41" t="n">
        <v>0</v>
      </c>
      <c r="F95" s="42" t="n">
        <v>0</v>
      </c>
      <c r="G95" s="40" t="n">
        <f aca="false">D95+E95-F95</f>
        <v>48977</v>
      </c>
      <c r="H95" s="43" t="s">
        <v>132</v>
      </c>
      <c r="I95" s="61" t="s">
        <v>133</v>
      </c>
      <c r="J95" s="40" t="n">
        <v>56407</v>
      </c>
      <c r="K95" s="66"/>
      <c r="L95" s="32"/>
      <c r="M95" s="35" t="n">
        <f aca="false">G95-J95</f>
        <v>-7430</v>
      </c>
      <c r="N95" s="36" t="n">
        <f aca="false">M95/$M$119</f>
        <v>0.046203881623541</v>
      </c>
      <c r="O95" s="45"/>
    </row>
    <row r="96" s="7" customFormat="true" ht="12.8" hidden="false" customHeight="false" outlineLevel="0" collapsed="false">
      <c r="B96" s="47"/>
      <c r="C96" s="59"/>
      <c r="D96" s="60" t="n">
        <v>0</v>
      </c>
      <c r="E96" s="41" t="n">
        <v>0</v>
      </c>
      <c r="F96" s="42" t="n">
        <v>0</v>
      </c>
      <c r="G96" s="40" t="n">
        <f aca="false">D96+E96-F96</f>
        <v>0</v>
      </c>
      <c r="H96" s="43"/>
      <c r="I96" s="61"/>
      <c r="J96" s="40" t="n">
        <v>0</v>
      </c>
      <c r="K96" s="66"/>
      <c r="L96" s="32"/>
      <c r="M96" s="35" t="n">
        <f aca="false">G96-J96</f>
        <v>0</v>
      </c>
      <c r="N96" s="36" t="n">
        <f aca="false">M96/$M$119</f>
        <v>-0</v>
      </c>
      <c r="O96" s="45"/>
    </row>
    <row r="97" s="7" customFormat="true" ht="12.8" hidden="false" customHeight="false" outlineLevel="0" collapsed="false">
      <c r="B97" s="47"/>
      <c r="C97" s="59"/>
      <c r="D97" s="41" t="n">
        <v>0</v>
      </c>
      <c r="E97" s="41" t="n">
        <v>0</v>
      </c>
      <c r="F97" s="42" t="n">
        <v>0</v>
      </c>
      <c r="G97" s="40" t="n">
        <f aca="false">D97+E97-F97</f>
        <v>0</v>
      </c>
      <c r="H97" s="43"/>
      <c r="I97" s="61"/>
      <c r="J97" s="40" t="n">
        <v>0</v>
      </c>
      <c r="K97" s="65"/>
      <c r="L97" s="32"/>
      <c r="M97" s="35" t="n">
        <f aca="false">G97-J97</f>
        <v>0</v>
      </c>
      <c r="N97" s="36" t="n">
        <f aca="false">M97/$M$119</f>
        <v>-0</v>
      </c>
      <c r="O97" s="45"/>
    </row>
    <row r="98" s="7" customFormat="true" ht="12.8" hidden="false" customHeight="false" outlineLevel="0" collapsed="false">
      <c r="B98" s="47"/>
      <c r="C98" s="59"/>
      <c r="D98" s="60" t="n">
        <v>0</v>
      </c>
      <c r="E98" s="41" t="n">
        <v>0</v>
      </c>
      <c r="F98" s="42" t="n">
        <v>0</v>
      </c>
      <c r="G98" s="40" t="n">
        <f aca="false">D98+E98-F98</f>
        <v>0</v>
      </c>
      <c r="H98" s="43"/>
      <c r="I98" s="39" t="s">
        <v>134</v>
      </c>
      <c r="J98" s="40" t="n">
        <v>0</v>
      </c>
      <c r="K98" s="65"/>
      <c r="L98" s="32"/>
      <c r="M98" s="35" t="n">
        <f aca="false">G98-J98</f>
        <v>0</v>
      </c>
      <c r="N98" s="36" t="n">
        <f aca="false">M98/$M$119</f>
        <v>-0</v>
      </c>
      <c r="O98" s="45"/>
    </row>
    <row r="99" s="7" customFormat="true" ht="12.8" hidden="false" customHeight="false" outlineLevel="0" collapsed="false">
      <c r="B99" s="47"/>
      <c r="C99" s="59"/>
      <c r="D99" s="40" t="n">
        <v>0</v>
      </c>
      <c r="E99" s="41" t="n">
        <v>0</v>
      </c>
      <c r="F99" s="42" t="n">
        <v>0</v>
      </c>
      <c r="G99" s="40" t="n">
        <f aca="false">D99+E99-F99</f>
        <v>0</v>
      </c>
      <c r="H99" s="43" t="s">
        <v>104</v>
      </c>
      <c r="I99" s="46" t="s">
        <v>135</v>
      </c>
      <c r="J99" s="40" t="n">
        <v>107000</v>
      </c>
      <c r="K99" s="66"/>
      <c r="L99" s="32"/>
      <c r="M99" s="35" t="n">
        <f aca="false">G99-J99</f>
        <v>-107000</v>
      </c>
      <c r="N99" s="36" t="n">
        <f aca="false">M99/$M$119</f>
        <v>0.665385643838342</v>
      </c>
      <c r="O99" s="45"/>
    </row>
    <row r="100" s="7" customFormat="true" ht="12.8" hidden="false" customHeight="false" outlineLevel="0" collapsed="false">
      <c r="B100" s="47"/>
      <c r="C100" s="59"/>
      <c r="D100" s="41" t="n">
        <v>0</v>
      </c>
      <c r="E100" s="41" t="n">
        <v>0</v>
      </c>
      <c r="F100" s="42" t="n">
        <v>0</v>
      </c>
      <c r="G100" s="40" t="n">
        <f aca="false">D100+E100-F100</f>
        <v>0</v>
      </c>
      <c r="H100" s="43" t="s">
        <v>105</v>
      </c>
      <c r="I100" s="61" t="s">
        <v>136</v>
      </c>
      <c r="J100" s="40" t="n">
        <v>3821</v>
      </c>
      <c r="K100" s="66"/>
      <c r="L100" s="32"/>
      <c r="M100" s="35" t="n">
        <f aca="false">G100-J100</f>
        <v>-3821</v>
      </c>
      <c r="N100" s="36" t="n">
        <f aca="false">M100/$M$119</f>
        <v>0.0237611078981898</v>
      </c>
      <c r="O100" s="45"/>
    </row>
    <row r="101" s="7" customFormat="true" ht="12.8" hidden="false" customHeight="false" outlineLevel="0" collapsed="false">
      <c r="B101" s="47"/>
      <c r="C101" s="59"/>
      <c r="D101" s="60" t="n">
        <v>0</v>
      </c>
      <c r="E101" s="41" t="n">
        <v>0</v>
      </c>
      <c r="F101" s="42" t="n">
        <v>0</v>
      </c>
      <c r="G101" s="40" t="n">
        <f aca="false">D101+E101-F101</f>
        <v>0</v>
      </c>
      <c r="H101" s="43" t="s">
        <v>107</v>
      </c>
      <c r="I101" s="61" t="s">
        <v>137</v>
      </c>
      <c r="J101" s="40" t="n">
        <v>9425</v>
      </c>
      <c r="K101" s="66"/>
      <c r="L101" s="32"/>
      <c r="M101" s="35" t="n">
        <f aca="false">G101-J101</f>
        <v>-9425</v>
      </c>
      <c r="N101" s="36" t="n">
        <f aca="false">M101/$M$119</f>
        <v>0.0586099036745456</v>
      </c>
      <c r="O101" s="45"/>
    </row>
    <row r="102" s="7" customFormat="true" ht="12.8" hidden="false" customHeight="false" outlineLevel="0" collapsed="false">
      <c r="B102" s="47"/>
      <c r="C102" s="59"/>
      <c r="D102" s="41" t="n">
        <v>0</v>
      </c>
      <c r="E102" s="41" t="n">
        <v>0</v>
      </c>
      <c r="F102" s="42" t="n">
        <v>0</v>
      </c>
      <c r="G102" s="40" t="n">
        <f aca="false">D102+E102-F102</f>
        <v>0</v>
      </c>
      <c r="H102" s="43" t="s">
        <v>109</v>
      </c>
      <c r="I102" s="61" t="s">
        <v>138</v>
      </c>
      <c r="J102" s="40" t="n">
        <v>358</v>
      </c>
      <c r="K102" s="65"/>
      <c r="L102" s="32"/>
      <c r="M102" s="35" t="n">
        <f aca="false">G102-J102</f>
        <v>-358</v>
      </c>
      <c r="N102" s="36" t="n">
        <f aca="false">M102/$M$119</f>
        <v>0.00222624355601987</v>
      </c>
      <c r="O102" s="45"/>
    </row>
    <row r="103" s="7" customFormat="true" ht="12.8" hidden="false" customHeight="false" outlineLevel="0" collapsed="false">
      <c r="B103" s="47"/>
      <c r="C103" s="59"/>
      <c r="D103" s="60" t="n">
        <v>0</v>
      </c>
      <c r="E103" s="41" t="n">
        <v>0</v>
      </c>
      <c r="F103" s="42" t="n">
        <v>0</v>
      </c>
      <c r="G103" s="40" t="n">
        <f aca="false">D103+E103-F103</f>
        <v>0</v>
      </c>
      <c r="H103" s="43" t="s">
        <v>111</v>
      </c>
      <c r="I103" s="61" t="s">
        <v>139</v>
      </c>
      <c r="J103" s="40" t="n">
        <v>407</v>
      </c>
      <c r="K103" s="65"/>
      <c r="L103" s="32"/>
      <c r="M103" s="35" t="n">
        <f aca="false">G103-J103</f>
        <v>-407</v>
      </c>
      <c r="N103" s="36" t="n">
        <f aca="false">M103/$M$119</f>
        <v>0.00253095286955332</v>
      </c>
      <c r="O103" s="45"/>
    </row>
    <row r="104" s="7" customFormat="true" ht="12.8" hidden="false" customHeight="false" outlineLevel="0" collapsed="false">
      <c r="B104" s="47"/>
      <c r="C104" s="59"/>
      <c r="D104" s="40" t="n">
        <v>0</v>
      </c>
      <c r="E104" s="41" t="n">
        <v>0</v>
      </c>
      <c r="F104" s="42" t="n">
        <v>0</v>
      </c>
      <c r="G104" s="40" t="n">
        <f aca="false">D104+E104-F104</f>
        <v>0</v>
      </c>
      <c r="H104" s="43" t="s">
        <v>113</v>
      </c>
      <c r="I104" s="61" t="s">
        <v>67</v>
      </c>
      <c r="J104" s="40" t="n">
        <v>155</v>
      </c>
      <c r="K104" s="66"/>
      <c r="L104" s="32"/>
      <c r="M104" s="35" t="n">
        <f aca="false">G104-J104</f>
        <v>-155</v>
      </c>
      <c r="N104" s="36" t="n">
        <f aca="false">M104/$M$119</f>
        <v>0.000963876399952739</v>
      </c>
      <c r="O104" s="45"/>
    </row>
    <row r="105" s="7" customFormat="true" ht="12.8" hidden="false" customHeight="false" outlineLevel="0" collapsed="false">
      <c r="B105" s="47"/>
      <c r="C105" s="59"/>
      <c r="D105" s="41" t="n">
        <v>0</v>
      </c>
      <c r="E105" s="41" t="n">
        <v>0</v>
      </c>
      <c r="F105" s="42" t="n">
        <v>0</v>
      </c>
      <c r="G105" s="40" t="n">
        <f aca="false">D105+E105-F105</f>
        <v>0</v>
      </c>
      <c r="H105" s="43" t="s">
        <v>115</v>
      </c>
      <c r="I105" s="61" t="s">
        <v>140</v>
      </c>
      <c r="J105" s="40" t="n">
        <v>90</v>
      </c>
      <c r="K105" s="66"/>
      <c r="L105" s="32"/>
      <c r="M105" s="35" t="n">
        <f aca="false">G105-J105</f>
        <v>-90</v>
      </c>
      <c r="N105" s="36" t="n">
        <f aca="false">M105/$M$119</f>
        <v>0.000559670167714494</v>
      </c>
      <c r="O105" s="45"/>
    </row>
    <row r="106" s="7" customFormat="true" ht="12.8" hidden="false" customHeight="false" outlineLevel="0" collapsed="false">
      <c r="B106" s="47"/>
      <c r="C106" s="59"/>
      <c r="D106" s="60" t="n">
        <v>0</v>
      </c>
      <c r="E106" s="41" t="n">
        <v>0</v>
      </c>
      <c r="F106" s="42" t="n">
        <v>0</v>
      </c>
      <c r="G106" s="40" t="n">
        <f aca="false">D106+E106-F106</f>
        <v>0</v>
      </c>
      <c r="H106" s="43" t="s">
        <v>116</v>
      </c>
      <c r="I106" s="61" t="s">
        <v>141</v>
      </c>
      <c r="J106" s="40" t="n">
        <v>87</v>
      </c>
      <c r="K106" s="66"/>
      <c r="L106" s="32"/>
      <c r="M106" s="35" t="n">
        <f aca="false">G106-J106</f>
        <v>-87</v>
      </c>
      <c r="N106" s="36" t="n">
        <f aca="false">M106/$M$119</f>
        <v>0.000541014495457344</v>
      </c>
      <c r="O106" s="45"/>
    </row>
    <row r="107" s="7" customFormat="true" ht="12.8" hidden="false" customHeight="false" outlineLevel="0" collapsed="false">
      <c r="B107" s="47"/>
      <c r="C107" s="59"/>
      <c r="D107" s="41" t="n">
        <v>0</v>
      </c>
      <c r="E107" s="41" t="n">
        <v>0</v>
      </c>
      <c r="F107" s="42" t="n">
        <v>0</v>
      </c>
      <c r="G107" s="40" t="n">
        <f aca="false">D107+E107-F107</f>
        <v>0</v>
      </c>
      <c r="H107" s="43" t="s">
        <v>118</v>
      </c>
      <c r="I107" s="61" t="s">
        <v>142</v>
      </c>
      <c r="J107" s="40" t="n">
        <v>2</v>
      </c>
      <c r="K107" s="65"/>
      <c r="L107" s="32"/>
      <c r="M107" s="35" t="n">
        <f aca="false">G107-J107</f>
        <v>-2</v>
      </c>
      <c r="N107" s="36" t="n">
        <f aca="false">M107/$M$119</f>
        <v>1.24371148380999E-005</v>
      </c>
      <c r="O107" s="45"/>
    </row>
    <row r="108" s="7" customFormat="true" ht="12.8" hidden="false" customHeight="false" outlineLevel="0" collapsed="false">
      <c r="B108" s="47"/>
      <c r="C108" s="59"/>
      <c r="D108" s="60" t="n">
        <v>0</v>
      </c>
      <c r="E108" s="41" t="n">
        <v>0</v>
      </c>
      <c r="F108" s="42" t="n">
        <v>0</v>
      </c>
      <c r="G108" s="40" t="n">
        <f aca="false">D108+E108-F108</f>
        <v>0</v>
      </c>
      <c r="H108" s="43" t="s">
        <v>120</v>
      </c>
      <c r="I108" s="61" t="s">
        <v>143</v>
      </c>
      <c r="J108" s="40" t="n">
        <v>160</v>
      </c>
      <c r="K108" s="65"/>
      <c r="L108" s="32"/>
      <c r="M108" s="35" t="n">
        <f aca="false">G108-J108</f>
        <v>-160</v>
      </c>
      <c r="N108" s="36" t="n">
        <f aca="false">M108/$M$119</f>
        <v>0.000994969187047989</v>
      </c>
      <c r="O108" s="45"/>
    </row>
    <row r="109" s="7" customFormat="true" ht="12.8" hidden="false" customHeight="false" outlineLevel="0" collapsed="false">
      <c r="B109" s="47"/>
      <c r="C109" s="59"/>
      <c r="D109" s="40" t="n">
        <v>0</v>
      </c>
      <c r="E109" s="41" t="n">
        <v>0</v>
      </c>
      <c r="F109" s="42" t="n">
        <v>0</v>
      </c>
      <c r="G109" s="40" t="n">
        <f aca="false">D109+E109-F109</f>
        <v>0</v>
      </c>
      <c r="H109" s="43" t="s">
        <v>144</v>
      </c>
      <c r="I109" s="61" t="s">
        <v>145</v>
      </c>
      <c r="J109" s="40" t="n">
        <v>36117</v>
      </c>
      <c r="K109" s="66"/>
      <c r="L109" s="32"/>
      <c r="M109" s="35" t="n">
        <f aca="false">G109-J109</f>
        <v>-36117</v>
      </c>
      <c r="N109" s="36" t="n">
        <f aca="false">M109/$M$119</f>
        <v>0.224595638303826</v>
      </c>
      <c r="O109" s="45"/>
    </row>
    <row r="110" s="7" customFormat="true" ht="12.8" hidden="false" customHeight="false" outlineLevel="0" collapsed="false">
      <c r="B110" s="47"/>
      <c r="C110" s="59"/>
      <c r="D110" s="41" t="n">
        <v>0</v>
      </c>
      <c r="E110" s="41" t="n">
        <v>0</v>
      </c>
      <c r="F110" s="42" t="n">
        <v>0</v>
      </c>
      <c r="G110" s="40" t="n">
        <f aca="false">D110+E110-F110</f>
        <v>0</v>
      </c>
      <c r="H110" s="43" t="s">
        <v>146</v>
      </c>
      <c r="I110" s="61" t="s">
        <v>147</v>
      </c>
      <c r="J110" s="40" t="n">
        <v>3266</v>
      </c>
      <c r="K110" s="66"/>
      <c r="L110" s="32"/>
      <c r="M110" s="35" t="n">
        <f aca="false">G110-J110</f>
        <v>-3266</v>
      </c>
      <c r="N110" s="36" t="n">
        <f aca="false">M110/$M$119</f>
        <v>0.0203098085306171</v>
      </c>
      <c r="O110" s="45"/>
    </row>
    <row r="111" s="7" customFormat="true" ht="12.8" hidden="false" customHeight="false" outlineLevel="0" collapsed="false">
      <c r="B111" s="47"/>
      <c r="C111" s="59"/>
      <c r="D111" s="60" t="n">
        <v>0</v>
      </c>
      <c r="E111" s="41" t="n">
        <v>0</v>
      </c>
      <c r="F111" s="42" t="n">
        <v>0</v>
      </c>
      <c r="G111" s="40" t="n">
        <f aca="false">D111+E111-F111</f>
        <v>0</v>
      </c>
      <c r="H111" s="43" t="s">
        <v>124</v>
      </c>
      <c r="I111" s="61" t="s">
        <v>148</v>
      </c>
      <c r="J111" s="40" t="n">
        <v>5100</v>
      </c>
      <c r="K111" s="66"/>
      <c r="L111" s="32"/>
      <c r="M111" s="35" t="n">
        <f aca="false">G111-J111</f>
        <v>-5100</v>
      </c>
      <c r="N111" s="36" t="n">
        <f aca="false">M111/$M$119</f>
        <v>0.0317146428371546</v>
      </c>
      <c r="O111" s="45"/>
    </row>
    <row r="112" s="7" customFormat="true" ht="12.8" hidden="false" customHeight="false" outlineLevel="0" collapsed="false">
      <c r="B112" s="47"/>
      <c r="C112" s="59"/>
      <c r="D112" s="41" t="n">
        <v>0</v>
      </c>
      <c r="E112" s="41" t="n">
        <v>0</v>
      </c>
      <c r="F112" s="42" t="n">
        <v>0</v>
      </c>
      <c r="G112" s="40" t="n">
        <f aca="false">D112+E112-F112</f>
        <v>0</v>
      </c>
      <c r="H112" s="43" t="s">
        <v>126</v>
      </c>
      <c r="I112" s="61" t="s">
        <v>149</v>
      </c>
      <c r="J112" s="40" t="n">
        <v>3722</v>
      </c>
      <c r="K112" s="65"/>
      <c r="L112" s="32"/>
      <c r="M112" s="35" t="n">
        <f aca="false">G112-J112</f>
        <v>-3722</v>
      </c>
      <c r="N112" s="36" t="n">
        <f aca="false">M112/$M$119</f>
        <v>0.0231454707137038</v>
      </c>
      <c r="O112" s="45"/>
    </row>
    <row r="113" s="7" customFormat="true" ht="12.8" hidden="false" customHeight="false" outlineLevel="0" collapsed="false">
      <c r="B113" s="47"/>
      <c r="C113" s="59"/>
      <c r="D113" s="60" t="n">
        <v>0</v>
      </c>
      <c r="E113" s="41" t="n">
        <v>0</v>
      </c>
      <c r="F113" s="42" t="n">
        <v>0</v>
      </c>
      <c r="G113" s="40" t="n">
        <f aca="false">D113+E113-F113</f>
        <v>0</v>
      </c>
      <c r="H113" s="43" t="s">
        <v>128</v>
      </c>
      <c r="I113" s="61" t="s">
        <v>150</v>
      </c>
      <c r="J113" s="40" t="n">
        <v>2910</v>
      </c>
      <c r="K113" s="65"/>
      <c r="L113" s="32"/>
      <c r="M113" s="35" t="n">
        <f aca="false">G113-J113</f>
        <v>-2910</v>
      </c>
      <c r="N113" s="36" t="n">
        <f aca="false">M113/$M$119</f>
        <v>0.0180960020894353</v>
      </c>
      <c r="O113" s="45"/>
    </row>
    <row r="114" s="7" customFormat="true" ht="12.8" hidden="false" customHeight="false" outlineLevel="0" collapsed="false">
      <c r="B114" s="47"/>
      <c r="C114" s="59"/>
      <c r="D114" s="40" t="n">
        <v>0</v>
      </c>
      <c r="E114" s="41" t="n">
        <v>0</v>
      </c>
      <c r="F114" s="42" t="n">
        <v>0</v>
      </c>
      <c r="G114" s="40" t="n">
        <f aca="false">D114+E114-F114</f>
        <v>0</v>
      </c>
      <c r="H114" s="43" t="s">
        <v>151</v>
      </c>
      <c r="I114" s="61" t="s">
        <v>152</v>
      </c>
      <c r="J114" s="40" t="n">
        <v>5392</v>
      </c>
      <c r="K114" s="66"/>
      <c r="L114" s="32"/>
      <c r="M114" s="35" t="n">
        <f aca="false">G114-J114</f>
        <v>-5392</v>
      </c>
      <c r="N114" s="36" t="n">
        <f aca="false">M114/$M$119</f>
        <v>0.0335304616035172</v>
      </c>
      <c r="O114" s="45"/>
    </row>
    <row r="115" s="7" customFormat="true" ht="12.8" hidden="false" customHeight="false" outlineLevel="0" collapsed="false">
      <c r="B115" s="47"/>
      <c r="C115" s="59"/>
      <c r="D115" s="41" t="n">
        <v>0</v>
      </c>
      <c r="E115" s="41" t="n">
        <v>0</v>
      </c>
      <c r="F115" s="42" t="n">
        <v>0</v>
      </c>
      <c r="G115" s="40" t="n">
        <f aca="false">D115+E115-F115</f>
        <v>0</v>
      </c>
      <c r="H115" s="43" t="s">
        <v>130</v>
      </c>
      <c r="I115" s="61" t="s">
        <v>153</v>
      </c>
      <c r="J115" s="40" t="n">
        <v>38</v>
      </c>
      <c r="K115" s="66"/>
      <c r="L115" s="32"/>
      <c r="M115" s="35" t="n">
        <f aca="false">G115-J115</f>
        <v>-38</v>
      </c>
      <c r="N115" s="36" t="n">
        <f aca="false">M115/$M$119</f>
        <v>0.000236305181923897</v>
      </c>
      <c r="O115" s="45"/>
    </row>
    <row r="116" s="7" customFormat="true" ht="12.8" hidden="false" customHeight="false" outlineLevel="0" collapsed="false">
      <c r="B116" s="47"/>
      <c r="C116" s="59"/>
      <c r="D116" s="60" t="n">
        <v>0</v>
      </c>
      <c r="E116" s="41" t="n">
        <v>0</v>
      </c>
      <c r="F116" s="42" t="n">
        <v>0</v>
      </c>
      <c r="G116" s="40" t="n">
        <f aca="false">D116+E116-F116</f>
        <v>0</v>
      </c>
      <c r="H116" s="43" t="s">
        <v>132</v>
      </c>
      <c r="I116" s="61" t="s">
        <v>154</v>
      </c>
      <c r="J116" s="40" t="n">
        <v>2583</v>
      </c>
      <c r="K116" s="66"/>
      <c r="L116" s="32"/>
      <c r="M116" s="35" t="n">
        <f aca="false">G116-J116</f>
        <v>-2583</v>
      </c>
      <c r="N116" s="36" t="n">
        <f aca="false">M116/$M$119</f>
        <v>0.016062533813406</v>
      </c>
      <c r="O116" s="45"/>
    </row>
    <row r="117" s="7" customFormat="true" ht="12.8" hidden="false" customHeight="false" outlineLevel="0" collapsed="false">
      <c r="B117" s="47"/>
      <c r="C117" s="59"/>
      <c r="D117" s="41" t="n">
        <v>0</v>
      </c>
      <c r="E117" s="41" t="n">
        <v>0</v>
      </c>
      <c r="F117" s="42" t="n">
        <v>0</v>
      </c>
      <c r="G117" s="40" t="n">
        <f aca="false">D117+E117-F117</f>
        <v>0</v>
      </c>
      <c r="H117" s="43"/>
      <c r="I117" s="61"/>
      <c r="J117" s="40" t="n">
        <v>0</v>
      </c>
      <c r="K117" s="65"/>
      <c r="L117" s="32"/>
      <c r="M117" s="35" t="n">
        <f aca="false">G117-J117</f>
        <v>0</v>
      </c>
      <c r="N117" s="36" t="n">
        <f aca="false">M117/$M$119</f>
        <v>-0</v>
      </c>
      <c r="O117" s="45"/>
    </row>
    <row r="118" s="7" customFormat="true" ht="12.8" hidden="false" customHeight="false" outlineLevel="0" collapsed="false">
      <c r="B118" s="68"/>
      <c r="C118" s="69"/>
      <c r="D118" s="40" t="n">
        <v>0</v>
      </c>
      <c r="E118" s="41" t="n">
        <v>0</v>
      </c>
      <c r="F118" s="42" t="n">
        <v>0</v>
      </c>
      <c r="G118" s="70" t="n">
        <f aca="false">D118+E118-F118</f>
        <v>0</v>
      </c>
      <c r="H118" s="71"/>
      <c r="I118" s="72"/>
      <c r="J118" s="40" t="n">
        <v>0</v>
      </c>
      <c r="K118" s="65"/>
      <c r="L118" s="73"/>
      <c r="M118" s="35" t="n">
        <f aca="false">G118-J118</f>
        <v>0</v>
      </c>
      <c r="N118" s="36" t="n">
        <f aca="false">M118/$M$119</f>
        <v>-0</v>
      </c>
      <c r="O118" s="37"/>
    </row>
    <row r="119" s="74" customFormat="true" ht="18.75" hidden="false" customHeight="true" outlineLevel="0" collapsed="false">
      <c r="B119" s="75"/>
      <c r="C119" s="76" t="s">
        <v>155</v>
      </c>
      <c r="D119" s="77" t="n">
        <f aca="false">SUM(D16:D118)</f>
        <v>825527</v>
      </c>
      <c r="E119" s="77" t="n">
        <f aca="false">SUM(E16:E118)</f>
        <v>0</v>
      </c>
      <c r="F119" s="77" t="n">
        <f aca="false">SUM(F16:F118)</f>
        <v>0</v>
      </c>
      <c r="G119" s="77" t="n">
        <f aca="false">SUM(G16:G118)</f>
        <v>825527</v>
      </c>
      <c r="H119" s="75"/>
      <c r="I119" s="75"/>
      <c r="J119" s="77" t="n">
        <f aca="false">SUM(J16:J118)</f>
        <v>986336</v>
      </c>
      <c r="K119" s="77"/>
      <c r="L119" s="77"/>
      <c r="M119" s="77" t="n">
        <f aca="false">SUM(M16:M118)</f>
        <v>-160809</v>
      </c>
      <c r="N119" s="78"/>
      <c r="O119" s="79"/>
    </row>
    <row r="122" customFormat="false" ht="13.8" hidden="false" customHeight="false" outlineLevel="0" collapsed="false">
      <c r="C122" s="80"/>
      <c r="D122" s="81" t="s">
        <v>156</v>
      </c>
      <c r="E122" s="82" t="s">
        <v>156</v>
      </c>
    </row>
    <row r="123" customFormat="false" ht="13.8" hidden="false" customHeight="false" outlineLevel="0" collapsed="false">
      <c r="C123" s="83" t="s">
        <v>157</v>
      </c>
      <c r="D123" s="84" t="n">
        <v>44073</v>
      </c>
      <c r="E123" s="84" t="n">
        <v>43830</v>
      </c>
    </row>
    <row r="124" customFormat="false" ht="13.8" hidden="false" customHeight="false" outlineLevel="0" collapsed="false">
      <c r="C124" s="83"/>
      <c r="D124" s="84"/>
      <c r="E124" s="85"/>
    </row>
    <row r="125" customFormat="false" ht="13.8" hidden="false" customHeight="false" outlineLevel="0" collapsed="false">
      <c r="C125" s="86" t="s">
        <v>158</v>
      </c>
      <c r="D125" s="87" t="n">
        <f aca="false">SUM(G16:G49)</f>
        <v>91415</v>
      </c>
      <c r="E125" s="87" t="n">
        <f aca="false">SUM(J16:J49)</f>
        <v>152102</v>
      </c>
    </row>
    <row r="126" customFormat="false" ht="13.8" hidden="false" customHeight="false" outlineLevel="0" collapsed="false">
      <c r="C126" s="86" t="s">
        <v>159</v>
      </c>
      <c r="D126" s="87" t="n">
        <f aca="false">SUM(G98:G118)</f>
        <v>0</v>
      </c>
      <c r="E126" s="87" t="n">
        <f aca="false">SUM(J98:J118)</f>
        <v>180633</v>
      </c>
    </row>
    <row r="127" customFormat="false" ht="13.8" hidden="false" customHeight="false" outlineLevel="0" collapsed="false">
      <c r="C127" s="86" t="s">
        <v>160</v>
      </c>
      <c r="D127" s="87" t="n">
        <f aca="false">G95+G94+G88+G89+G87</f>
        <v>67621</v>
      </c>
      <c r="E127" s="87" t="n">
        <f aca="false">J95+J94+J88+J89+J87</f>
        <v>102874</v>
      </c>
    </row>
    <row r="128" customFormat="false" ht="13.8" hidden="false" customHeight="false" outlineLevel="0" collapsed="false">
      <c r="C128" s="86" t="s">
        <v>161</v>
      </c>
      <c r="D128" s="87" t="n">
        <f aca="false">SUM(G50:G63)</f>
        <v>110831</v>
      </c>
      <c r="E128" s="87" t="n">
        <f aca="false">SUM(J50:J63)</f>
        <v>152838</v>
      </c>
    </row>
    <row r="129" customFormat="false" ht="13.8" hidden="false" customHeight="false" outlineLevel="0" collapsed="false">
      <c r="C129" s="86" t="s">
        <v>162</v>
      </c>
      <c r="D129" s="87" t="n">
        <f aca="false">G74+G86+G85+G80</f>
        <v>100188</v>
      </c>
      <c r="E129" s="87" t="n">
        <f aca="false">J74+J86+J85+J80</f>
        <v>105014</v>
      </c>
    </row>
    <row r="130" customFormat="false" ht="13.8" hidden="false" customHeight="false" outlineLevel="0" collapsed="false">
      <c r="C130" s="86" t="s">
        <v>163</v>
      </c>
      <c r="D130" s="87" t="n">
        <f aca="false">SUM(G64:G72)+SUM(G75:G76)+SUM(G81:G84)+SUM(G90:G93)</f>
        <v>455472</v>
      </c>
      <c r="E130" s="87" t="n">
        <f aca="false">SUM(J64:J72)+SUM(J75:J76)+SUM(J81:J84)+SUM(J90:J93)</f>
        <v>292875</v>
      </c>
    </row>
    <row r="131" customFormat="false" ht="13.8" hidden="false" customHeight="false" outlineLevel="0" collapsed="false">
      <c r="C131" s="88"/>
      <c r="D131" s="89"/>
      <c r="E131" s="90"/>
    </row>
    <row r="132" customFormat="false" ht="13.8" hidden="false" customHeight="false" outlineLevel="0" collapsed="false">
      <c r="C132" s="91" t="s">
        <v>155</v>
      </c>
      <c r="D132" s="92" t="n">
        <f aca="false">+SUM(D125:D130)</f>
        <v>825527</v>
      </c>
      <c r="E132" s="93" t="n">
        <f aca="false">+SUM(E125:E130)</f>
        <v>986336</v>
      </c>
    </row>
    <row r="134" customFormat="false" ht="13.8" hidden="false" customHeight="false" outlineLevel="0" collapsed="false">
      <c r="C134" s="94" t="s">
        <v>164</v>
      </c>
      <c r="D134" s="95"/>
      <c r="E134" s="96"/>
    </row>
    <row r="135" customFormat="false" ht="13.8" hidden="false" customHeight="false" outlineLevel="0" collapsed="false">
      <c r="C135" s="91" t="s">
        <v>165</v>
      </c>
      <c r="D135" s="97" t="n">
        <f aca="false">D132-D134</f>
        <v>825527</v>
      </c>
      <c r="E135" s="97" t="n">
        <f aca="false">E132-E134</f>
        <v>986336</v>
      </c>
    </row>
    <row r="139" customFormat="false" ht="13.8" hidden="false" customHeight="false" outlineLevel="0" collapsed="false">
      <c r="B139" s="98" t="s">
        <v>166</v>
      </c>
      <c r="C139" s="99"/>
      <c r="D139" s="99"/>
      <c r="E139" s="99"/>
      <c r="F139" s="99"/>
      <c r="G139" s="99"/>
      <c r="H139" s="99"/>
      <c r="I139" s="100"/>
      <c r="J139" s="101"/>
      <c r="K139" s="101"/>
      <c r="L139" s="101"/>
      <c r="M139" s="101"/>
      <c r="N139" s="102"/>
      <c r="O139" s="101"/>
    </row>
    <row r="140" customFormat="false" ht="13.8" hidden="false" customHeight="false" outlineLevel="0" collapsed="false">
      <c r="B140" s="103" t="s">
        <v>167</v>
      </c>
      <c r="I140" s="104"/>
    </row>
    <row r="141" customFormat="false" ht="13.8" hidden="false" customHeight="false" outlineLevel="0" collapsed="false">
      <c r="B141" s="103"/>
      <c r="I141" s="104"/>
    </row>
    <row r="142" customFormat="false" ht="13.8" hidden="false" customHeight="false" outlineLevel="0" collapsed="false">
      <c r="B142" s="105" t="s">
        <v>168</v>
      </c>
      <c r="I142" s="104"/>
    </row>
    <row r="143" customFormat="false" ht="13.8" hidden="false" customHeight="false" outlineLevel="0" collapsed="false">
      <c r="B143" s="103" t="s">
        <v>169</v>
      </c>
      <c r="I143" s="104"/>
    </row>
    <row r="144" customFormat="false" ht="13.8" hidden="false" customHeight="false" outlineLevel="0" collapsed="false">
      <c r="B144" s="103" t="s">
        <v>170</v>
      </c>
      <c r="I144" s="104"/>
    </row>
    <row r="145" customFormat="false" ht="13.8" hidden="false" customHeight="false" outlineLevel="0" collapsed="false">
      <c r="B145" s="103"/>
      <c r="I145" s="104"/>
    </row>
    <row r="146" customFormat="false" ht="13.8" hidden="false" customHeight="false" outlineLevel="0" collapsed="false">
      <c r="B146" s="103"/>
      <c r="I146" s="104"/>
    </row>
    <row r="147" customFormat="false" ht="13.8" hidden="false" customHeight="false" outlineLevel="0" collapsed="false">
      <c r="B147" s="105" t="s">
        <v>171</v>
      </c>
      <c r="I147" s="104"/>
    </row>
  </sheetData>
  <mergeCells count="25">
    <mergeCell ref="B2:O2"/>
    <mergeCell ref="C4:J4"/>
    <mergeCell ref="K4:M4"/>
    <mergeCell ref="N4:O4"/>
    <mergeCell ref="C5:J5"/>
    <mergeCell ref="K5:M5"/>
    <mergeCell ref="N5:O5"/>
    <mergeCell ref="C6:J6"/>
    <mergeCell ref="K6:M6"/>
    <mergeCell ref="N6:O6"/>
    <mergeCell ref="C7:J7"/>
    <mergeCell ref="K7:M7"/>
    <mergeCell ref="N7:O7"/>
    <mergeCell ref="C8:J8"/>
    <mergeCell ref="K8:M8"/>
    <mergeCell ref="N8:O8"/>
    <mergeCell ref="B12:B13"/>
    <mergeCell ref="C12:C13"/>
    <mergeCell ref="E12:F12"/>
    <mergeCell ref="H12:H13"/>
    <mergeCell ref="I12:I13"/>
    <mergeCell ref="K12:K13"/>
    <mergeCell ref="L12:L13"/>
    <mergeCell ref="M12:N12"/>
    <mergeCell ref="O12:O1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C44" colorId="64" zoomScale="90" zoomScaleNormal="90" zoomScalePageLayoutView="100" workbookViewId="0">
      <selection pane="topLeft" activeCell="E57" activeCellId="0" sqref="E57"/>
    </sheetView>
  </sheetViews>
  <sheetFormatPr defaultColWidth="10.46875" defaultRowHeight="13.8" zeroHeight="false" outlineLevelRow="0" outlineLevelCol="0"/>
  <cols>
    <col collapsed="false" customWidth="true" hidden="false" outlineLevel="0" max="1" min="1" style="1" width="2.67"/>
    <col collapsed="false" customWidth="true" hidden="false" outlineLevel="0" max="2" min="2" style="1" width="12.52"/>
    <col collapsed="false" customWidth="true" hidden="false" outlineLevel="0" max="3" min="3" style="1" width="40.75"/>
    <col collapsed="false" customWidth="true" hidden="false" outlineLevel="0" max="4" min="4" style="106" width="15.48"/>
    <col collapsed="false" customWidth="true" hidden="false" outlineLevel="0" max="5" min="5" style="1" width="13.93"/>
    <col collapsed="false" customWidth="false" hidden="false" outlineLevel="0" max="1024" min="6" style="1" width="10.47"/>
  </cols>
  <sheetData>
    <row r="1" customFormat="false" ht="13.8" hidden="false" customHeight="false" outlineLevel="0" collapsed="false">
      <c r="I1" s="2"/>
    </row>
    <row r="2" s="3" customFormat="true" ht="18" hidden="false" customHeight="tru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  <c r="AMF2" s="1"/>
      <c r="AMG2" s="1"/>
      <c r="AMH2" s="1"/>
      <c r="AMI2" s="1"/>
      <c r="AMJ2" s="1"/>
    </row>
    <row r="3" s="3" customFormat="true" ht="13.8" hidden="false" customHeight="false" outlineLevel="0" collapsed="false">
      <c r="B3" s="5"/>
      <c r="C3" s="5"/>
      <c r="D3" s="107"/>
      <c r="E3" s="5"/>
      <c r="F3" s="5"/>
      <c r="G3" s="5"/>
      <c r="H3" s="5"/>
      <c r="I3" s="6"/>
      <c r="AMF3" s="1"/>
      <c r="AMG3" s="1"/>
      <c r="AMH3" s="1"/>
      <c r="AMI3" s="1"/>
      <c r="AMJ3" s="1"/>
    </row>
    <row r="4" s="7" customFormat="true" ht="13.8" hidden="false" customHeight="false" outlineLevel="0" collapsed="false">
      <c r="B4" s="8" t="s">
        <v>1</v>
      </c>
      <c r="C4" s="9" t="s">
        <v>2</v>
      </c>
      <c r="D4" s="9"/>
      <c r="E4" s="9"/>
      <c r="F4" s="10" t="s">
        <v>3</v>
      </c>
      <c r="G4" s="10"/>
      <c r="H4" s="10"/>
      <c r="I4" s="11"/>
      <c r="J4" s="11"/>
      <c r="AMF4" s="1"/>
      <c r="AMG4" s="1"/>
      <c r="AMH4" s="1"/>
      <c r="AMI4" s="1"/>
      <c r="AMJ4" s="1"/>
    </row>
    <row r="5" s="7" customFormat="true" ht="13.8" hidden="false" customHeight="false" outlineLevel="0" collapsed="false">
      <c r="B5" s="8" t="s">
        <v>4</v>
      </c>
      <c r="C5" s="9" t="s">
        <v>5</v>
      </c>
      <c r="D5" s="9"/>
      <c r="E5" s="9"/>
      <c r="F5" s="10" t="s">
        <v>6</v>
      </c>
      <c r="G5" s="10"/>
      <c r="H5" s="10"/>
      <c r="I5" s="12" t="s">
        <v>172</v>
      </c>
      <c r="J5" s="12"/>
      <c r="AMF5" s="1"/>
      <c r="AMG5" s="1"/>
      <c r="AMH5" s="1"/>
      <c r="AMI5" s="1"/>
      <c r="AMJ5" s="1"/>
    </row>
    <row r="6" s="7" customFormat="true" ht="13.8" hidden="false" customHeight="false" outlineLevel="0" collapsed="false">
      <c r="B6" s="8" t="s">
        <v>8</v>
      </c>
      <c r="C6" s="9" t="s">
        <v>9</v>
      </c>
      <c r="D6" s="9"/>
      <c r="E6" s="9"/>
      <c r="F6" s="10" t="s">
        <v>10</v>
      </c>
      <c r="G6" s="10"/>
      <c r="H6" s="10"/>
      <c r="I6" s="13" t="n">
        <v>44134</v>
      </c>
      <c r="J6" s="13"/>
      <c r="AMF6" s="1"/>
      <c r="AMG6" s="1"/>
      <c r="AMH6" s="1"/>
      <c r="AMI6" s="1"/>
      <c r="AMJ6" s="1"/>
    </row>
    <row r="7" s="7" customFormat="true" ht="13.8" hidden="false" customHeight="false" outlineLevel="0" collapsed="false">
      <c r="B7" s="8" t="s">
        <v>11</v>
      </c>
      <c r="C7" s="9" t="s">
        <v>12</v>
      </c>
      <c r="D7" s="9"/>
      <c r="E7" s="9"/>
      <c r="F7" s="10" t="s">
        <v>13</v>
      </c>
      <c r="G7" s="10"/>
      <c r="H7" s="10"/>
      <c r="I7" s="12" t="s">
        <v>14</v>
      </c>
      <c r="J7" s="12"/>
      <c r="AMF7" s="1"/>
      <c r="AMG7" s="1"/>
      <c r="AMH7" s="1"/>
      <c r="AMI7" s="1"/>
      <c r="AMJ7" s="1"/>
    </row>
    <row r="8" s="7" customFormat="true" ht="13.8" hidden="false" customHeight="false" outlineLevel="0" collapsed="false">
      <c r="B8" s="8" t="s">
        <v>15</v>
      </c>
      <c r="C8" s="9" t="s">
        <v>16</v>
      </c>
      <c r="D8" s="9"/>
      <c r="E8" s="9"/>
      <c r="F8" s="10" t="s">
        <v>10</v>
      </c>
      <c r="G8" s="10"/>
      <c r="H8" s="10"/>
      <c r="I8" s="11"/>
      <c r="J8" s="11"/>
      <c r="AMF8" s="1"/>
      <c r="AMG8" s="1"/>
      <c r="AMH8" s="1"/>
      <c r="AMI8" s="1"/>
      <c r="AMJ8" s="1"/>
    </row>
    <row r="9" s="3" customFormat="true" ht="13.8" hidden="false" customHeight="false" outlineLevel="0" collapsed="false">
      <c r="D9" s="108"/>
      <c r="I9" s="14"/>
      <c r="AMF9" s="1"/>
      <c r="AMG9" s="1"/>
      <c r="AMH9" s="1"/>
      <c r="AMI9" s="1"/>
      <c r="AMJ9" s="1"/>
    </row>
    <row r="10" customFormat="false" ht="13.8" hidden="false" customHeight="false" outlineLevel="0" collapsed="false">
      <c r="I10" s="2"/>
    </row>
    <row r="11" customFormat="false" ht="42.25" hidden="false" customHeight="true" outlineLevel="0" collapsed="false">
      <c r="B11" s="109"/>
      <c r="C11" s="109"/>
      <c r="D11" s="110" t="s">
        <v>173</v>
      </c>
      <c r="E11" s="111" t="s">
        <v>174</v>
      </c>
      <c r="F11" s="111"/>
      <c r="G11" s="111"/>
      <c r="H11" s="111"/>
      <c r="I11" s="111"/>
      <c r="J11" s="111"/>
    </row>
    <row r="12" s="116" customFormat="true" ht="13.8" hidden="false" customHeight="false" outlineLevel="0" collapsed="false">
      <c r="A12" s="1"/>
      <c r="B12" s="112" t="n">
        <v>5.1</v>
      </c>
      <c r="C12" s="113" t="s">
        <v>175</v>
      </c>
      <c r="D12" s="114"/>
      <c r="E12" s="115"/>
      <c r="F12" s="115"/>
      <c r="G12" s="115"/>
      <c r="H12" s="115"/>
      <c r="I12" s="115"/>
      <c r="J12" s="115"/>
      <c r="AMF12" s="1"/>
      <c r="AMG12" s="1"/>
      <c r="AMH12" s="1"/>
      <c r="AMI12" s="1"/>
      <c r="AMJ12" s="1"/>
    </row>
    <row r="13" s="116" customFormat="true" ht="13.8" hidden="false" customHeight="false" outlineLevel="0" collapsed="false">
      <c r="A13" s="1"/>
      <c r="B13" s="117" t="s">
        <v>176</v>
      </c>
      <c r="C13" s="118" t="s">
        <v>177</v>
      </c>
      <c r="D13" s="119" t="n">
        <v>53535.1</v>
      </c>
      <c r="E13" s="120" t="s">
        <v>178</v>
      </c>
      <c r="F13" s="120"/>
      <c r="G13" s="120"/>
      <c r="H13" s="120"/>
      <c r="I13" s="120"/>
      <c r="J13" s="120"/>
      <c r="AMF13" s="1"/>
      <c r="AMG13" s="1"/>
      <c r="AMH13" s="1"/>
      <c r="AMI13" s="1"/>
      <c r="AMJ13" s="1"/>
    </row>
    <row r="14" s="116" customFormat="true" ht="13.8" hidden="false" customHeight="false" outlineLevel="0" collapsed="false">
      <c r="A14" s="1"/>
      <c r="B14" s="117" t="s">
        <v>179</v>
      </c>
      <c r="C14" s="118" t="s">
        <v>180</v>
      </c>
      <c r="D14" s="119" t="n">
        <v>31545.49</v>
      </c>
      <c r="E14" s="120" t="s">
        <v>178</v>
      </c>
      <c r="F14" s="120"/>
      <c r="G14" s="120"/>
      <c r="H14" s="120"/>
      <c r="I14" s="120"/>
      <c r="J14" s="120"/>
      <c r="AMF14" s="1"/>
      <c r="AMG14" s="1"/>
      <c r="AMH14" s="1"/>
      <c r="AMI14" s="1"/>
      <c r="AMJ14" s="1"/>
    </row>
    <row r="15" s="116" customFormat="true" ht="13.8" hidden="false" customHeight="false" outlineLevel="0" collapsed="false">
      <c r="A15" s="1"/>
      <c r="B15" s="117" t="s">
        <v>181</v>
      </c>
      <c r="C15" s="118" t="s">
        <v>182</v>
      </c>
      <c r="D15" s="119" t="n">
        <v>6335.09</v>
      </c>
      <c r="E15" s="120" t="s">
        <v>178</v>
      </c>
      <c r="F15" s="120"/>
      <c r="G15" s="120"/>
      <c r="H15" s="120"/>
      <c r="I15" s="120"/>
      <c r="J15" s="120"/>
      <c r="AMF15" s="1"/>
      <c r="AMG15" s="1"/>
      <c r="AMH15" s="1"/>
      <c r="AMI15" s="1"/>
      <c r="AMJ15" s="1"/>
    </row>
    <row r="16" s="116" customFormat="true" ht="13.8" hidden="false" customHeight="false" outlineLevel="0" collapsed="false">
      <c r="A16" s="1"/>
      <c r="B16" s="117" t="s">
        <v>183</v>
      </c>
      <c r="C16" s="118" t="s">
        <v>65</v>
      </c>
      <c r="D16" s="119" t="n">
        <v>110831.15</v>
      </c>
      <c r="E16" s="121"/>
      <c r="F16" s="121"/>
      <c r="G16" s="121"/>
      <c r="H16" s="121"/>
      <c r="I16" s="121"/>
      <c r="J16" s="121"/>
      <c r="AMF16" s="1"/>
      <c r="AMG16" s="1"/>
      <c r="AMH16" s="1"/>
      <c r="AMI16" s="1"/>
      <c r="AMJ16" s="1"/>
    </row>
    <row r="17" s="116" customFormat="true" ht="13.8" hidden="false" customHeight="false" outlineLevel="0" collapsed="false">
      <c r="A17" s="1"/>
      <c r="B17" s="117" t="s">
        <v>184</v>
      </c>
      <c r="C17" s="118" t="s">
        <v>86</v>
      </c>
      <c r="D17" s="119" t="n">
        <v>107842.44</v>
      </c>
      <c r="E17" s="121"/>
      <c r="F17" s="121"/>
      <c r="G17" s="121"/>
      <c r="H17" s="121"/>
      <c r="I17" s="121"/>
      <c r="J17" s="121"/>
      <c r="AMF17" s="1"/>
      <c r="AMG17" s="1"/>
      <c r="AMH17" s="1"/>
      <c r="AMI17" s="1"/>
      <c r="AMJ17" s="1"/>
    </row>
    <row r="18" s="116" customFormat="true" ht="13.8" hidden="false" customHeight="false" outlineLevel="0" collapsed="false">
      <c r="A18" s="1"/>
      <c r="B18" s="117" t="s">
        <v>185</v>
      </c>
      <c r="C18" s="118" t="s">
        <v>96</v>
      </c>
      <c r="D18" s="119" t="n">
        <v>1478.21</v>
      </c>
      <c r="E18" s="120" t="s">
        <v>186</v>
      </c>
      <c r="F18" s="120"/>
      <c r="G18" s="120"/>
      <c r="H18" s="120"/>
      <c r="I18" s="120"/>
      <c r="J18" s="120"/>
      <c r="AMF18" s="1"/>
      <c r="AMG18" s="1"/>
      <c r="AMH18" s="1"/>
      <c r="AMI18" s="1"/>
      <c r="AMJ18" s="1"/>
    </row>
    <row r="19" s="116" customFormat="true" ht="13.8" hidden="false" customHeight="false" outlineLevel="0" collapsed="false">
      <c r="A19" s="1"/>
      <c r="B19" s="122" t="s">
        <v>187</v>
      </c>
      <c r="C19" s="123" t="s">
        <v>103</v>
      </c>
      <c r="D19" s="124" t="n">
        <v>513959.72</v>
      </c>
      <c r="E19" s="125"/>
      <c r="F19" s="125"/>
      <c r="G19" s="125"/>
      <c r="H19" s="125"/>
      <c r="I19" s="125"/>
      <c r="J19" s="125"/>
      <c r="AMF19" s="1"/>
      <c r="AMG19" s="1"/>
      <c r="AMH19" s="1"/>
      <c r="AMI19" s="1"/>
      <c r="AMJ19" s="1"/>
    </row>
    <row r="20" customFormat="false" ht="14.65" hidden="false" customHeight="false" outlineLevel="0" collapsed="false">
      <c r="C20" s="126" t="s">
        <v>188</v>
      </c>
      <c r="D20" s="127" t="n">
        <f aca="false">SUM(D13:D19)</f>
        <v>825527.2</v>
      </c>
    </row>
    <row r="23" customFormat="false" ht="13.8" hidden="false" customHeight="false" outlineLevel="0" collapsed="false">
      <c r="B23" s="128"/>
      <c r="C23" s="128"/>
      <c r="D23" s="129"/>
    </row>
    <row r="24" customFormat="false" ht="13.8" hidden="false" customHeight="false" outlineLevel="0" collapsed="false">
      <c r="B24" s="130"/>
      <c r="C24" s="131" t="s">
        <v>189</v>
      </c>
      <c r="D24" s="132" t="s">
        <v>190</v>
      </c>
      <c r="E24" s="133" t="s">
        <v>29</v>
      </c>
      <c r="F24" s="134"/>
      <c r="G24" s="135"/>
      <c r="H24" s="135"/>
      <c r="I24" s="135"/>
      <c r="J24" s="136"/>
    </row>
    <row r="25" customFormat="false" ht="13.8" hidden="false" customHeight="false" outlineLevel="0" collapsed="false">
      <c r="B25" s="38"/>
      <c r="C25" s="137" t="s">
        <v>191</v>
      </c>
      <c r="D25" s="138" t="n">
        <v>28197</v>
      </c>
      <c r="E25" s="139" t="n">
        <f aca="false">D25/$D$31</f>
        <v>0.254414034321578</v>
      </c>
      <c r="F25" s="140" t="s">
        <v>192</v>
      </c>
      <c r="J25" s="104"/>
    </row>
    <row r="26" customFormat="false" ht="13.8" hidden="false" customHeight="false" outlineLevel="0" collapsed="false">
      <c r="B26" s="38"/>
      <c r="C26" s="137" t="s">
        <v>193</v>
      </c>
      <c r="D26" s="138" t="n">
        <v>11000</v>
      </c>
      <c r="E26" s="139" t="n">
        <f aca="false">D26/$D$31</f>
        <v>0.0992500754526142</v>
      </c>
      <c r="F26" s="140" t="s">
        <v>192</v>
      </c>
      <c r="J26" s="104"/>
    </row>
    <row r="27" customFormat="false" ht="13.8" hidden="false" customHeight="false" outlineLevel="0" collapsed="false">
      <c r="B27" s="38"/>
      <c r="C27" s="141" t="s">
        <v>194</v>
      </c>
      <c r="D27" s="138" t="n">
        <v>10000</v>
      </c>
      <c r="E27" s="139" t="n">
        <f aca="false">D27/$D$31</f>
        <v>0.0902273413205583</v>
      </c>
      <c r="F27" s="140" t="s">
        <v>192</v>
      </c>
      <c r="J27" s="104"/>
    </row>
    <row r="28" customFormat="false" ht="13.8" hidden="false" customHeight="false" outlineLevel="0" collapsed="false">
      <c r="B28" s="38"/>
      <c r="C28" s="137" t="s">
        <v>195</v>
      </c>
      <c r="D28" s="138" t="n">
        <v>7685</v>
      </c>
      <c r="E28" s="139" t="n">
        <f aca="false">D28/$D$31</f>
        <v>0.0693397118048491</v>
      </c>
      <c r="F28" s="140" t="s">
        <v>192</v>
      </c>
      <c r="J28" s="104"/>
    </row>
    <row r="29" customFormat="false" ht="13.8" hidden="false" customHeight="false" outlineLevel="0" collapsed="false">
      <c r="B29" s="38"/>
      <c r="C29" s="141" t="s">
        <v>196</v>
      </c>
      <c r="D29" s="138" t="n">
        <v>9966</v>
      </c>
      <c r="E29" s="139" t="n">
        <f aca="false">D29/$D$31</f>
        <v>0.0899205683600685</v>
      </c>
      <c r="F29" s="140" t="s">
        <v>192</v>
      </c>
      <c r="J29" s="104"/>
    </row>
    <row r="30" customFormat="false" ht="13.8" hidden="false" customHeight="false" outlineLevel="0" collapsed="false">
      <c r="B30" s="142"/>
      <c r="C30" s="142" t="s">
        <v>197</v>
      </c>
      <c r="D30" s="143" t="n">
        <f aca="false">D16-SUM(D25:D29)</f>
        <v>43983.15</v>
      </c>
      <c r="E30" s="144" t="n">
        <f aca="false">D30/$D$31</f>
        <v>0.396848268740331</v>
      </c>
      <c r="F30" s="145" t="s">
        <v>198</v>
      </c>
      <c r="G30" s="146"/>
      <c r="H30" s="146"/>
      <c r="I30" s="146"/>
      <c r="J30" s="147"/>
    </row>
    <row r="31" customFormat="false" ht="13.8" hidden="false" customHeight="false" outlineLevel="0" collapsed="false">
      <c r="B31" s="128"/>
      <c r="C31" s="148" t="s">
        <v>199</v>
      </c>
      <c r="D31" s="149" t="n">
        <f aca="false">SUM(D25:D30)</f>
        <v>110831.15</v>
      </c>
      <c r="E31" s="150" t="n">
        <f aca="false">SUM(E25:E30)</f>
        <v>1</v>
      </c>
    </row>
    <row r="32" customFormat="false" ht="13.8" hidden="false" customHeight="false" outlineLevel="0" collapsed="false">
      <c r="B32" s="128"/>
      <c r="C32" s="128"/>
      <c r="D32" s="129"/>
    </row>
    <row r="33" customFormat="false" ht="13.8" hidden="false" customHeight="false" outlineLevel="0" collapsed="false">
      <c r="B33" s="128"/>
      <c r="C33" s="128"/>
      <c r="D33" s="129"/>
    </row>
    <row r="34" customFormat="false" ht="13.8" hidden="false" customHeight="false" outlineLevel="0" collapsed="false">
      <c r="B34" s="130"/>
      <c r="C34" s="131" t="s">
        <v>200</v>
      </c>
      <c r="D34" s="132" t="s">
        <v>190</v>
      </c>
      <c r="E34" s="133" t="s">
        <v>29</v>
      </c>
      <c r="F34" s="134"/>
      <c r="G34" s="135"/>
      <c r="H34" s="135"/>
      <c r="I34" s="135"/>
      <c r="J34" s="136"/>
    </row>
    <row r="35" customFormat="false" ht="13.8" hidden="false" customHeight="false" outlineLevel="0" collapsed="false">
      <c r="B35" s="38"/>
      <c r="C35" s="137" t="s">
        <v>201</v>
      </c>
      <c r="D35" s="138" t="n">
        <v>22717</v>
      </c>
      <c r="E35" s="139" t="n">
        <f aca="false">D35/$D$40</f>
        <v>0.210649907401947</v>
      </c>
      <c r="F35" s="140" t="s">
        <v>192</v>
      </c>
      <c r="J35" s="104"/>
    </row>
    <row r="36" customFormat="false" ht="13.8" hidden="false" customHeight="false" outlineLevel="0" collapsed="false">
      <c r="B36" s="38"/>
      <c r="C36" s="141" t="s">
        <v>202</v>
      </c>
      <c r="D36" s="138" t="n">
        <v>19064</v>
      </c>
      <c r="E36" s="139" t="n">
        <f aca="false">D36/$D$40</f>
        <v>0.176776415667153</v>
      </c>
      <c r="F36" s="140" t="s">
        <v>192</v>
      </c>
      <c r="J36" s="104"/>
    </row>
    <row r="37" customFormat="false" ht="13.8" hidden="false" customHeight="false" outlineLevel="0" collapsed="false">
      <c r="B37" s="38"/>
      <c r="C37" s="141" t="s">
        <v>203</v>
      </c>
      <c r="D37" s="138" t="n">
        <v>25076</v>
      </c>
      <c r="E37" s="139" t="n">
        <f aca="false">D37/$D$40</f>
        <v>0.232524412466929</v>
      </c>
      <c r="F37" s="140" t="s">
        <v>192</v>
      </c>
      <c r="J37" s="104"/>
    </row>
    <row r="38" customFormat="false" ht="13.8" hidden="false" customHeight="false" outlineLevel="0" collapsed="false">
      <c r="B38" s="38"/>
      <c r="C38" s="151" t="s">
        <v>204</v>
      </c>
      <c r="D38" s="138" t="n">
        <v>7500</v>
      </c>
      <c r="E38" s="139" t="n">
        <f aca="false">D38/$D$40</f>
        <v>0.0695459041913369</v>
      </c>
      <c r="F38" s="140" t="s">
        <v>192</v>
      </c>
      <c r="J38" s="104"/>
    </row>
    <row r="39" customFormat="false" ht="13.8" hidden="false" customHeight="false" outlineLevel="0" collapsed="false">
      <c r="B39" s="142"/>
      <c r="C39" s="142" t="s">
        <v>197</v>
      </c>
      <c r="D39" s="143" t="n">
        <f aca="false">D17-SUM(D35:D38)</f>
        <v>33485.44</v>
      </c>
      <c r="E39" s="144" t="n">
        <f aca="false">D39/$D$40</f>
        <v>0.310503360272635</v>
      </c>
      <c r="F39" s="145" t="s">
        <v>198</v>
      </c>
      <c r="G39" s="146"/>
      <c r="H39" s="146"/>
      <c r="I39" s="146"/>
      <c r="J39" s="147"/>
    </row>
    <row r="40" customFormat="false" ht="13.8" hidden="false" customHeight="false" outlineLevel="0" collapsed="false">
      <c r="B40" s="128"/>
      <c r="C40" s="148" t="s">
        <v>199</v>
      </c>
      <c r="D40" s="149" t="n">
        <f aca="false">SUM(D35:D39)</f>
        <v>107842.44</v>
      </c>
      <c r="E40" s="150" t="n">
        <f aca="false">SUM(E35:E39)</f>
        <v>1</v>
      </c>
    </row>
    <row r="41" customFormat="false" ht="13.8" hidden="false" customHeight="false" outlineLevel="0" collapsed="false">
      <c r="B41" s="128"/>
      <c r="C41" s="128"/>
      <c r="D41" s="129"/>
    </row>
    <row r="43" customFormat="false" ht="13.8" hidden="false" customHeight="false" outlineLevel="0" collapsed="false">
      <c r="B43" s="128"/>
      <c r="C43" s="128"/>
      <c r="D43" s="129"/>
    </row>
    <row r="44" customFormat="false" ht="13.8" hidden="false" customHeight="false" outlineLevel="0" collapsed="false">
      <c r="B44" s="130"/>
      <c r="C44" s="131" t="s">
        <v>205</v>
      </c>
      <c r="D44" s="132" t="s">
        <v>190</v>
      </c>
      <c r="E44" s="133" t="s">
        <v>29</v>
      </c>
      <c r="F44" s="134"/>
      <c r="G44" s="135"/>
      <c r="H44" s="135"/>
      <c r="I44" s="135"/>
      <c r="J44" s="136"/>
    </row>
    <row r="45" customFormat="false" ht="13.8" hidden="false" customHeight="false" outlineLevel="0" collapsed="false">
      <c r="B45" s="38"/>
      <c r="C45" s="141" t="s">
        <v>206</v>
      </c>
      <c r="D45" s="138" t="n">
        <v>11059</v>
      </c>
      <c r="E45" s="139" t="n">
        <f aca="false">D45/$D$58</f>
        <v>0.02151725041799</v>
      </c>
      <c r="F45" s="140" t="s">
        <v>192</v>
      </c>
      <c r="J45" s="104"/>
    </row>
    <row r="46" customFormat="false" ht="13.8" hidden="false" customHeight="false" outlineLevel="0" collapsed="false">
      <c r="B46" s="38"/>
      <c r="C46" s="141" t="s">
        <v>207</v>
      </c>
      <c r="D46" s="138" t="n">
        <v>25011</v>
      </c>
      <c r="E46" s="139" t="n">
        <f aca="false">D46/$D$58</f>
        <v>0.0486633466140109</v>
      </c>
      <c r="F46" s="140" t="s">
        <v>192</v>
      </c>
      <c r="J46" s="104"/>
    </row>
    <row r="47" customFormat="false" ht="13.8" hidden="false" customHeight="false" outlineLevel="0" collapsed="false">
      <c r="B47" s="38"/>
      <c r="C47" s="141" t="s">
        <v>208</v>
      </c>
      <c r="D47" s="138" t="n">
        <v>12485</v>
      </c>
      <c r="E47" s="139" t="n">
        <f aca="false">D47/$D$58</f>
        <v>0.0242917869127954</v>
      </c>
      <c r="F47" s="140" t="s">
        <v>192</v>
      </c>
      <c r="J47" s="104"/>
    </row>
    <row r="48" customFormat="false" ht="13.8" hidden="false" customHeight="false" outlineLevel="0" collapsed="false">
      <c r="B48" s="38"/>
      <c r="C48" s="141" t="s">
        <v>201</v>
      </c>
      <c r="D48" s="138" t="n">
        <v>41368</v>
      </c>
      <c r="E48" s="139" t="n">
        <f aca="false">D48/$D$58</f>
        <v>0.0804887978380874</v>
      </c>
      <c r="F48" s="140" t="s">
        <v>192</v>
      </c>
      <c r="J48" s="104"/>
    </row>
    <row r="49" customFormat="false" ht="13.8" hidden="false" customHeight="false" outlineLevel="0" collapsed="false">
      <c r="B49" s="38"/>
      <c r="C49" s="141" t="s">
        <v>209</v>
      </c>
      <c r="D49" s="138" t="n">
        <v>40000</v>
      </c>
      <c r="E49" s="139" t="n">
        <f aca="false">D49/$D$58</f>
        <v>0.0778271106537298</v>
      </c>
      <c r="F49" s="140" t="s">
        <v>192</v>
      </c>
      <c r="J49" s="104"/>
    </row>
    <row r="50" customFormat="false" ht="13.8" hidden="false" customHeight="false" outlineLevel="0" collapsed="false">
      <c r="B50" s="38"/>
      <c r="C50" s="141" t="s">
        <v>210</v>
      </c>
      <c r="D50" s="138" t="n">
        <v>90677</v>
      </c>
      <c r="E50" s="139" t="n">
        <f aca="false">D50/$D$58</f>
        <v>0.176428222818707</v>
      </c>
      <c r="F50" s="140" t="s">
        <v>192</v>
      </c>
      <c r="J50" s="104"/>
    </row>
    <row r="51" customFormat="false" ht="13.8" hidden="false" customHeight="false" outlineLevel="0" collapsed="false">
      <c r="B51" s="38"/>
      <c r="C51" s="141" t="s">
        <v>211</v>
      </c>
      <c r="D51" s="138" t="n">
        <v>18263</v>
      </c>
      <c r="E51" s="139" t="n">
        <f aca="false">D51/$D$58</f>
        <v>0.0355339130467267</v>
      </c>
      <c r="F51" s="140" t="s">
        <v>192</v>
      </c>
      <c r="J51" s="104"/>
    </row>
    <row r="52" customFormat="false" ht="13.8" hidden="false" customHeight="false" outlineLevel="0" collapsed="false">
      <c r="B52" s="38"/>
      <c r="C52" s="141" t="s">
        <v>212</v>
      </c>
      <c r="D52" s="138" t="n">
        <v>23733</v>
      </c>
      <c r="E52" s="139" t="n">
        <f aca="false">D52/$D$58</f>
        <v>0.0461767704286243</v>
      </c>
      <c r="F52" s="140" t="s">
        <v>192</v>
      </c>
      <c r="J52" s="104"/>
    </row>
    <row r="53" customFormat="false" ht="13.8" hidden="false" customHeight="false" outlineLevel="0" collapsed="false">
      <c r="B53" s="38"/>
      <c r="C53" s="141" t="s">
        <v>213</v>
      </c>
      <c r="D53" s="138" t="n">
        <v>39900</v>
      </c>
      <c r="E53" s="139" t="n">
        <f aca="false">D53/$D$58</f>
        <v>0.0776325428770955</v>
      </c>
      <c r="F53" s="140" t="s">
        <v>192</v>
      </c>
      <c r="J53" s="104"/>
    </row>
    <row r="54" customFormat="false" ht="13.8" hidden="false" customHeight="false" outlineLevel="0" collapsed="false">
      <c r="B54" s="38"/>
      <c r="C54" s="151" t="s">
        <v>214</v>
      </c>
      <c r="D54" s="138" t="n">
        <v>34500</v>
      </c>
      <c r="E54" s="139" t="n">
        <f aca="false">D54/$D$58</f>
        <v>0.067125882938842</v>
      </c>
      <c r="F54" s="140" t="s">
        <v>192</v>
      </c>
      <c r="J54" s="104"/>
    </row>
    <row r="55" customFormat="false" ht="13.8" hidden="false" customHeight="false" outlineLevel="0" collapsed="false">
      <c r="B55" s="38"/>
      <c r="C55" s="151" t="s">
        <v>215</v>
      </c>
      <c r="D55" s="138" t="n">
        <v>15480</v>
      </c>
      <c r="E55" s="139" t="n">
        <f aca="false">D55/$D$58</f>
        <v>0.0301190918229934</v>
      </c>
      <c r="F55" s="140" t="s">
        <v>192</v>
      </c>
      <c r="J55" s="104"/>
    </row>
    <row r="56" customFormat="false" ht="13.8" hidden="false" customHeight="false" outlineLevel="0" collapsed="false">
      <c r="B56" s="38"/>
      <c r="C56" s="151" t="s">
        <v>216</v>
      </c>
      <c r="D56" s="138" t="n">
        <v>27200</v>
      </c>
      <c r="E56" s="139" t="n">
        <f aca="false">D56/$D$58</f>
        <v>0.0529224352445363</v>
      </c>
      <c r="F56" s="140" t="s">
        <v>192</v>
      </c>
      <c r="J56" s="104"/>
    </row>
    <row r="57" customFormat="false" ht="13.8" hidden="false" customHeight="false" outlineLevel="0" collapsed="false">
      <c r="B57" s="142"/>
      <c r="C57" s="142" t="s">
        <v>197</v>
      </c>
      <c r="D57" s="143" t="n">
        <f aca="false">D19-SUM(D45:D56)</f>
        <v>134283.72</v>
      </c>
      <c r="E57" s="144" t="n">
        <f aca="false">D57/$D$58</f>
        <v>0.261272848385862</v>
      </c>
      <c r="F57" s="145" t="s">
        <v>198</v>
      </c>
      <c r="G57" s="146"/>
      <c r="H57" s="146"/>
      <c r="I57" s="146"/>
      <c r="J57" s="147"/>
    </row>
    <row r="58" customFormat="false" ht="13.8" hidden="false" customHeight="false" outlineLevel="0" collapsed="false">
      <c r="B58" s="128"/>
      <c r="C58" s="148" t="s">
        <v>199</v>
      </c>
      <c r="D58" s="149" t="n">
        <f aca="false">SUM(D45:D57)</f>
        <v>513959.72</v>
      </c>
      <c r="E58" s="150" t="n">
        <f aca="false">SUM(E45:E57)</f>
        <v>1</v>
      </c>
    </row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5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  <mergeCell ref="E11:J11"/>
    <mergeCell ref="E12:J12"/>
    <mergeCell ref="E13:J13"/>
    <mergeCell ref="E14:J14"/>
    <mergeCell ref="E15:J15"/>
    <mergeCell ref="E16:J16"/>
    <mergeCell ref="E17:J17"/>
    <mergeCell ref="E18:J18"/>
    <mergeCell ref="E19:J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1048576"/>
  <sheetViews>
    <sheetView showFormulas="false" showGridLines="false" showRowColHeaders="true" showZeros="true" rightToLeft="false" tabSelected="false" showOutlineSymbols="true" defaultGridColor="true" view="normal" topLeftCell="A41" colorId="64" zoomScale="90" zoomScaleNormal="90" zoomScalePageLayoutView="100" workbookViewId="0">
      <selection pane="topLeft" activeCell="C48" activeCellId="0" sqref="C48"/>
    </sheetView>
  </sheetViews>
  <sheetFormatPr defaultColWidth="10.46875" defaultRowHeight="13.8" zeroHeight="false" outlineLevelRow="1" outlineLevelCol="0"/>
  <cols>
    <col collapsed="false" customWidth="true" hidden="false" outlineLevel="0" max="1" min="1" style="1" width="2.67"/>
    <col collapsed="false" customWidth="true" hidden="false" outlineLevel="0" max="2" min="2" style="1" width="12.52"/>
    <col collapsed="false" customWidth="true" hidden="false" outlineLevel="0" max="3" min="3" style="1" width="40.75"/>
    <col collapsed="false" customWidth="true" hidden="false" outlineLevel="0" max="4" min="4" style="106" width="19.86"/>
    <col collapsed="false" customWidth="true" hidden="false" outlineLevel="0" max="5" min="5" style="1" width="19.86"/>
    <col collapsed="false" customWidth="false" hidden="false" outlineLevel="0" max="1024" min="6" style="1" width="10.47"/>
  </cols>
  <sheetData>
    <row r="1" customFormat="false" ht="13.8" hidden="false" customHeight="false" outlineLevel="0" collapsed="false">
      <c r="I1" s="2"/>
    </row>
    <row r="2" s="3" customFormat="true" ht="18" hidden="false" customHeight="tru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  <c r="AMF2" s="1"/>
      <c r="AMG2" s="1"/>
      <c r="AMH2" s="1"/>
      <c r="AMI2" s="1"/>
      <c r="AMJ2" s="1"/>
    </row>
    <row r="3" s="3" customFormat="true" ht="13.8" hidden="false" customHeight="false" outlineLevel="0" collapsed="false">
      <c r="B3" s="5"/>
      <c r="C3" s="5"/>
      <c r="D3" s="107"/>
      <c r="E3" s="5"/>
      <c r="F3" s="5"/>
      <c r="G3" s="5"/>
      <c r="H3" s="5"/>
      <c r="I3" s="6"/>
      <c r="AMF3" s="1"/>
      <c r="AMG3" s="1"/>
      <c r="AMH3" s="1"/>
      <c r="AMI3" s="1"/>
      <c r="AMJ3" s="1"/>
    </row>
    <row r="4" s="7" customFormat="true" ht="13.8" hidden="false" customHeight="false" outlineLevel="0" collapsed="false">
      <c r="B4" s="8" t="s">
        <v>1</v>
      </c>
      <c r="C4" s="9" t="s">
        <v>2</v>
      </c>
      <c r="D4" s="9"/>
      <c r="E4" s="9"/>
      <c r="F4" s="10" t="s">
        <v>3</v>
      </c>
      <c r="G4" s="10"/>
      <c r="H4" s="10"/>
      <c r="I4" s="11"/>
      <c r="J4" s="11"/>
      <c r="AMF4" s="1"/>
      <c r="AMG4" s="1"/>
      <c r="AMH4" s="1"/>
      <c r="AMI4" s="1"/>
      <c r="AMJ4" s="1"/>
    </row>
    <row r="5" s="7" customFormat="true" ht="13.8" hidden="false" customHeight="false" outlineLevel="0" collapsed="false">
      <c r="B5" s="8" t="s">
        <v>4</v>
      </c>
      <c r="C5" s="9" t="s">
        <v>5</v>
      </c>
      <c r="D5" s="9"/>
      <c r="E5" s="9"/>
      <c r="F5" s="10" t="s">
        <v>6</v>
      </c>
      <c r="G5" s="10"/>
      <c r="H5" s="10"/>
      <c r="I5" s="12" t="s">
        <v>172</v>
      </c>
      <c r="J5" s="12"/>
      <c r="AMF5" s="1"/>
      <c r="AMG5" s="1"/>
      <c r="AMH5" s="1"/>
      <c r="AMI5" s="1"/>
      <c r="AMJ5" s="1"/>
    </row>
    <row r="6" s="7" customFormat="true" ht="13.8" hidden="false" customHeight="false" outlineLevel="0" collapsed="false">
      <c r="B6" s="8" t="s">
        <v>8</v>
      </c>
      <c r="C6" s="9" t="s">
        <v>9</v>
      </c>
      <c r="D6" s="9"/>
      <c r="E6" s="9"/>
      <c r="F6" s="10" t="s">
        <v>10</v>
      </c>
      <c r="G6" s="10"/>
      <c r="H6" s="10"/>
      <c r="I6" s="13" t="n">
        <v>44134</v>
      </c>
      <c r="J6" s="13"/>
      <c r="AMF6" s="1"/>
      <c r="AMG6" s="1"/>
      <c r="AMH6" s="1"/>
      <c r="AMI6" s="1"/>
      <c r="AMJ6" s="1"/>
    </row>
    <row r="7" s="7" customFormat="true" ht="13.8" hidden="false" customHeight="false" outlineLevel="0" collapsed="false">
      <c r="B7" s="8" t="s">
        <v>11</v>
      </c>
      <c r="C7" s="9" t="s">
        <v>12</v>
      </c>
      <c r="D7" s="9"/>
      <c r="E7" s="9"/>
      <c r="F7" s="10" t="s">
        <v>13</v>
      </c>
      <c r="G7" s="10"/>
      <c r="H7" s="10"/>
      <c r="I7" s="12" t="s">
        <v>14</v>
      </c>
      <c r="J7" s="12"/>
      <c r="AMF7" s="1"/>
      <c r="AMG7" s="1"/>
      <c r="AMH7" s="1"/>
      <c r="AMI7" s="1"/>
      <c r="AMJ7" s="1"/>
    </row>
    <row r="8" s="7" customFormat="true" ht="13.8" hidden="false" customHeight="false" outlineLevel="0" collapsed="false">
      <c r="B8" s="8" t="s">
        <v>15</v>
      </c>
      <c r="C8" s="9" t="s">
        <v>16</v>
      </c>
      <c r="D8" s="9"/>
      <c r="E8" s="9"/>
      <c r="F8" s="10" t="s">
        <v>10</v>
      </c>
      <c r="G8" s="10"/>
      <c r="H8" s="10"/>
      <c r="I8" s="11"/>
      <c r="J8" s="11"/>
      <c r="AMF8" s="1"/>
      <c r="AMG8" s="1"/>
      <c r="AMH8" s="1"/>
      <c r="AMI8" s="1"/>
      <c r="AMJ8" s="1"/>
    </row>
    <row r="9" s="3" customFormat="true" ht="13.8" hidden="false" customHeight="false" outlineLevel="0" collapsed="false">
      <c r="D9" s="108"/>
      <c r="I9" s="14"/>
      <c r="AMF9" s="1"/>
      <c r="AMG9" s="1"/>
      <c r="AMH9" s="1"/>
      <c r="AMI9" s="1"/>
      <c r="AMJ9" s="1"/>
    </row>
    <row r="10" customFormat="false" ht="13.8" hidden="false" customHeight="false" outlineLevel="0" collapsed="false">
      <c r="B10" s="130"/>
      <c r="C10" s="131" t="s">
        <v>65</v>
      </c>
      <c r="D10" s="132" t="s">
        <v>190</v>
      </c>
      <c r="E10" s="133" t="s">
        <v>29</v>
      </c>
    </row>
    <row r="11" customFormat="false" ht="13.8" hidden="false" customHeight="false" outlineLevel="0" collapsed="false">
      <c r="B11" s="38" t="s">
        <v>66</v>
      </c>
      <c r="C11" s="152" t="s">
        <v>67</v>
      </c>
      <c r="D11" s="153" t="n">
        <v>3189</v>
      </c>
      <c r="E11" s="139" t="n">
        <f aca="false">D11/$D$21</f>
        <v>0.0287735380895237</v>
      </c>
    </row>
    <row r="12" customFormat="false" ht="13.8" hidden="false" customHeight="false" outlineLevel="0" collapsed="false">
      <c r="B12" s="38" t="s">
        <v>68</v>
      </c>
      <c r="C12" s="47" t="s">
        <v>69</v>
      </c>
      <c r="D12" s="154" t="n">
        <v>0</v>
      </c>
      <c r="E12" s="139" t="n">
        <f aca="false">D12/$D$21</f>
        <v>0</v>
      </c>
    </row>
    <row r="13" customFormat="false" ht="13.8" hidden="false" customHeight="false" outlineLevel="0" collapsed="false">
      <c r="B13" s="38" t="s">
        <v>70</v>
      </c>
      <c r="C13" s="47" t="s">
        <v>71</v>
      </c>
      <c r="D13" s="153" t="n">
        <v>75900</v>
      </c>
      <c r="E13" s="139" t="n">
        <f aca="false">D13/$D$21</f>
        <v>0.684826447474082</v>
      </c>
    </row>
    <row r="14" customFormat="false" ht="13.8" hidden="false" customHeight="false" outlineLevel="0" collapsed="false">
      <c r="B14" s="38" t="s">
        <v>72</v>
      </c>
      <c r="C14" s="47" t="s">
        <v>73</v>
      </c>
      <c r="D14" s="154" t="n">
        <v>0</v>
      </c>
      <c r="E14" s="139" t="n">
        <f aca="false">D14/$D$21</f>
        <v>0</v>
      </c>
    </row>
    <row r="15" customFormat="false" ht="13.8" hidden="false" customHeight="false" outlineLevel="0" collapsed="false">
      <c r="B15" s="38" t="s">
        <v>74</v>
      </c>
      <c r="C15" s="155" t="s">
        <v>75</v>
      </c>
      <c r="D15" s="154" t="n">
        <v>10000</v>
      </c>
      <c r="E15" s="139" t="n">
        <f aca="false">D15/$D$21</f>
        <v>0.0902274634353204</v>
      </c>
    </row>
    <row r="16" customFormat="false" ht="13.8" hidden="false" customHeight="false" outlineLevel="0" collapsed="false">
      <c r="B16" s="38" t="s">
        <v>76</v>
      </c>
      <c r="C16" s="156" t="s">
        <v>77</v>
      </c>
      <c r="D16" s="153" t="n">
        <v>15742</v>
      </c>
      <c r="E16" s="139" t="n">
        <f aca="false">D16/$D$21</f>
        <v>0.142036072939881</v>
      </c>
    </row>
    <row r="17" customFormat="false" ht="13.8" hidden="false" customHeight="false" outlineLevel="0" collapsed="false">
      <c r="B17" s="38" t="s">
        <v>78</v>
      </c>
      <c r="C17" s="38" t="s">
        <v>79</v>
      </c>
      <c r="D17" s="154" t="n">
        <v>0</v>
      </c>
      <c r="E17" s="139" t="n">
        <f aca="false">D17/$D$21</f>
        <v>0</v>
      </c>
    </row>
    <row r="18" customFormat="false" ht="13.8" hidden="false" customHeight="false" outlineLevel="0" collapsed="false">
      <c r="B18" s="38" t="s">
        <v>80</v>
      </c>
      <c r="C18" s="38" t="s">
        <v>81</v>
      </c>
      <c r="D18" s="153" t="n">
        <v>0</v>
      </c>
      <c r="E18" s="139" t="n">
        <f aca="false">D18/$D$21</f>
        <v>0</v>
      </c>
    </row>
    <row r="19" customFormat="false" ht="13.8" hidden="false" customHeight="false" outlineLevel="0" collapsed="false">
      <c r="B19" s="38" t="s">
        <v>82</v>
      </c>
      <c r="C19" s="38" t="s">
        <v>83</v>
      </c>
      <c r="D19" s="154" t="n">
        <v>0</v>
      </c>
      <c r="E19" s="139" t="n">
        <f aca="false">D19/$D$21</f>
        <v>0</v>
      </c>
    </row>
    <row r="20" customFormat="false" ht="13.8" hidden="false" customHeight="false" outlineLevel="0" collapsed="false">
      <c r="B20" s="157" t="s">
        <v>84</v>
      </c>
      <c r="C20" s="157" t="s">
        <v>85</v>
      </c>
      <c r="D20" s="158" t="n">
        <v>6000</v>
      </c>
      <c r="E20" s="144" t="n">
        <f aca="false">D20/$D$21</f>
        <v>0.0541364780611923</v>
      </c>
    </row>
    <row r="21" customFormat="false" ht="13.8" hidden="false" customHeight="false" outlineLevel="0" collapsed="false">
      <c r="B21" s="128"/>
      <c r="C21" s="148" t="s">
        <v>199</v>
      </c>
      <c r="D21" s="159" t="n">
        <f aca="false">SUM(D11:D20)</f>
        <v>110831</v>
      </c>
      <c r="E21" s="160" t="n">
        <f aca="false">SUM(E11:E20)</f>
        <v>1</v>
      </c>
    </row>
    <row r="22" customFormat="false" ht="13.8" hidden="false" customHeight="false" outlineLevel="0" collapsed="false">
      <c r="B22" s="128"/>
      <c r="C22" s="128"/>
      <c r="D22" s="129"/>
    </row>
    <row r="23" customFormat="false" ht="13.8" hidden="false" customHeight="false" outlineLevel="0" collapsed="false">
      <c r="B23" s="128"/>
      <c r="C23" s="128"/>
      <c r="D23" s="129"/>
    </row>
    <row r="24" customFormat="false" ht="13.8" hidden="false" customHeight="false" outlineLevel="0" collapsed="false">
      <c r="B24" s="130"/>
      <c r="C24" s="131" t="s">
        <v>67</v>
      </c>
      <c r="D24" s="132" t="s">
        <v>190</v>
      </c>
      <c r="E24" s="133" t="s">
        <v>29</v>
      </c>
      <c r="F24" s="134"/>
      <c r="G24" s="135"/>
      <c r="H24" s="135"/>
      <c r="I24" s="135"/>
      <c r="J24" s="136"/>
    </row>
    <row r="25" customFormat="false" ht="13.8" hidden="false" customHeight="false" outlineLevel="0" collapsed="false">
      <c r="B25" s="38"/>
      <c r="C25" s="151" t="s">
        <v>217</v>
      </c>
      <c r="D25" s="138" t="n">
        <v>1750</v>
      </c>
      <c r="E25" s="139" t="n">
        <f aca="false">D25/$D$27</f>
        <v>0.548761367199749</v>
      </c>
      <c r="F25" s="140" t="s">
        <v>218</v>
      </c>
      <c r="J25" s="104"/>
    </row>
    <row r="26" customFormat="false" ht="13.8" hidden="false" customHeight="false" outlineLevel="0" collapsed="false">
      <c r="B26" s="142"/>
      <c r="C26" s="142" t="s">
        <v>197</v>
      </c>
      <c r="D26" s="143" t="n">
        <f aca="false">D11-D25</f>
        <v>1439</v>
      </c>
      <c r="E26" s="144" t="n">
        <f aca="false">D26/$D$27</f>
        <v>0.451238632800251</v>
      </c>
      <c r="F26" s="145" t="s">
        <v>198</v>
      </c>
      <c r="G26" s="146"/>
      <c r="H26" s="146"/>
      <c r="I26" s="146"/>
      <c r="J26" s="147"/>
    </row>
    <row r="27" customFormat="false" ht="13.8" hidden="false" customHeight="false" outlineLevel="0" collapsed="false">
      <c r="B27" s="128"/>
      <c r="C27" s="148" t="s">
        <v>199</v>
      </c>
      <c r="D27" s="149" t="n">
        <f aca="false">SUM(D25:D26)</f>
        <v>3189</v>
      </c>
      <c r="E27" s="150" t="n">
        <f aca="false">SUM(E25:E26)</f>
        <v>1</v>
      </c>
    </row>
    <row r="28" customFormat="false" ht="13.8" hidden="false" customHeight="false" outlineLevel="0" collapsed="false">
      <c r="B28" s="128"/>
      <c r="C28" s="128"/>
      <c r="D28" s="129"/>
    </row>
    <row r="29" customFormat="false" ht="13.8" hidden="false" customHeight="false" outlineLevel="0" collapsed="false">
      <c r="B29" s="128"/>
      <c r="C29" s="128"/>
      <c r="D29" s="129"/>
    </row>
    <row r="30" customFormat="false" ht="13.8" hidden="false" customHeight="false" outlineLevel="0" collapsed="false">
      <c r="B30" s="130"/>
      <c r="C30" s="131" t="s">
        <v>219</v>
      </c>
      <c r="D30" s="132" t="s">
        <v>190</v>
      </c>
      <c r="E30" s="133" t="s">
        <v>29</v>
      </c>
      <c r="F30" s="134"/>
      <c r="G30" s="135"/>
      <c r="H30" s="135"/>
      <c r="I30" s="135"/>
      <c r="J30" s="136"/>
    </row>
    <row r="31" customFormat="false" ht="13.8" hidden="false" customHeight="false" outlineLevel="0" collapsed="false">
      <c r="B31" s="38"/>
      <c r="C31" s="137" t="s">
        <v>196</v>
      </c>
      <c r="D31" s="138" t="n">
        <v>3966</v>
      </c>
      <c r="E31" s="139" t="n">
        <f aca="false">D31/$D$37</f>
        <v>0.0522529644268775</v>
      </c>
      <c r="F31" s="140" t="s">
        <v>218</v>
      </c>
      <c r="J31" s="104"/>
    </row>
    <row r="32" customFormat="false" ht="13.8" hidden="false" customHeight="false" outlineLevel="0" collapsed="false">
      <c r="B32" s="38"/>
      <c r="C32" s="137" t="s">
        <v>220</v>
      </c>
      <c r="D32" s="138" t="n">
        <v>3960</v>
      </c>
      <c r="E32" s="139" t="n">
        <f aca="false">D32/$D$37</f>
        <v>0.0521739130434783</v>
      </c>
      <c r="F32" s="140" t="s">
        <v>218</v>
      </c>
      <c r="J32" s="104"/>
    </row>
    <row r="33" customFormat="false" ht="13.8" hidden="false" customHeight="false" outlineLevel="0" collapsed="false">
      <c r="B33" s="38"/>
      <c r="C33" s="137" t="s">
        <v>191</v>
      </c>
      <c r="D33" s="138" t="n">
        <v>28197</v>
      </c>
      <c r="E33" s="139" t="n">
        <f aca="false">D33/$D$37</f>
        <v>0.371501976284585</v>
      </c>
      <c r="F33" s="140" t="s">
        <v>218</v>
      </c>
      <c r="J33" s="104"/>
    </row>
    <row r="34" customFormat="false" ht="13.8" hidden="false" customHeight="false" outlineLevel="0" collapsed="false">
      <c r="B34" s="38"/>
      <c r="C34" s="137" t="s">
        <v>193</v>
      </c>
      <c r="D34" s="138" t="n">
        <v>11000</v>
      </c>
      <c r="E34" s="139" t="n">
        <f aca="false">D34/$D$37</f>
        <v>0.144927536231884</v>
      </c>
      <c r="F34" s="140" t="s">
        <v>218</v>
      </c>
      <c r="J34" s="104"/>
    </row>
    <row r="35" customFormat="false" ht="13.8" hidden="false" customHeight="false" outlineLevel="0" collapsed="false">
      <c r="B35" s="38"/>
      <c r="C35" s="137" t="s">
        <v>221</v>
      </c>
      <c r="D35" s="138" t="n">
        <v>6860</v>
      </c>
      <c r="E35" s="139" t="n">
        <f aca="false">D35/$D$37</f>
        <v>0.0903820816864295</v>
      </c>
      <c r="F35" s="140" t="s">
        <v>218</v>
      </c>
      <c r="J35" s="104"/>
    </row>
    <row r="36" customFormat="false" ht="13.8" hidden="false" customHeight="false" outlineLevel="0" collapsed="false">
      <c r="B36" s="142"/>
      <c r="C36" s="142" t="s">
        <v>197</v>
      </c>
      <c r="D36" s="143" t="n">
        <f aca="false">D13-53983</f>
        <v>21917</v>
      </c>
      <c r="E36" s="144" t="n">
        <f aca="false">D36/$D$37</f>
        <v>0.288761528326746</v>
      </c>
      <c r="F36" s="145" t="s">
        <v>198</v>
      </c>
      <c r="G36" s="146"/>
      <c r="H36" s="146"/>
      <c r="I36" s="146"/>
      <c r="J36" s="147"/>
    </row>
    <row r="37" customFormat="false" ht="13.8" hidden="false" customHeight="false" outlineLevel="0" collapsed="false">
      <c r="B37" s="128"/>
      <c r="C37" s="128" t="s">
        <v>199</v>
      </c>
      <c r="D37" s="161" t="n">
        <f aca="false">SUM(D31:D36)</f>
        <v>75900</v>
      </c>
      <c r="E37" s="162" t="n">
        <f aca="false">SUM(E31:E36)</f>
        <v>1</v>
      </c>
    </row>
    <row r="38" customFormat="false" ht="13.8" hidden="false" customHeight="false" outlineLevel="0" collapsed="false">
      <c r="B38" s="128"/>
      <c r="C38" s="128"/>
      <c r="D38" s="129"/>
    </row>
    <row r="39" customFormat="false" ht="13.8" hidden="false" customHeight="false" outlineLevel="0" collapsed="false">
      <c r="B39" s="128"/>
      <c r="C39" s="128"/>
      <c r="D39" s="129"/>
    </row>
    <row r="40" customFormat="false" ht="13.8" hidden="false" customHeight="false" outlineLevel="0" collapsed="false">
      <c r="B40" s="130"/>
      <c r="C40" s="131" t="s">
        <v>75</v>
      </c>
      <c r="D40" s="132" t="s">
        <v>190</v>
      </c>
      <c r="E40" s="133" t="s">
        <v>29</v>
      </c>
      <c r="F40" s="134"/>
      <c r="G40" s="135"/>
      <c r="H40" s="135"/>
      <c r="I40" s="135"/>
      <c r="J40" s="136"/>
    </row>
    <row r="41" customFormat="false" ht="13.8" hidden="false" customHeight="false" outlineLevel="0" collapsed="false">
      <c r="B41" s="38"/>
      <c r="C41" s="141" t="s">
        <v>194</v>
      </c>
      <c r="D41" s="138" t="n">
        <v>10000</v>
      </c>
      <c r="E41" s="139" t="n">
        <f aca="false">D41/$D$43</f>
        <v>1</v>
      </c>
      <c r="F41" s="140" t="s">
        <v>218</v>
      </c>
      <c r="J41" s="104"/>
    </row>
    <row r="42" customFormat="false" ht="13.8" hidden="false" customHeight="false" outlineLevel="0" collapsed="false">
      <c r="B42" s="142"/>
      <c r="C42" s="142" t="s">
        <v>197</v>
      </c>
      <c r="D42" s="143" t="n">
        <v>0</v>
      </c>
      <c r="E42" s="144" t="n">
        <f aca="false">D42/$D$27</f>
        <v>0</v>
      </c>
      <c r="F42" s="145"/>
      <c r="G42" s="146"/>
      <c r="H42" s="146"/>
      <c r="I42" s="146"/>
      <c r="J42" s="147"/>
    </row>
    <row r="43" customFormat="false" ht="13.8" hidden="false" customHeight="false" outlineLevel="0" collapsed="false">
      <c r="B43" s="128"/>
      <c r="C43" s="148" t="s">
        <v>199</v>
      </c>
      <c r="D43" s="149" t="n">
        <f aca="false">SUM(D41:D42)</f>
        <v>10000</v>
      </c>
      <c r="E43" s="150" t="n">
        <f aca="false">SUM(E41:E42)</f>
        <v>1</v>
      </c>
    </row>
    <row r="46" customFormat="false" ht="13.8" hidden="false" customHeight="false" outlineLevel="0" collapsed="false">
      <c r="B46" s="130"/>
      <c r="C46" s="131" t="s">
        <v>77</v>
      </c>
      <c r="D46" s="132" t="s">
        <v>190</v>
      </c>
      <c r="E46" s="133" t="s">
        <v>29</v>
      </c>
      <c r="F46" s="134"/>
      <c r="G46" s="135"/>
      <c r="H46" s="135"/>
      <c r="I46" s="135"/>
      <c r="J46" s="136"/>
    </row>
    <row r="47" customFormat="false" ht="13.8" hidden="false" customHeight="false" outlineLevel="0" collapsed="false">
      <c r="B47" s="38"/>
      <c r="C47" s="137" t="s">
        <v>222</v>
      </c>
      <c r="D47" s="138" t="n">
        <v>3862</v>
      </c>
      <c r="E47" s="139" t="n">
        <f aca="false">D47/$D$50</f>
        <v>0.245330961758353</v>
      </c>
      <c r="F47" s="140" t="s">
        <v>218</v>
      </c>
      <c r="J47" s="104"/>
    </row>
    <row r="48" customFormat="false" ht="13.8" hidden="false" customHeight="false" outlineLevel="0" collapsed="false">
      <c r="B48" s="38"/>
      <c r="C48" s="137" t="s">
        <v>195</v>
      </c>
      <c r="D48" s="138" t="n">
        <v>7685</v>
      </c>
      <c r="E48" s="139" t="n">
        <f aca="false">D48/$D$50</f>
        <v>0.488184474653792</v>
      </c>
      <c r="F48" s="140" t="s">
        <v>218</v>
      </c>
      <c r="J48" s="104"/>
    </row>
    <row r="49" customFormat="false" ht="13.8" hidden="false" customHeight="false" outlineLevel="0" collapsed="false">
      <c r="B49" s="142"/>
      <c r="C49" s="142" t="s">
        <v>197</v>
      </c>
      <c r="D49" s="143" t="n">
        <f aca="false">D16-11547</f>
        <v>4195</v>
      </c>
      <c r="E49" s="144" t="n">
        <f aca="false">D49/$D$50</f>
        <v>0.266484563587854</v>
      </c>
      <c r="F49" s="145" t="s">
        <v>198</v>
      </c>
      <c r="G49" s="146"/>
      <c r="H49" s="146"/>
      <c r="I49" s="146"/>
      <c r="J49" s="147"/>
    </row>
    <row r="50" customFormat="false" ht="13.8" hidden="false" customHeight="false" outlineLevel="0" collapsed="false">
      <c r="B50" s="128"/>
      <c r="C50" s="128" t="s">
        <v>199</v>
      </c>
      <c r="D50" s="161" t="n">
        <f aca="false">SUM(D47:D49)</f>
        <v>15742</v>
      </c>
      <c r="E50" s="162" t="n">
        <f aca="false">SUM(E47:E49)</f>
        <v>1</v>
      </c>
    </row>
    <row r="53" customFormat="false" ht="13.8" hidden="false" customHeight="false" outlineLevel="0" collapsed="false">
      <c r="B53" s="130"/>
      <c r="C53" s="131" t="s">
        <v>85</v>
      </c>
      <c r="D53" s="132" t="s">
        <v>190</v>
      </c>
      <c r="E53" s="133" t="s">
        <v>29</v>
      </c>
      <c r="F53" s="134"/>
      <c r="G53" s="135"/>
      <c r="H53" s="135"/>
      <c r="I53" s="135"/>
      <c r="J53" s="136"/>
    </row>
    <row r="54" customFormat="false" ht="13.8" hidden="false" customHeight="false" outlineLevel="0" collapsed="false">
      <c r="B54" s="38"/>
      <c r="C54" s="141" t="s">
        <v>196</v>
      </c>
      <c r="D54" s="138" t="n">
        <v>6000</v>
      </c>
      <c r="E54" s="139" t="n">
        <f aca="false">D54/$D$56</f>
        <v>1</v>
      </c>
      <c r="F54" s="140" t="s">
        <v>218</v>
      </c>
      <c r="J54" s="104"/>
    </row>
    <row r="55" customFormat="false" ht="13.8" hidden="false" customHeight="false" outlineLevel="0" collapsed="false">
      <c r="B55" s="142"/>
      <c r="C55" s="142" t="s">
        <v>197</v>
      </c>
      <c r="D55" s="143" t="n">
        <v>0</v>
      </c>
      <c r="E55" s="144" t="n">
        <f aca="false">D55/$D$56</f>
        <v>0</v>
      </c>
      <c r="F55" s="145"/>
      <c r="G55" s="146"/>
      <c r="H55" s="146"/>
      <c r="I55" s="146"/>
      <c r="J55" s="147"/>
    </row>
    <row r="56" customFormat="false" ht="13.8" hidden="false" customHeight="false" outlineLevel="0" collapsed="false">
      <c r="B56" s="128"/>
      <c r="C56" s="148" t="s">
        <v>199</v>
      </c>
      <c r="D56" s="149" t="n">
        <f aca="false">SUM(D54:D55)</f>
        <v>6000</v>
      </c>
      <c r="E56" s="150" t="n">
        <f aca="false">SUM(E54:E55)</f>
        <v>1</v>
      </c>
    </row>
    <row r="61" customFormat="false" ht="13.8" hidden="false" customHeight="false" outlineLevel="0" collapsed="false">
      <c r="B61" s="163" t="s">
        <v>223</v>
      </c>
      <c r="C61" s="163" t="s">
        <v>18</v>
      </c>
      <c r="D61" s="163" t="s">
        <v>224</v>
      </c>
      <c r="E61" s="163" t="s">
        <v>225</v>
      </c>
      <c r="F61" s="163" t="s">
        <v>226</v>
      </c>
      <c r="G61" s="163" t="s">
        <v>227</v>
      </c>
      <c r="H61" s="163" t="s">
        <v>228</v>
      </c>
    </row>
    <row r="62" s="1" customFormat="true" ht="13.8" hidden="false" customHeight="false" outlineLevel="0" collapsed="false">
      <c r="C62" s="164" t="s">
        <v>67</v>
      </c>
      <c r="E62" s="164" t="s">
        <v>229</v>
      </c>
      <c r="H62" s="165" t="n">
        <v>0</v>
      </c>
    </row>
    <row r="63" customFormat="false" ht="13.8" hidden="true" customHeight="false" outlineLevel="1" collapsed="false">
      <c r="B63" s="164" t="s">
        <v>230</v>
      </c>
      <c r="C63" s="164"/>
      <c r="D63" s="164" t="s">
        <v>231</v>
      </c>
      <c r="E63" s="164" t="s">
        <v>232</v>
      </c>
      <c r="F63" s="165" t="n">
        <v>70</v>
      </c>
      <c r="H63" s="165" t="n">
        <v>70</v>
      </c>
    </row>
    <row r="64" customFormat="false" ht="13.8" hidden="true" customHeight="false" outlineLevel="1" collapsed="false">
      <c r="B64" s="164" t="s">
        <v>230</v>
      </c>
      <c r="C64" s="164"/>
      <c r="D64" s="164" t="s">
        <v>233</v>
      </c>
      <c r="E64" s="164" t="s">
        <v>234</v>
      </c>
      <c r="F64" s="165" t="n">
        <v>140</v>
      </c>
      <c r="H64" s="165" t="n">
        <v>210</v>
      </c>
    </row>
    <row r="65" customFormat="false" ht="13.8" hidden="true" customHeight="false" outlineLevel="1" collapsed="false">
      <c r="B65" s="164" t="s">
        <v>230</v>
      </c>
      <c r="C65" s="164"/>
      <c r="D65" s="164" t="s">
        <v>235</v>
      </c>
      <c r="E65" s="164" t="s">
        <v>236</v>
      </c>
      <c r="F65" s="165" t="n">
        <v>90</v>
      </c>
      <c r="H65" s="165" t="n">
        <v>300</v>
      </c>
    </row>
    <row r="66" customFormat="false" ht="13.8" hidden="true" customHeight="false" outlineLevel="1" collapsed="false">
      <c r="B66" s="164" t="s">
        <v>230</v>
      </c>
      <c r="C66" s="164"/>
      <c r="D66" s="164" t="s">
        <v>237</v>
      </c>
      <c r="E66" s="164" t="s">
        <v>238</v>
      </c>
      <c r="F66" s="165" t="n">
        <v>50</v>
      </c>
      <c r="H66" s="165" t="n">
        <v>350</v>
      </c>
    </row>
    <row r="67" customFormat="false" ht="13.8" hidden="true" customHeight="false" outlineLevel="1" collapsed="false">
      <c r="B67" s="164" t="s">
        <v>230</v>
      </c>
      <c r="C67" s="164"/>
      <c r="D67" s="164" t="s">
        <v>239</v>
      </c>
      <c r="E67" s="164" t="s">
        <v>240</v>
      </c>
      <c r="F67" s="165" t="n">
        <v>90</v>
      </c>
      <c r="H67" s="165" t="n">
        <v>440</v>
      </c>
    </row>
    <row r="68" customFormat="false" ht="13.8" hidden="true" customHeight="false" outlineLevel="1" collapsed="false">
      <c r="B68" s="164" t="s">
        <v>241</v>
      </c>
      <c r="C68" s="164"/>
      <c r="D68" s="164" t="s">
        <v>242</v>
      </c>
      <c r="E68" s="164" t="s">
        <v>243</v>
      </c>
      <c r="F68" s="165" t="n">
        <v>180</v>
      </c>
      <c r="H68" s="165" t="n">
        <v>620</v>
      </c>
    </row>
    <row r="69" customFormat="false" ht="13.8" hidden="true" customHeight="false" outlineLevel="1" collapsed="false">
      <c r="B69" s="164" t="s">
        <v>241</v>
      </c>
      <c r="C69" s="164"/>
      <c r="D69" s="164" t="s">
        <v>244</v>
      </c>
      <c r="E69" s="164" t="s">
        <v>245</v>
      </c>
      <c r="F69" s="165" t="n">
        <v>50</v>
      </c>
      <c r="H69" s="165" t="n">
        <v>670</v>
      </c>
    </row>
    <row r="70" customFormat="false" ht="13.8" hidden="true" customHeight="false" outlineLevel="1" collapsed="false">
      <c r="B70" s="164" t="s">
        <v>246</v>
      </c>
      <c r="C70" s="164"/>
      <c r="D70" s="164" t="s">
        <v>247</v>
      </c>
      <c r="E70" s="164" t="s">
        <v>248</v>
      </c>
      <c r="F70" s="165" t="n">
        <v>30</v>
      </c>
      <c r="H70" s="165" t="n">
        <v>700</v>
      </c>
    </row>
    <row r="71" customFormat="false" ht="13.8" hidden="true" customHeight="false" outlineLevel="1" collapsed="false">
      <c r="B71" s="164" t="s">
        <v>249</v>
      </c>
      <c r="C71" s="164"/>
      <c r="D71" s="164" t="s">
        <v>250</v>
      </c>
      <c r="E71" s="164" t="s">
        <v>251</v>
      </c>
      <c r="F71" s="165" t="n">
        <v>30</v>
      </c>
      <c r="H71" s="165" t="n">
        <v>730</v>
      </c>
    </row>
    <row r="72" customFormat="false" ht="13.8" hidden="true" customHeight="false" outlineLevel="1" collapsed="false">
      <c r="B72" s="164" t="s">
        <v>252</v>
      </c>
      <c r="C72" s="164"/>
      <c r="D72" s="164" t="s">
        <v>253</v>
      </c>
      <c r="E72" s="164" t="s">
        <v>254</v>
      </c>
      <c r="F72" s="165" t="n">
        <v>44</v>
      </c>
      <c r="H72" s="165" t="n">
        <v>774</v>
      </c>
    </row>
    <row r="73" customFormat="false" ht="13.8" hidden="true" customHeight="false" outlineLevel="1" collapsed="false">
      <c r="B73" s="164" t="s">
        <v>255</v>
      </c>
      <c r="C73" s="164"/>
      <c r="D73" s="164" t="s">
        <v>256</v>
      </c>
      <c r="E73" s="164" t="s">
        <v>257</v>
      </c>
      <c r="F73" s="165" t="n">
        <v>70</v>
      </c>
      <c r="H73" s="165" t="n">
        <v>844</v>
      </c>
    </row>
    <row r="74" customFormat="false" ht="13.8" hidden="true" customHeight="false" outlineLevel="1" collapsed="false">
      <c r="B74" s="164" t="s">
        <v>258</v>
      </c>
      <c r="C74" s="164"/>
      <c r="D74" s="164" t="s">
        <v>259</v>
      </c>
      <c r="E74" s="164" t="s">
        <v>260</v>
      </c>
      <c r="F74" s="165" t="n">
        <v>180</v>
      </c>
      <c r="H74" s="165" t="n">
        <v>1024</v>
      </c>
    </row>
    <row r="75" customFormat="false" ht="13.8" hidden="true" customHeight="false" outlineLevel="1" collapsed="false">
      <c r="B75" s="164" t="s">
        <v>261</v>
      </c>
      <c r="C75" s="164"/>
      <c r="D75" s="164" t="s">
        <v>262</v>
      </c>
      <c r="E75" s="164" t="s">
        <v>263</v>
      </c>
      <c r="F75" s="165" t="n">
        <v>30</v>
      </c>
      <c r="H75" s="165" t="n">
        <v>1054</v>
      </c>
    </row>
    <row r="76" customFormat="false" ht="13.8" hidden="true" customHeight="false" outlineLevel="1" collapsed="false">
      <c r="B76" s="164" t="s">
        <v>264</v>
      </c>
      <c r="C76" s="164"/>
      <c r="D76" s="164" t="s">
        <v>265</v>
      </c>
      <c r="E76" s="164" t="s">
        <v>266</v>
      </c>
      <c r="F76" s="165" t="n">
        <v>20</v>
      </c>
      <c r="H76" s="165" t="n">
        <v>1074</v>
      </c>
    </row>
    <row r="77" customFormat="false" ht="13.8" hidden="true" customHeight="false" outlineLevel="1" collapsed="false">
      <c r="B77" s="164" t="s">
        <v>267</v>
      </c>
      <c r="C77" s="164"/>
      <c r="D77" s="164" t="s">
        <v>268</v>
      </c>
      <c r="E77" s="164" t="s">
        <v>269</v>
      </c>
      <c r="F77" s="165" t="n">
        <v>1750</v>
      </c>
      <c r="H77" s="165" t="n">
        <v>2824</v>
      </c>
    </row>
    <row r="78" customFormat="false" ht="13.8" hidden="true" customHeight="false" outlineLevel="1" collapsed="false">
      <c r="B78" s="164" t="s">
        <v>270</v>
      </c>
      <c r="C78" s="164"/>
      <c r="D78" s="164" t="s">
        <v>271</v>
      </c>
      <c r="E78" s="164" t="s">
        <v>272</v>
      </c>
      <c r="F78" s="165" t="n">
        <v>40</v>
      </c>
      <c r="H78" s="165" t="n">
        <v>2864</v>
      </c>
    </row>
    <row r="79" customFormat="false" ht="13.8" hidden="true" customHeight="false" outlineLevel="1" collapsed="false">
      <c r="B79" s="164" t="s">
        <v>273</v>
      </c>
      <c r="C79" s="164"/>
      <c r="D79" s="164" t="s">
        <v>274</v>
      </c>
      <c r="E79" s="164" t="s">
        <v>275</v>
      </c>
      <c r="F79" s="165" t="n">
        <v>50</v>
      </c>
      <c r="H79" s="165" t="n">
        <v>2914</v>
      </c>
    </row>
    <row r="80" customFormat="false" ht="13.8" hidden="true" customHeight="false" outlineLevel="1" collapsed="false">
      <c r="B80" s="164" t="s">
        <v>276</v>
      </c>
      <c r="C80" s="164"/>
      <c r="D80" s="164" t="s">
        <v>277</v>
      </c>
      <c r="E80" s="164" t="s">
        <v>278</v>
      </c>
      <c r="F80" s="165" t="n">
        <v>120</v>
      </c>
      <c r="H80" s="165" t="n">
        <v>3034</v>
      </c>
    </row>
    <row r="81" customFormat="false" ht="13.8" hidden="true" customHeight="false" outlineLevel="1" collapsed="false">
      <c r="B81" s="164" t="s">
        <v>276</v>
      </c>
      <c r="C81" s="164"/>
      <c r="D81" s="164" t="s">
        <v>279</v>
      </c>
      <c r="E81" s="164" t="s">
        <v>280</v>
      </c>
      <c r="F81" s="165" t="n">
        <v>120</v>
      </c>
      <c r="H81" s="165" t="n">
        <v>3154</v>
      </c>
    </row>
    <row r="82" customFormat="false" ht="13.8" hidden="true" customHeight="false" outlineLevel="1" collapsed="false">
      <c r="B82" s="164" t="s">
        <v>281</v>
      </c>
      <c r="C82" s="164"/>
      <c r="D82" s="164" t="s">
        <v>282</v>
      </c>
      <c r="E82" s="164" t="s">
        <v>283</v>
      </c>
      <c r="F82" s="165" t="n">
        <v>35</v>
      </c>
      <c r="H82" s="165" t="n">
        <v>3189</v>
      </c>
    </row>
    <row r="83" s="1" customFormat="true" ht="13.8" hidden="false" customHeight="false" outlineLevel="0" collapsed="false">
      <c r="C83" s="164" t="s">
        <v>219</v>
      </c>
      <c r="E83" s="164" t="s">
        <v>229</v>
      </c>
      <c r="H83" s="165" t="n">
        <v>0</v>
      </c>
    </row>
    <row r="84" customFormat="false" ht="13.8" hidden="true" customHeight="false" outlineLevel="1" collapsed="false">
      <c r="B84" s="164" t="s">
        <v>241</v>
      </c>
      <c r="C84" s="164"/>
      <c r="D84" s="164" t="s">
        <v>284</v>
      </c>
      <c r="E84" s="164" t="s">
        <v>285</v>
      </c>
      <c r="F84" s="165" t="n">
        <v>435.5</v>
      </c>
      <c r="H84" s="165" t="n">
        <v>435.5</v>
      </c>
    </row>
    <row r="85" customFormat="false" ht="13.8" hidden="true" customHeight="false" outlineLevel="1" collapsed="false">
      <c r="B85" s="164" t="s">
        <v>241</v>
      </c>
      <c r="C85" s="164"/>
      <c r="D85" s="164" t="s">
        <v>286</v>
      </c>
      <c r="E85" s="164" t="s">
        <v>287</v>
      </c>
      <c r="F85" s="165" t="n">
        <v>1418</v>
      </c>
      <c r="H85" s="165" t="n">
        <v>1853.5</v>
      </c>
    </row>
    <row r="86" customFormat="false" ht="13.8" hidden="true" customHeight="false" outlineLevel="1" collapsed="false">
      <c r="B86" s="164" t="s">
        <v>246</v>
      </c>
      <c r="C86" s="164"/>
      <c r="D86" s="164" t="s">
        <v>288</v>
      </c>
      <c r="E86" s="164" t="s">
        <v>289</v>
      </c>
      <c r="F86" s="165" t="n">
        <v>160</v>
      </c>
      <c r="H86" s="165" t="n">
        <v>2013.5</v>
      </c>
    </row>
    <row r="87" customFormat="false" ht="13.8" hidden="true" customHeight="false" outlineLevel="1" collapsed="false">
      <c r="B87" s="164" t="s">
        <v>246</v>
      </c>
      <c r="C87" s="164"/>
      <c r="D87" s="164" t="s">
        <v>290</v>
      </c>
      <c r="E87" s="164" t="s">
        <v>291</v>
      </c>
      <c r="F87" s="165" t="n">
        <v>130</v>
      </c>
      <c r="H87" s="165" t="n">
        <v>2143.5</v>
      </c>
    </row>
    <row r="88" customFormat="false" ht="13.8" hidden="true" customHeight="false" outlineLevel="1" collapsed="false">
      <c r="B88" s="164" t="s">
        <v>246</v>
      </c>
      <c r="C88" s="164"/>
      <c r="D88" s="164" t="s">
        <v>292</v>
      </c>
      <c r="E88" s="164" t="s">
        <v>293</v>
      </c>
      <c r="F88" s="165" t="n">
        <v>853</v>
      </c>
      <c r="H88" s="165" t="n">
        <v>2996.5</v>
      </c>
    </row>
    <row r="89" customFormat="false" ht="13.8" hidden="true" customHeight="false" outlineLevel="1" collapsed="false">
      <c r="B89" s="164" t="s">
        <v>246</v>
      </c>
      <c r="C89" s="164"/>
      <c r="D89" s="164" t="s">
        <v>294</v>
      </c>
      <c r="E89" s="164" t="s">
        <v>295</v>
      </c>
      <c r="F89" s="165" t="n">
        <v>150</v>
      </c>
      <c r="H89" s="165" t="n">
        <v>3146.5</v>
      </c>
    </row>
    <row r="90" customFormat="false" ht="13.8" hidden="true" customHeight="false" outlineLevel="1" collapsed="false">
      <c r="B90" s="164" t="s">
        <v>246</v>
      </c>
      <c r="C90" s="164"/>
      <c r="D90" s="164" t="s">
        <v>296</v>
      </c>
      <c r="E90" s="164" t="s">
        <v>297</v>
      </c>
      <c r="F90" s="165" t="n">
        <v>175</v>
      </c>
      <c r="H90" s="165" t="n">
        <v>3321.5</v>
      </c>
    </row>
    <row r="91" customFormat="false" ht="13.8" hidden="true" customHeight="false" outlineLevel="1" collapsed="false">
      <c r="B91" s="164" t="s">
        <v>298</v>
      </c>
      <c r="C91" s="164"/>
      <c r="D91" s="164" t="s">
        <v>299</v>
      </c>
      <c r="E91" s="164" t="s">
        <v>300</v>
      </c>
      <c r="F91" s="165" t="n">
        <v>60</v>
      </c>
      <c r="H91" s="165" t="n">
        <v>3381.5</v>
      </c>
    </row>
    <row r="92" customFormat="false" ht="13.8" hidden="true" customHeight="false" outlineLevel="1" collapsed="false">
      <c r="B92" s="164" t="s">
        <v>298</v>
      </c>
      <c r="C92" s="164"/>
      <c r="D92" s="164" t="s">
        <v>301</v>
      </c>
      <c r="E92" s="164" t="s">
        <v>302</v>
      </c>
      <c r="F92" s="165" t="n">
        <v>1200</v>
      </c>
      <c r="H92" s="165" t="n">
        <v>4581.5</v>
      </c>
    </row>
    <row r="93" customFormat="false" ht="13.8" hidden="true" customHeight="false" outlineLevel="1" collapsed="false">
      <c r="B93" s="164" t="s">
        <v>303</v>
      </c>
      <c r="C93" s="164"/>
      <c r="D93" s="164" t="s">
        <v>304</v>
      </c>
      <c r="E93" s="164" t="s">
        <v>305</v>
      </c>
      <c r="F93" s="165" t="n">
        <v>4581.97</v>
      </c>
      <c r="H93" s="165" t="n">
        <v>9163.47</v>
      </c>
    </row>
    <row r="94" customFormat="false" ht="13.8" hidden="true" customHeight="false" outlineLevel="1" collapsed="false">
      <c r="B94" s="164" t="s">
        <v>303</v>
      </c>
      <c r="C94" s="164"/>
      <c r="D94" s="164" t="s">
        <v>306</v>
      </c>
      <c r="E94" s="164" t="s">
        <v>307</v>
      </c>
      <c r="F94" s="165" t="n">
        <v>5815.59</v>
      </c>
      <c r="H94" s="165" t="n">
        <v>14979.06</v>
      </c>
    </row>
    <row r="95" customFormat="false" ht="13.8" hidden="true" customHeight="false" outlineLevel="1" collapsed="false">
      <c r="B95" s="164" t="s">
        <v>303</v>
      </c>
      <c r="C95" s="164"/>
      <c r="D95" s="164" t="s">
        <v>308</v>
      </c>
      <c r="E95" s="164" t="s">
        <v>309</v>
      </c>
      <c r="F95" s="165" t="n">
        <v>8459.03</v>
      </c>
      <c r="H95" s="165" t="n">
        <v>23438.09</v>
      </c>
    </row>
    <row r="96" customFormat="false" ht="13.8" hidden="true" customHeight="false" outlineLevel="1" collapsed="false">
      <c r="B96" s="164" t="s">
        <v>303</v>
      </c>
      <c r="C96" s="164"/>
      <c r="D96" s="164" t="s">
        <v>310</v>
      </c>
      <c r="E96" s="164" t="s">
        <v>311</v>
      </c>
      <c r="F96" s="165" t="n">
        <v>7401.65</v>
      </c>
      <c r="H96" s="165" t="n">
        <v>30839.74</v>
      </c>
    </row>
    <row r="97" customFormat="false" ht="13.8" hidden="true" customHeight="false" outlineLevel="1" collapsed="false">
      <c r="B97" s="164" t="s">
        <v>312</v>
      </c>
      <c r="C97" s="164"/>
      <c r="D97" s="164" t="s">
        <v>313</v>
      </c>
      <c r="E97" s="164" t="s">
        <v>314</v>
      </c>
      <c r="F97" s="165" t="n">
        <v>297.06</v>
      </c>
      <c r="H97" s="165" t="n">
        <v>31136.8</v>
      </c>
    </row>
    <row r="98" customFormat="false" ht="13.8" hidden="true" customHeight="false" outlineLevel="1" collapsed="false">
      <c r="B98" s="164" t="s">
        <v>312</v>
      </c>
      <c r="C98" s="164"/>
      <c r="D98" s="164" t="s">
        <v>315</v>
      </c>
      <c r="E98" s="164" t="s">
        <v>316</v>
      </c>
      <c r="F98" s="165" t="n">
        <v>1.79</v>
      </c>
      <c r="H98" s="165" t="n">
        <v>31138.59</v>
      </c>
    </row>
    <row r="99" customFormat="false" ht="13.8" hidden="true" customHeight="false" outlineLevel="1" collapsed="false">
      <c r="B99" s="164" t="s">
        <v>317</v>
      </c>
      <c r="C99" s="164"/>
      <c r="D99" s="164" t="s">
        <v>318</v>
      </c>
      <c r="E99" s="164" t="s">
        <v>319</v>
      </c>
      <c r="F99" s="165" t="n">
        <v>1200</v>
      </c>
      <c r="H99" s="165" t="n">
        <v>32338.59</v>
      </c>
    </row>
    <row r="100" customFormat="false" ht="13.8" hidden="true" customHeight="false" outlineLevel="1" collapsed="false">
      <c r="B100" s="164" t="s">
        <v>320</v>
      </c>
      <c r="C100" s="164"/>
      <c r="D100" s="164" t="s">
        <v>321</v>
      </c>
      <c r="E100" s="164" t="s">
        <v>322</v>
      </c>
      <c r="F100" s="165" t="n">
        <v>71.43</v>
      </c>
      <c r="H100" s="165" t="n">
        <v>32410.02</v>
      </c>
    </row>
    <row r="101" customFormat="false" ht="13.8" hidden="true" customHeight="false" outlineLevel="1" collapsed="false">
      <c r="B101" s="164" t="s">
        <v>320</v>
      </c>
      <c r="C101" s="164"/>
      <c r="D101" s="164" t="s">
        <v>323</v>
      </c>
      <c r="E101" s="164" t="s">
        <v>324</v>
      </c>
      <c r="F101" s="165" t="n">
        <v>17.86</v>
      </c>
      <c r="H101" s="165" t="n">
        <v>32427.88</v>
      </c>
    </row>
    <row r="102" customFormat="false" ht="13.8" hidden="true" customHeight="false" outlineLevel="1" collapsed="false">
      <c r="B102" s="164" t="s">
        <v>325</v>
      </c>
      <c r="C102" s="164"/>
      <c r="D102" s="164" t="s">
        <v>326</v>
      </c>
      <c r="E102" s="164" t="s">
        <v>327</v>
      </c>
      <c r="F102" s="165" t="n">
        <v>15</v>
      </c>
      <c r="H102" s="165" t="n">
        <v>32442.88</v>
      </c>
    </row>
    <row r="103" customFormat="false" ht="13.8" hidden="true" customHeight="false" outlineLevel="1" collapsed="false">
      <c r="B103" s="164" t="s">
        <v>328</v>
      </c>
      <c r="C103" s="164"/>
      <c r="D103" s="164" t="s">
        <v>329</v>
      </c>
      <c r="E103" s="164" t="s">
        <v>330</v>
      </c>
      <c r="F103" s="165" t="n">
        <v>100</v>
      </c>
      <c r="H103" s="165" t="n">
        <v>32542.88</v>
      </c>
    </row>
    <row r="104" customFormat="false" ht="13.8" hidden="true" customHeight="false" outlineLevel="1" collapsed="false">
      <c r="B104" s="164" t="s">
        <v>328</v>
      </c>
      <c r="C104" s="164"/>
      <c r="D104" s="164" t="s">
        <v>331</v>
      </c>
      <c r="E104" s="164" t="s">
        <v>332</v>
      </c>
      <c r="F104" s="165" t="n">
        <v>1000</v>
      </c>
      <c r="H104" s="165" t="n">
        <v>33542.88</v>
      </c>
    </row>
    <row r="105" customFormat="false" ht="13.8" hidden="true" customHeight="false" outlineLevel="1" collapsed="false">
      <c r="B105" s="164" t="s">
        <v>328</v>
      </c>
      <c r="C105" s="164"/>
      <c r="D105" s="164" t="s">
        <v>333</v>
      </c>
      <c r="E105" s="164" t="s">
        <v>334</v>
      </c>
      <c r="F105" s="165" t="n">
        <v>250</v>
      </c>
      <c r="H105" s="165" t="n">
        <v>33792.88</v>
      </c>
    </row>
    <row r="106" customFormat="false" ht="13.8" hidden="true" customHeight="false" outlineLevel="1" collapsed="false">
      <c r="B106" s="164" t="s">
        <v>249</v>
      </c>
      <c r="C106" s="164"/>
      <c r="D106" s="164" t="s">
        <v>335</v>
      </c>
      <c r="E106" s="164" t="s">
        <v>336</v>
      </c>
      <c r="F106" s="165" t="n">
        <v>150</v>
      </c>
      <c r="H106" s="165" t="n">
        <v>33942.88</v>
      </c>
    </row>
    <row r="107" customFormat="false" ht="13.8" hidden="true" customHeight="false" outlineLevel="1" collapsed="false">
      <c r="B107" s="164" t="s">
        <v>337</v>
      </c>
      <c r="C107" s="164"/>
      <c r="D107" s="164" t="s">
        <v>338</v>
      </c>
      <c r="E107" s="164" t="s">
        <v>339</v>
      </c>
      <c r="F107" s="165" t="n">
        <v>650</v>
      </c>
      <c r="H107" s="165" t="n">
        <v>34592.88</v>
      </c>
    </row>
    <row r="108" customFormat="false" ht="13.8" hidden="true" customHeight="false" outlineLevel="1" collapsed="false">
      <c r="B108" s="164" t="s">
        <v>337</v>
      </c>
      <c r="C108" s="164"/>
      <c r="D108" s="164" t="s">
        <v>340</v>
      </c>
      <c r="E108" s="164" t="s">
        <v>341</v>
      </c>
      <c r="F108" s="165" t="n">
        <v>1600</v>
      </c>
      <c r="H108" s="165" t="n">
        <v>36192.88</v>
      </c>
    </row>
    <row r="109" customFormat="false" ht="13.8" hidden="true" customHeight="false" outlineLevel="1" collapsed="false">
      <c r="B109" s="164" t="s">
        <v>337</v>
      </c>
      <c r="C109" s="164"/>
      <c r="D109" s="164" t="s">
        <v>342</v>
      </c>
      <c r="E109" s="164" t="s">
        <v>343</v>
      </c>
      <c r="F109" s="165" t="n">
        <v>940</v>
      </c>
      <c r="H109" s="165" t="n">
        <v>37132.88</v>
      </c>
    </row>
    <row r="110" customFormat="false" ht="13.8" hidden="true" customHeight="false" outlineLevel="1" collapsed="false">
      <c r="B110" s="164" t="s">
        <v>337</v>
      </c>
      <c r="C110" s="164"/>
      <c r="D110" s="164" t="s">
        <v>344</v>
      </c>
      <c r="E110" s="164" t="s">
        <v>345</v>
      </c>
      <c r="F110" s="165" t="n">
        <v>44.5</v>
      </c>
      <c r="H110" s="165" t="n">
        <v>37177.38</v>
      </c>
    </row>
    <row r="111" customFormat="false" ht="13.8" hidden="true" customHeight="false" outlineLevel="1" collapsed="false">
      <c r="B111" s="164" t="s">
        <v>255</v>
      </c>
      <c r="C111" s="164"/>
      <c r="D111" s="164" t="s">
        <v>346</v>
      </c>
      <c r="E111" s="164" t="s">
        <v>347</v>
      </c>
      <c r="F111" s="165" t="n">
        <v>617</v>
      </c>
      <c r="H111" s="165" t="n">
        <v>37794.38</v>
      </c>
    </row>
    <row r="112" customFormat="false" ht="13.8" hidden="true" customHeight="false" outlineLevel="1" collapsed="false">
      <c r="B112" s="164" t="s">
        <v>348</v>
      </c>
      <c r="C112" s="164"/>
      <c r="D112" s="164" t="s">
        <v>349</v>
      </c>
      <c r="E112" s="164" t="s">
        <v>350</v>
      </c>
      <c r="F112" s="165" t="n">
        <v>1.79</v>
      </c>
      <c r="H112" s="165" t="n">
        <v>37796.17</v>
      </c>
    </row>
    <row r="113" customFormat="false" ht="13.8" hidden="true" customHeight="false" outlineLevel="1" collapsed="false">
      <c r="B113" s="164" t="s">
        <v>351</v>
      </c>
      <c r="C113" s="164"/>
      <c r="D113" s="164" t="s">
        <v>352</v>
      </c>
      <c r="E113" s="164" t="s">
        <v>353</v>
      </c>
      <c r="F113" s="165" t="n">
        <v>3990</v>
      </c>
      <c r="H113" s="165" t="n">
        <v>41786.17</v>
      </c>
    </row>
    <row r="114" customFormat="false" ht="13.8" hidden="true" customHeight="false" outlineLevel="1" collapsed="false">
      <c r="B114" s="164" t="s">
        <v>351</v>
      </c>
      <c r="C114" s="164"/>
      <c r="D114" s="164" t="s">
        <v>354</v>
      </c>
      <c r="E114" s="164" t="s">
        <v>355</v>
      </c>
      <c r="F114" s="165" t="n">
        <v>372</v>
      </c>
      <c r="H114" s="165" t="n">
        <v>42158.17</v>
      </c>
    </row>
    <row r="115" customFormat="false" ht="13.8" hidden="true" customHeight="false" outlineLevel="1" collapsed="false">
      <c r="B115" s="164" t="s">
        <v>351</v>
      </c>
      <c r="C115" s="164"/>
      <c r="D115" s="164" t="s">
        <v>356</v>
      </c>
      <c r="E115" s="164" t="s">
        <v>357</v>
      </c>
      <c r="F115" s="165" t="n">
        <v>1200</v>
      </c>
      <c r="H115" s="165" t="n">
        <v>43358.17</v>
      </c>
    </row>
    <row r="116" customFormat="false" ht="13.8" hidden="true" customHeight="false" outlineLevel="1" collapsed="false">
      <c r="B116" s="164" t="s">
        <v>358</v>
      </c>
      <c r="C116" s="164"/>
      <c r="D116" s="164" t="s">
        <v>359</v>
      </c>
      <c r="E116" s="164" t="s">
        <v>360</v>
      </c>
      <c r="F116" s="165" t="n">
        <v>36</v>
      </c>
      <c r="H116" s="165" t="n">
        <v>43394.17</v>
      </c>
    </row>
    <row r="117" customFormat="false" ht="13.8" hidden="true" customHeight="false" outlineLevel="1" collapsed="false">
      <c r="B117" s="164" t="s">
        <v>258</v>
      </c>
      <c r="C117" s="164"/>
      <c r="D117" s="164" t="s">
        <v>361</v>
      </c>
      <c r="E117" s="164" t="s">
        <v>362</v>
      </c>
      <c r="F117" s="165" t="n">
        <v>600</v>
      </c>
      <c r="H117" s="165" t="n">
        <v>43994.17</v>
      </c>
    </row>
    <row r="118" customFormat="false" ht="13.8" hidden="true" customHeight="false" outlineLevel="1" collapsed="false">
      <c r="B118" s="164" t="s">
        <v>363</v>
      </c>
      <c r="C118" s="164"/>
      <c r="D118" s="164" t="s">
        <v>364</v>
      </c>
      <c r="E118" s="164" t="s">
        <v>365</v>
      </c>
      <c r="F118" s="165" t="n">
        <v>760</v>
      </c>
      <c r="H118" s="165" t="n">
        <v>44754.17</v>
      </c>
    </row>
    <row r="119" customFormat="false" ht="13.8" hidden="true" customHeight="false" outlineLevel="1" collapsed="false">
      <c r="B119" s="164" t="s">
        <v>363</v>
      </c>
      <c r="C119" s="164"/>
      <c r="D119" s="164" t="s">
        <v>366</v>
      </c>
      <c r="E119" s="164" t="s">
        <v>367</v>
      </c>
      <c r="F119" s="165" t="n">
        <v>124.11</v>
      </c>
      <c r="H119" s="165" t="n">
        <v>44878.28</v>
      </c>
    </row>
    <row r="120" customFormat="false" ht="13.8" hidden="true" customHeight="false" outlineLevel="1" collapsed="false">
      <c r="B120" s="164" t="s">
        <v>363</v>
      </c>
      <c r="C120" s="164"/>
      <c r="D120" s="164" t="s">
        <v>368</v>
      </c>
      <c r="E120" s="164" t="s">
        <v>369</v>
      </c>
      <c r="F120" s="165" t="n">
        <v>80</v>
      </c>
      <c r="H120" s="165" t="n">
        <v>44958.28</v>
      </c>
    </row>
    <row r="121" customFormat="false" ht="13.8" hidden="true" customHeight="false" outlineLevel="1" collapsed="false">
      <c r="B121" s="164" t="s">
        <v>261</v>
      </c>
      <c r="C121" s="164"/>
      <c r="D121" s="164" t="s">
        <v>370</v>
      </c>
      <c r="E121" s="164" t="s">
        <v>371</v>
      </c>
      <c r="F121" s="165" t="n">
        <v>440</v>
      </c>
      <c r="H121" s="165" t="n">
        <v>45398.28</v>
      </c>
    </row>
    <row r="122" customFormat="false" ht="13.8" hidden="true" customHeight="false" outlineLevel="1" collapsed="false">
      <c r="B122" s="164" t="s">
        <v>261</v>
      </c>
      <c r="C122" s="164"/>
      <c r="D122" s="164" t="s">
        <v>372</v>
      </c>
      <c r="E122" s="164" t="s">
        <v>373</v>
      </c>
      <c r="F122" s="165" t="n">
        <v>700</v>
      </c>
      <c r="H122" s="165" t="n">
        <v>46098.28</v>
      </c>
    </row>
    <row r="123" customFormat="false" ht="13.8" hidden="true" customHeight="false" outlineLevel="1" collapsed="false">
      <c r="B123" s="164" t="s">
        <v>261</v>
      </c>
      <c r="C123" s="164"/>
      <c r="D123" s="164" t="s">
        <v>374</v>
      </c>
      <c r="E123" s="164" t="s">
        <v>375</v>
      </c>
      <c r="F123" s="165" t="n">
        <v>2400</v>
      </c>
      <c r="H123" s="165" t="n">
        <v>48498.28</v>
      </c>
    </row>
    <row r="124" customFormat="false" ht="13.8" hidden="true" customHeight="false" outlineLevel="1" collapsed="false">
      <c r="B124" s="164" t="s">
        <v>264</v>
      </c>
      <c r="C124" s="164"/>
      <c r="D124" s="164" t="s">
        <v>376</v>
      </c>
      <c r="E124" s="164" t="s">
        <v>377</v>
      </c>
      <c r="F124" s="165" t="n">
        <v>850</v>
      </c>
      <c r="H124" s="165" t="n">
        <v>49348.28</v>
      </c>
    </row>
    <row r="125" customFormat="false" ht="13.8" hidden="true" customHeight="false" outlineLevel="1" collapsed="false">
      <c r="B125" s="164" t="s">
        <v>264</v>
      </c>
      <c r="C125" s="164"/>
      <c r="D125" s="164" t="s">
        <v>378</v>
      </c>
      <c r="E125" s="164" t="s">
        <v>379</v>
      </c>
      <c r="F125" s="165" t="n">
        <v>860</v>
      </c>
      <c r="H125" s="165" t="n">
        <v>50208.28</v>
      </c>
    </row>
    <row r="126" customFormat="false" ht="13.8" hidden="true" customHeight="false" outlineLevel="1" collapsed="false">
      <c r="B126" s="164" t="s">
        <v>267</v>
      </c>
      <c r="C126" s="164"/>
      <c r="D126" s="164" t="s">
        <v>380</v>
      </c>
      <c r="E126" s="164" t="s">
        <v>381</v>
      </c>
      <c r="F126" s="165" t="n">
        <v>116</v>
      </c>
      <c r="H126" s="165" t="n">
        <v>50324.28</v>
      </c>
    </row>
    <row r="127" customFormat="false" ht="13.8" hidden="true" customHeight="false" outlineLevel="1" collapsed="false">
      <c r="B127" s="164" t="s">
        <v>382</v>
      </c>
      <c r="C127" s="164"/>
      <c r="D127" s="164" t="s">
        <v>383</v>
      </c>
      <c r="E127" s="164" t="s">
        <v>384</v>
      </c>
      <c r="F127" s="165" t="n">
        <v>3521</v>
      </c>
      <c r="H127" s="165" t="n">
        <v>53845.28</v>
      </c>
    </row>
    <row r="128" customFormat="false" ht="13.8" hidden="true" customHeight="false" outlineLevel="1" collapsed="false">
      <c r="B128" s="164" t="s">
        <v>382</v>
      </c>
      <c r="C128" s="164"/>
      <c r="D128" s="164" t="s">
        <v>385</v>
      </c>
      <c r="E128" s="164" t="s">
        <v>386</v>
      </c>
      <c r="F128" s="165" t="n">
        <v>1897.64</v>
      </c>
      <c r="H128" s="165" t="n">
        <v>55742.92</v>
      </c>
    </row>
    <row r="129" customFormat="false" ht="13.8" hidden="true" customHeight="false" outlineLevel="1" collapsed="false">
      <c r="B129" s="164" t="s">
        <v>387</v>
      </c>
      <c r="C129" s="164"/>
      <c r="D129" s="164" t="s">
        <v>388</v>
      </c>
      <c r="E129" s="164" t="s">
        <v>389</v>
      </c>
      <c r="F129" s="165" t="n">
        <v>2870</v>
      </c>
      <c r="H129" s="165" t="n">
        <v>58612.92</v>
      </c>
    </row>
    <row r="130" customFormat="false" ht="13.8" hidden="true" customHeight="false" outlineLevel="1" collapsed="false">
      <c r="B130" s="164" t="s">
        <v>387</v>
      </c>
      <c r="C130" s="164"/>
      <c r="D130" s="164" t="s">
        <v>390</v>
      </c>
      <c r="E130" s="164" t="s">
        <v>391</v>
      </c>
      <c r="F130" s="165" t="n">
        <v>200</v>
      </c>
      <c r="H130" s="165" t="n">
        <v>58812.92</v>
      </c>
    </row>
    <row r="131" customFormat="false" ht="13.8" hidden="true" customHeight="false" outlineLevel="1" collapsed="false">
      <c r="B131" s="164" t="s">
        <v>392</v>
      </c>
      <c r="C131" s="164"/>
      <c r="D131" s="164" t="s">
        <v>393</v>
      </c>
      <c r="E131" s="164" t="s">
        <v>394</v>
      </c>
      <c r="F131" s="165" t="n">
        <v>4000</v>
      </c>
      <c r="H131" s="165" t="n">
        <v>62812.92</v>
      </c>
    </row>
    <row r="132" customFormat="false" ht="13.8" hidden="true" customHeight="false" outlineLevel="1" collapsed="false">
      <c r="B132" s="164" t="s">
        <v>392</v>
      </c>
      <c r="C132" s="164"/>
      <c r="D132" s="164" t="s">
        <v>395</v>
      </c>
      <c r="E132" s="164" t="s">
        <v>396</v>
      </c>
      <c r="F132" s="165" t="n">
        <v>1586.07</v>
      </c>
      <c r="H132" s="165" t="n">
        <v>64398.99</v>
      </c>
    </row>
    <row r="133" customFormat="false" ht="13.8" hidden="true" customHeight="false" outlineLevel="1" collapsed="false">
      <c r="B133" s="164" t="s">
        <v>397</v>
      </c>
      <c r="C133" s="164"/>
      <c r="D133" s="164" t="s">
        <v>398</v>
      </c>
      <c r="E133" s="164" t="s">
        <v>399</v>
      </c>
      <c r="F133" s="165" t="n">
        <v>2</v>
      </c>
      <c r="H133" s="165" t="n">
        <v>64400.99</v>
      </c>
    </row>
    <row r="134" customFormat="false" ht="13.8" hidden="true" customHeight="false" outlineLevel="1" collapsed="false">
      <c r="B134" s="164" t="s">
        <v>270</v>
      </c>
      <c r="C134" s="164"/>
      <c r="D134" s="164" t="s">
        <v>400</v>
      </c>
      <c r="E134" s="164" t="s">
        <v>401</v>
      </c>
      <c r="F134" s="165" t="n">
        <v>445</v>
      </c>
      <c r="H134" s="165" t="n">
        <v>64845.99</v>
      </c>
    </row>
    <row r="135" customFormat="false" ht="13.8" hidden="true" customHeight="false" outlineLevel="1" collapsed="false">
      <c r="B135" s="164" t="s">
        <v>402</v>
      </c>
      <c r="C135" s="164"/>
      <c r="D135" s="164" t="s">
        <v>403</v>
      </c>
      <c r="E135" s="164" t="s">
        <v>404</v>
      </c>
      <c r="F135" s="165" t="n">
        <v>350</v>
      </c>
      <c r="H135" s="165" t="n">
        <v>65195.99</v>
      </c>
    </row>
    <row r="136" customFormat="false" ht="13.8" hidden="true" customHeight="false" outlineLevel="1" collapsed="false">
      <c r="B136" s="164" t="s">
        <v>402</v>
      </c>
      <c r="C136" s="164"/>
      <c r="D136" s="164" t="s">
        <v>405</v>
      </c>
      <c r="E136" s="164" t="s">
        <v>406</v>
      </c>
      <c r="F136" s="165" t="n">
        <v>597</v>
      </c>
      <c r="H136" s="165" t="n">
        <v>65792.99</v>
      </c>
    </row>
    <row r="137" customFormat="false" ht="13.8" hidden="true" customHeight="false" outlineLevel="1" collapsed="false">
      <c r="B137" s="164" t="s">
        <v>407</v>
      </c>
      <c r="C137" s="164"/>
      <c r="D137" s="164" t="s">
        <v>408</v>
      </c>
      <c r="E137" s="164" t="s">
        <v>409</v>
      </c>
      <c r="F137" s="165" t="n">
        <v>352.46</v>
      </c>
      <c r="H137" s="165" t="n">
        <v>66145.45</v>
      </c>
    </row>
    <row r="138" customFormat="false" ht="13.8" hidden="true" customHeight="false" outlineLevel="1" collapsed="false">
      <c r="B138" s="164" t="s">
        <v>407</v>
      </c>
      <c r="C138" s="164"/>
      <c r="D138" s="164" t="s">
        <v>410</v>
      </c>
      <c r="E138" s="164" t="s">
        <v>411</v>
      </c>
      <c r="F138" s="165" t="n">
        <v>200</v>
      </c>
      <c r="H138" s="165" t="n">
        <v>66345.45</v>
      </c>
    </row>
    <row r="139" customFormat="false" ht="13.8" hidden="true" customHeight="false" outlineLevel="1" collapsed="false">
      <c r="B139" s="164" t="s">
        <v>412</v>
      </c>
      <c r="C139" s="164"/>
      <c r="D139" s="164" t="s">
        <v>413</v>
      </c>
      <c r="E139" s="164" t="s">
        <v>414</v>
      </c>
      <c r="F139" s="165" t="n">
        <v>400</v>
      </c>
      <c r="H139" s="165" t="n">
        <v>66745.45</v>
      </c>
    </row>
    <row r="140" customFormat="false" ht="13.8" hidden="true" customHeight="false" outlineLevel="1" collapsed="false">
      <c r="B140" s="164" t="s">
        <v>415</v>
      </c>
      <c r="C140" s="164"/>
      <c r="D140" s="164" t="s">
        <v>416</v>
      </c>
      <c r="E140" s="164" t="s">
        <v>417</v>
      </c>
      <c r="F140" s="165" t="n">
        <v>5600</v>
      </c>
      <c r="H140" s="165" t="n">
        <v>72345.45</v>
      </c>
    </row>
    <row r="141" customFormat="false" ht="13.8" hidden="true" customHeight="false" outlineLevel="1" collapsed="false">
      <c r="B141" s="164" t="s">
        <v>415</v>
      </c>
      <c r="C141" s="164"/>
      <c r="D141" s="164" t="s">
        <v>418</v>
      </c>
      <c r="E141" s="164" t="s">
        <v>419</v>
      </c>
      <c r="F141" s="165" t="n">
        <v>1400</v>
      </c>
      <c r="H141" s="165" t="n">
        <v>73745.45</v>
      </c>
    </row>
    <row r="142" customFormat="false" ht="13.8" hidden="true" customHeight="false" outlineLevel="1" collapsed="false">
      <c r="B142" s="164" t="s">
        <v>415</v>
      </c>
      <c r="C142" s="164"/>
      <c r="D142" s="164" t="s">
        <v>420</v>
      </c>
      <c r="E142" s="164" t="s">
        <v>421</v>
      </c>
      <c r="F142" s="165" t="n">
        <v>280</v>
      </c>
      <c r="H142" s="165" t="n">
        <v>74025.45</v>
      </c>
    </row>
    <row r="143" customFormat="false" ht="13.8" hidden="true" customHeight="false" outlineLevel="1" collapsed="false">
      <c r="B143" s="164" t="s">
        <v>422</v>
      </c>
      <c r="C143" s="164"/>
      <c r="D143" s="164" t="s">
        <v>423</v>
      </c>
      <c r="E143" s="164" t="s">
        <v>424</v>
      </c>
      <c r="F143" s="165" t="n">
        <v>1875</v>
      </c>
      <c r="H143" s="165" t="n">
        <v>75900.45</v>
      </c>
    </row>
    <row r="144" s="1" customFormat="true" ht="13.8" hidden="false" customHeight="false" outlineLevel="0" collapsed="false">
      <c r="C144" s="164" t="s">
        <v>75</v>
      </c>
      <c r="E144" s="164" t="s">
        <v>229</v>
      </c>
      <c r="H144" s="165" t="n">
        <v>0</v>
      </c>
    </row>
    <row r="145" customFormat="false" ht="13.8" hidden="true" customHeight="false" outlineLevel="1" collapsed="false">
      <c r="B145" s="164" t="s">
        <v>425</v>
      </c>
      <c r="C145" s="164"/>
      <c r="D145" s="164" t="s">
        <v>426</v>
      </c>
      <c r="E145" s="164" t="s">
        <v>427</v>
      </c>
      <c r="F145" s="165" t="n">
        <v>10000</v>
      </c>
      <c r="H145" s="165" t="n">
        <v>10000</v>
      </c>
    </row>
    <row r="146" s="1" customFormat="true" ht="13.8" hidden="false" customHeight="false" outlineLevel="0" collapsed="false">
      <c r="C146" s="164" t="s">
        <v>77</v>
      </c>
      <c r="E146" s="164" t="s">
        <v>229</v>
      </c>
      <c r="H146" s="165" t="n">
        <v>0</v>
      </c>
    </row>
    <row r="147" customFormat="false" ht="13.8" hidden="true" customHeight="false" outlineLevel="1" collapsed="false">
      <c r="B147" s="164" t="s">
        <v>230</v>
      </c>
      <c r="C147" s="164"/>
      <c r="D147" s="164" t="s">
        <v>428</v>
      </c>
      <c r="E147" s="164" t="s">
        <v>429</v>
      </c>
      <c r="F147" s="165" t="n">
        <v>75</v>
      </c>
      <c r="H147" s="165" t="n">
        <v>75</v>
      </c>
    </row>
    <row r="148" customFormat="false" ht="13.8" hidden="true" customHeight="false" outlineLevel="1" collapsed="false">
      <c r="B148" s="164" t="s">
        <v>230</v>
      </c>
      <c r="C148" s="164"/>
      <c r="D148" s="164" t="s">
        <v>430</v>
      </c>
      <c r="E148" s="164" t="s">
        <v>431</v>
      </c>
      <c r="F148" s="165" t="n">
        <v>490</v>
      </c>
      <c r="H148" s="165" t="n">
        <v>565</v>
      </c>
    </row>
    <row r="149" customFormat="false" ht="13.8" hidden="true" customHeight="false" outlineLevel="1" collapsed="false">
      <c r="B149" s="164" t="s">
        <v>230</v>
      </c>
      <c r="C149" s="164"/>
      <c r="D149" s="164" t="s">
        <v>432</v>
      </c>
      <c r="E149" s="164" t="s">
        <v>433</v>
      </c>
      <c r="F149" s="165" t="n">
        <v>345</v>
      </c>
      <c r="H149" s="165" t="n">
        <v>910</v>
      </c>
    </row>
    <row r="150" customFormat="false" ht="13.8" hidden="true" customHeight="false" outlineLevel="1" collapsed="false">
      <c r="B150" s="164" t="s">
        <v>230</v>
      </c>
      <c r="C150" s="164"/>
      <c r="D150" s="164" t="s">
        <v>434</v>
      </c>
      <c r="E150" s="164" t="s">
        <v>435</v>
      </c>
      <c r="F150" s="165" t="n">
        <v>435</v>
      </c>
      <c r="H150" s="165" t="n">
        <v>1345</v>
      </c>
    </row>
    <row r="151" customFormat="false" ht="13.8" hidden="true" customHeight="false" outlineLevel="1" collapsed="false">
      <c r="B151" s="164" t="s">
        <v>241</v>
      </c>
      <c r="C151" s="164"/>
      <c r="D151" s="164" t="s">
        <v>436</v>
      </c>
      <c r="E151" s="164" t="s">
        <v>437</v>
      </c>
      <c r="F151" s="165" t="n">
        <v>450</v>
      </c>
      <c r="H151" s="165" t="n">
        <v>1795</v>
      </c>
    </row>
    <row r="152" customFormat="false" ht="13.8" hidden="true" customHeight="false" outlineLevel="1" collapsed="false">
      <c r="B152" s="164" t="s">
        <v>241</v>
      </c>
      <c r="C152" s="164"/>
      <c r="D152" s="164" t="s">
        <v>438</v>
      </c>
      <c r="E152" s="164" t="s">
        <v>439</v>
      </c>
      <c r="F152" s="165" t="n">
        <v>30</v>
      </c>
      <c r="H152" s="165" t="n">
        <v>1825</v>
      </c>
    </row>
    <row r="153" customFormat="false" ht="13.8" hidden="true" customHeight="false" outlineLevel="1" collapsed="false">
      <c r="B153" s="164" t="s">
        <v>241</v>
      </c>
      <c r="C153" s="164"/>
      <c r="D153" s="164" t="s">
        <v>440</v>
      </c>
      <c r="E153" s="164" t="s">
        <v>441</v>
      </c>
      <c r="F153" s="165" t="n">
        <v>75</v>
      </c>
      <c r="H153" s="165" t="n">
        <v>1900</v>
      </c>
    </row>
    <row r="154" customFormat="false" ht="13.8" hidden="true" customHeight="false" outlineLevel="1" collapsed="false">
      <c r="B154" s="164" t="s">
        <v>241</v>
      </c>
      <c r="C154" s="164"/>
      <c r="D154" s="164" t="s">
        <v>442</v>
      </c>
      <c r="E154" s="164" t="s">
        <v>443</v>
      </c>
      <c r="F154" s="165" t="n">
        <v>75</v>
      </c>
      <c r="H154" s="165" t="n">
        <v>1975</v>
      </c>
    </row>
    <row r="155" customFormat="false" ht="13.8" hidden="true" customHeight="false" outlineLevel="1" collapsed="false">
      <c r="B155" s="164" t="s">
        <v>241</v>
      </c>
      <c r="C155" s="164"/>
      <c r="D155" s="164" t="s">
        <v>444</v>
      </c>
      <c r="E155" s="164" t="s">
        <v>445</v>
      </c>
      <c r="F155" s="165" t="n">
        <v>30</v>
      </c>
      <c r="H155" s="165" t="n">
        <v>2005</v>
      </c>
    </row>
    <row r="156" customFormat="false" ht="13.8" hidden="true" customHeight="false" outlineLevel="1" collapsed="false">
      <c r="B156" s="164" t="s">
        <v>241</v>
      </c>
      <c r="C156" s="164"/>
      <c r="D156" s="164" t="s">
        <v>446</v>
      </c>
      <c r="E156" s="164" t="s">
        <v>447</v>
      </c>
      <c r="F156" s="165" t="n">
        <v>60</v>
      </c>
      <c r="H156" s="165" t="n">
        <v>2065</v>
      </c>
    </row>
    <row r="157" customFormat="false" ht="13.8" hidden="true" customHeight="false" outlineLevel="1" collapsed="false">
      <c r="B157" s="164" t="s">
        <v>241</v>
      </c>
      <c r="C157" s="164"/>
      <c r="D157" s="164" t="s">
        <v>448</v>
      </c>
      <c r="E157" s="164" t="s">
        <v>449</v>
      </c>
      <c r="F157" s="165" t="n">
        <v>50</v>
      </c>
      <c r="H157" s="165" t="n">
        <v>2115</v>
      </c>
    </row>
    <row r="158" customFormat="false" ht="13.8" hidden="true" customHeight="false" outlineLevel="1" collapsed="false">
      <c r="B158" s="164" t="s">
        <v>246</v>
      </c>
      <c r="C158" s="164"/>
      <c r="D158" s="164" t="s">
        <v>450</v>
      </c>
      <c r="E158" s="164" t="s">
        <v>451</v>
      </c>
      <c r="F158" s="165" t="n">
        <v>50</v>
      </c>
      <c r="H158" s="165" t="n">
        <v>2165</v>
      </c>
    </row>
    <row r="159" customFormat="false" ht="13.8" hidden="true" customHeight="false" outlineLevel="1" collapsed="false">
      <c r="B159" s="164" t="s">
        <v>246</v>
      </c>
      <c r="C159" s="164"/>
      <c r="D159" s="164" t="s">
        <v>452</v>
      </c>
      <c r="E159" s="164" t="s">
        <v>453</v>
      </c>
      <c r="F159" s="165" t="n">
        <v>75</v>
      </c>
      <c r="H159" s="165" t="n">
        <v>2240</v>
      </c>
    </row>
    <row r="160" customFormat="false" ht="13.8" hidden="true" customHeight="false" outlineLevel="1" collapsed="false">
      <c r="B160" s="164" t="s">
        <v>246</v>
      </c>
      <c r="C160" s="164"/>
      <c r="D160" s="164" t="s">
        <v>454</v>
      </c>
      <c r="E160" s="164" t="s">
        <v>455</v>
      </c>
      <c r="F160" s="165" t="n">
        <v>310</v>
      </c>
      <c r="H160" s="165" t="n">
        <v>2550</v>
      </c>
    </row>
    <row r="161" customFormat="false" ht="13.8" hidden="true" customHeight="false" outlineLevel="1" collapsed="false">
      <c r="B161" s="164" t="s">
        <v>246</v>
      </c>
      <c r="C161" s="164"/>
      <c r="D161" s="164" t="s">
        <v>456</v>
      </c>
      <c r="E161" s="164" t="s">
        <v>457</v>
      </c>
      <c r="F161" s="165" t="n">
        <v>30</v>
      </c>
      <c r="H161" s="165" t="n">
        <v>2580</v>
      </c>
    </row>
    <row r="162" customFormat="false" ht="13.8" hidden="true" customHeight="false" outlineLevel="1" collapsed="false">
      <c r="B162" s="164" t="s">
        <v>246</v>
      </c>
      <c r="C162" s="164"/>
      <c r="D162" s="164" t="s">
        <v>458</v>
      </c>
      <c r="E162" s="164" t="s">
        <v>459</v>
      </c>
      <c r="F162" s="165" t="n">
        <v>75</v>
      </c>
      <c r="H162" s="165" t="n">
        <v>2655</v>
      </c>
    </row>
    <row r="163" customFormat="false" ht="13.8" hidden="true" customHeight="false" outlineLevel="1" collapsed="false">
      <c r="B163" s="164" t="s">
        <v>246</v>
      </c>
      <c r="C163" s="164"/>
      <c r="D163" s="164" t="s">
        <v>460</v>
      </c>
      <c r="E163" s="164" t="s">
        <v>461</v>
      </c>
      <c r="F163" s="165" t="n">
        <v>50</v>
      </c>
      <c r="H163" s="165" t="n">
        <v>2705</v>
      </c>
    </row>
    <row r="164" customFormat="false" ht="13.8" hidden="true" customHeight="false" outlineLevel="1" collapsed="false">
      <c r="B164" s="164" t="s">
        <v>246</v>
      </c>
      <c r="C164" s="164"/>
      <c r="D164" s="164" t="s">
        <v>462</v>
      </c>
      <c r="E164" s="164" t="s">
        <v>463</v>
      </c>
      <c r="F164" s="165" t="n">
        <v>280</v>
      </c>
      <c r="H164" s="165" t="n">
        <v>2985</v>
      </c>
    </row>
    <row r="165" customFormat="false" ht="13.8" hidden="true" customHeight="false" outlineLevel="1" collapsed="false">
      <c r="B165" s="164" t="s">
        <v>303</v>
      </c>
      <c r="C165" s="164"/>
      <c r="D165" s="164" t="s">
        <v>464</v>
      </c>
      <c r="E165" s="164" t="s">
        <v>465</v>
      </c>
      <c r="F165" s="165" t="n">
        <v>500</v>
      </c>
      <c r="H165" s="165" t="n">
        <v>3485</v>
      </c>
    </row>
    <row r="166" customFormat="false" ht="13.8" hidden="true" customHeight="false" outlineLevel="1" collapsed="false">
      <c r="B166" s="164" t="s">
        <v>466</v>
      </c>
      <c r="C166" s="164"/>
      <c r="D166" s="164" t="s">
        <v>467</v>
      </c>
      <c r="E166" s="164" t="s">
        <v>468</v>
      </c>
      <c r="F166" s="165" t="n">
        <v>25</v>
      </c>
      <c r="H166" s="165" t="n">
        <v>3510</v>
      </c>
    </row>
    <row r="167" customFormat="false" ht="13.8" hidden="true" customHeight="false" outlineLevel="1" collapsed="false">
      <c r="B167" s="164" t="s">
        <v>249</v>
      </c>
      <c r="C167" s="164"/>
      <c r="D167" s="164" t="s">
        <v>469</v>
      </c>
      <c r="E167" s="164" t="s">
        <v>470</v>
      </c>
      <c r="F167" s="165" t="n">
        <v>3503.7</v>
      </c>
      <c r="H167" s="165" t="n">
        <v>7013.7</v>
      </c>
    </row>
    <row r="168" customFormat="false" ht="13.8" hidden="true" customHeight="false" outlineLevel="1" collapsed="false">
      <c r="B168" s="164" t="s">
        <v>249</v>
      </c>
      <c r="C168" s="164"/>
      <c r="D168" s="164" t="s">
        <v>471</v>
      </c>
      <c r="E168" s="164" t="s">
        <v>472</v>
      </c>
      <c r="F168" s="165" t="n">
        <v>358</v>
      </c>
      <c r="H168" s="165" t="n">
        <v>7371.7</v>
      </c>
    </row>
    <row r="169" customFormat="false" ht="13.8" hidden="true" customHeight="false" outlineLevel="1" collapsed="false">
      <c r="B169" s="164" t="s">
        <v>255</v>
      </c>
      <c r="C169" s="164"/>
      <c r="D169" s="164" t="s">
        <v>473</v>
      </c>
      <c r="E169" s="164" t="s">
        <v>347</v>
      </c>
      <c r="F169" s="165" t="n">
        <v>120</v>
      </c>
      <c r="H169" s="165" t="n">
        <v>7491.7</v>
      </c>
    </row>
    <row r="170" customFormat="false" ht="13.8" hidden="true" customHeight="false" outlineLevel="1" collapsed="false">
      <c r="B170" s="164" t="s">
        <v>255</v>
      </c>
      <c r="C170" s="164"/>
      <c r="D170" s="164" t="s">
        <v>474</v>
      </c>
      <c r="E170" s="164" t="s">
        <v>347</v>
      </c>
      <c r="F170" s="165" t="n">
        <v>140</v>
      </c>
      <c r="H170" s="165" t="n">
        <v>7631.7</v>
      </c>
    </row>
    <row r="171" customFormat="false" ht="13.8" hidden="true" customHeight="false" outlineLevel="1" collapsed="false">
      <c r="B171" s="164" t="s">
        <v>264</v>
      </c>
      <c r="C171" s="164"/>
      <c r="D171" s="164" t="s">
        <v>475</v>
      </c>
      <c r="E171" s="164" t="s">
        <v>476</v>
      </c>
      <c r="F171" s="165" t="n">
        <v>660</v>
      </c>
      <c r="H171" s="165" t="n">
        <v>8291.7</v>
      </c>
    </row>
    <row r="172" customFormat="false" ht="13.8" hidden="true" customHeight="false" outlineLevel="1" collapsed="false">
      <c r="B172" s="164" t="s">
        <v>264</v>
      </c>
      <c r="C172" s="164"/>
      <c r="D172" s="164" t="s">
        <v>477</v>
      </c>
      <c r="E172" s="164" t="s">
        <v>478</v>
      </c>
      <c r="F172" s="165" t="n">
        <v>550</v>
      </c>
      <c r="H172" s="165" t="n">
        <v>8841.7</v>
      </c>
    </row>
    <row r="173" customFormat="false" ht="13.8" hidden="true" customHeight="false" outlineLevel="1" collapsed="false">
      <c r="B173" s="164" t="s">
        <v>264</v>
      </c>
      <c r="C173" s="164"/>
      <c r="D173" s="164" t="s">
        <v>479</v>
      </c>
      <c r="E173" s="164" t="s">
        <v>480</v>
      </c>
      <c r="F173" s="165" t="n">
        <v>810</v>
      </c>
      <c r="H173" s="165" t="n">
        <v>9651.7</v>
      </c>
    </row>
    <row r="174" customFormat="false" ht="13.8" hidden="true" customHeight="false" outlineLevel="1" collapsed="false">
      <c r="B174" s="164" t="s">
        <v>264</v>
      </c>
      <c r="C174" s="164"/>
      <c r="D174" s="164" t="s">
        <v>481</v>
      </c>
      <c r="E174" s="164" t="s">
        <v>482</v>
      </c>
      <c r="F174" s="165" t="n">
        <v>20</v>
      </c>
      <c r="H174" s="165" t="n">
        <v>9671.7</v>
      </c>
    </row>
    <row r="175" customFormat="false" ht="13.8" hidden="true" customHeight="false" outlineLevel="1" collapsed="false">
      <c r="B175" s="164" t="s">
        <v>264</v>
      </c>
      <c r="C175" s="164"/>
      <c r="D175" s="164" t="s">
        <v>483</v>
      </c>
      <c r="E175" s="164" t="s">
        <v>484</v>
      </c>
      <c r="F175" s="165" t="n">
        <v>2780</v>
      </c>
      <c r="H175" s="165" t="n">
        <v>12451.7</v>
      </c>
    </row>
    <row r="176" customFormat="false" ht="13.8" hidden="true" customHeight="false" outlineLevel="1" collapsed="false">
      <c r="B176" s="164" t="s">
        <v>264</v>
      </c>
      <c r="C176" s="164"/>
      <c r="D176" s="164" t="s">
        <v>485</v>
      </c>
      <c r="E176" s="164" t="s">
        <v>486</v>
      </c>
      <c r="F176" s="165" t="n">
        <v>680</v>
      </c>
      <c r="H176" s="165" t="n">
        <v>13131.7</v>
      </c>
    </row>
    <row r="177" customFormat="false" ht="13.8" hidden="true" customHeight="false" outlineLevel="1" collapsed="false">
      <c r="B177" s="164" t="s">
        <v>267</v>
      </c>
      <c r="C177" s="164"/>
      <c r="D177" s="164" t="s">
        <v>487</v>
      </c>
      <c r="E177" s="164" t="s">
        <v>488</v>
      </c>
      <c r="F177" s="165" t="n">
        <v>120</v>
      </c>
      <c r="H177" s="165" t="n">
        <v>13251.7</v>
      </c>
    </row>
    <row r="178" customFormat="false" ht="13.8" hidden="true" customHeight="false" outlineLevel="1" collapsed="false">
      <c r="B178" s="164" t="s">
        <v>267</v>
      </c>
      <c r="C178" s="164"/>
      <c r="D178" s="164" t="s">
        <v>489</v>
      </c>
      <c r="E178" s="164" t="s">
        <v>490</v>
      </c>
      <c r="F178" s="165" t="n">
        <v>70</v>
      </c>
      <c r="H178" s="165" t="n">
        <v>13321.7</v>
      </c>
    </row>
    <row r="179" customFormat="false" ht="13.8" hidden="true" customHeight="false" outlineLevel="1" collapsed="false">
      <c r="B179" s="164" t="s">
        <v>267</v>
      </c>
      <c r="C179" s="164"/>
      <c r="D179" s="164" t="s">
        <v>491</v>
      </c>
      <c r="E179" s="164" t="s">
        <v>492</v>
      </c>
      <c r="F179" s="165" t="n">
        <v>930</v>
      </c>
      <c r="H179" s="165" t="n">
        <v>14251.7</v>
      </c>
    </row>
    <row r="180" customFormat="false" ht="13.8" hidden="true" customHeight="false" outlineLevel="1" collapsed="false">
      <c r="B180" s="164" t="s">
        <v>267</v>
      </c>
      <c r="C180" s="164"/>
      <c r="D180" s="164" t="s">
        <v>493</v>
      </c>
      <c r="E180" s="164" t="s">
        <v>494</v>
      </c>
      <c r="F180" s="165" t="n">
        <v>75</v>
      </c>
      <c r="H180" s="165" t="n">
        <v>14326.7</v>
      </c>
    </row>
    <row r="181" customFormat="false" ht="13.8" hidden="true" customHeight="false" outlineLevel="1" collapsed="false">
      <c r="B181" s="164" t="s">
        <v>382</v>
      </c>
      <c r="C181" s="164"/>
      <c r="D181" s="164" t="s">
        <v>495</v>
      </c>
      <c r="E181" s="164" t="s">
        <v>496</v>
      </c>
      <c r="F181" s="165" t="n">
        <v>90</v>
      </c>
      <c r="H181" s="165" t="n">
        <v>14416.7</v>
      </c>
    </row>
    <row r="182" customFormat="false" ht="13.8" hidden="true" customHeight="false" outlineLevel="1" collapsed="false">
      <c r="B182" s="164" t="s">
        <v>382</v>
      </c>
      <c r="C182" s="164"/>
      <c r="D182" s="164" t="s">
        <v>497</v>
      </c>
      <c r="E182" s="164" t="s">
        <v>498</v>
      </c>
      <c r="F182" s="165" t="n">
        <v>90</v>
      </c>
      <c r="H182" s="165" t="n">
        <v>14506.7</v>
      </c>
    </row>
    <row r="183" customFormat="false" ht="13.8" hidden="true" customHeight="false" outlineLevel="1" collapsed="false">
      <c r="B183" s="164" t="s">
        <v>387</v>
      </c>
      <c r="C183" s="164"/>
      <c r="D183" s="164" t="s">
        <v>499</v>
      </c>
      <c r="E183" s="164" t="s">
        <v>500</v>
      </c>
      <c r="F183" s="165" t="n">
        <v>450</v>
      </c>
      <c r="H183" s="165" t="n">
        <v>14956.7</v>
      </c>
    </row>
    <row r="184" customFormat="false" ht="13.8" hidden="true" customHeight="false" outlineLevel="1" collapsed="false">
      <c r="B184" s="164" t="s">
        <v>387</v>
      </c>
      <c r="C184" s="164"/>
      <c r="D184" s="164" t="s">
        <v>501</v>
      </c>
      <c r="E184" s="164" t="s">
        <v>502</v>
      </c>
      <c r="F184" s="165" t="n">
        <v>90</v>
      </c>
      <c r="H184" s="165" t="n">
        <v>15046.7</v>
      </c>
    </row>
    <row r="185" customFormat="false" ht="13.8" hidden="true" customHeight="false" outlineLevel="1" collapsed="false">
      <c r="B185" s="164" t="s">
        <v>407</v>
      </c>
      <c r="C185" s="164"/>
      <c r="D185" s="164" t="s">
        <v>503</v>
      </c>
      <c r="E185" s="164" t="s">
        <v>504</v>
      </c>
      <c r="F185" s="165" t="n">
        <v>25</v>
      </c>
      <c r="H185" s="165" t="n">
        <v>15071.7</v>
      </c>
    </row>
    <row r="186" customFormat="false" ht="13.8" hidden="true" customHeight="false" outlineLevel="1" collapsed="false">
      <c r="B186" s="164" t="s">
        <v>412</v>
      </c>
      <c r="C186" s="164"/>
      <c r="D186" s="164" t="s">
        <v>505</v>
      </c>
      <c r="E186" s="164" t="s">
        <v>506</v>
      </c>
      <c r="F186" s="165" t="n">
        <v>120</v>
      </c>
      <c r="H186" s="165" t="n">
        <v>15191.7</v>
      </c>
    </row>
    <row r="187" customFormat="false" ht="13.8" hidden="true" customHeight="false" outlineLevel="1" collapsed="false">
      <c r="B187" s="164" t="s">
        <v>507</v>
      </c>
      <c r="C187" s="164"/>
      <c r="D187" s="164" t="s">
        <v>508</v>
      </c>
      <c r="E187" s="164" t="s">
        <v>509</v>
      </c>
      <c r="F187" s="165" t="n">
        <v>120</v>
      </c>
      <c r="H187" s="165" t="n">
        <v>15311.7</v>
      </c>
    </row>
    <row r="188" customFormat="false" ht="13.8" hidden="true" customHeight="false" outlineLevel="1" collapsed="false">
      <c r="B188" s="164" t="s">
        <v>507</v>
      </c>
      <c r="C188" s="164"/>
      <c r="D188" s="164" t="s">
        <v>510</v>
      </c>
      <c r="E188" s="164" t="s">
        <v>511</v>
      </c>
      <c r="F188" s="165" t="n">
        <v>50</v>
      </c>
      <c r="H188" s="165" t="n">
        <v>15361.7</v>
      </c>
    </row>
    <row r="189" customFormat="false" ht="13.8" hidden="true" customHeight="false" outlineLevel="1" collapsed="false">
      <c r="B189" s="164" t="s">
        <v>281</v>
      </c>
      <c r="C189" s="164"/>
      <c r="D189" s="164" t="s">
        <v>282</v>
      </c>
      <c r="E189" s="164" t="s">
        <v>283</v>
      </c>
      <c r="F189" s="165" t="n">
        <v>35</v>
      </c>
      <c r="H189" s="165" t="n">
        <v>15396.7</v>
      </c>
    </row>
    <row r="190" customFormat="false" ht="13.8" hidden="true" customHeight="false" outlineLevel="1" collapsed="false">
      <c r="B190" s="164" t="s">
        <v>512</v>
      </c>
      <c r="C190" s="164"/>
      <c r="D190" s="164" t="s">
        <v>513</v>
      </c>
      <c r="E190" s="164" t="s">
        <v>514</v>
      </c>
      <c r="F190" s="165" t="n">
        <v>225</v>
      </c>
      <c r="H190" s="165" t="n">
        <v>15621.7</v>
      </c>
    </row>
    <row r="191" customFormat="false" ht="13.8" hidden="true" customHeight="false" outlineLevel="1" collapsed="false">
      <c r="B191" s="164" t="s">
        <v>515</v>
      </c>
      <c r="C191" s="164"/>
      <c r="D191" s="164" t="s">
        <v>516</v>
      </c>
      <c r="E191" s="164" t="s">
        <v>517</v>
      </c>
      <c r="F191" s="165" t="n">
        <v>120</v>
      </c>
      <c r="H191" s="165" t="n">
        <v>15741.7</v>
      </c>
    </row>
    <row r="192" s="1" customFormat="true" ht="13.8" hidden="false" customHeight="false" outlineLevel="0" collapsed="false">
      <c r="C192" s="164" t="s">
        <v>85</v>
      </c>
      <c r="E192" s="164" t="s">
        <v>229</v>
      </c>
      <c r="H192" s="165" t="n">
        <v>0</v>
      </c>
    </row>
    <row r="193" customFormat="false" ht="13.8" hidden="true" customHeight="false" outlineLevel="1" collapsed="false">
      <c r="B193" s="164" t="s">
        <v>412</v>
      </c>
      <c r="C193" s="164"/>
      <c r="D193" s="164" t="s">
        <v>518</v>
      </c>
      <c r="E193" s="164" t="s">
        <v>519</v>
      </c>
      <c r="F193" s="165" t="n">
        <v>6000</v>
      </c>
      <c r="H193" s="165" t="n">
        <v>6000</v>
      </c>
    </row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1048576"/>
  <sheetViews>
    <sheetView showFormulas="false" showGridLines="true" showRowColHeaders="true" showZeros="true" rightToLeft="false" tabSelected="false" showOutlineSymbols="true" defaultGridColor="true" view="normal" topLeftCell="A15" colorId="64" zoomScale="90" zoomScaleNormal="90" zoomScalePageLayoutView="100" workbookViewId="0">
      <selection pane="topLeft" activeCell="C22" activeCellId="0" sqref="C22"/>
    </sheetView>
  </sheetViews>
  <sheetFormatPr defaultColWidth="10.46875" defaultRowHeight="13.8" zeroHeight="false" outlineLevelRow="1" outlineLevelCol="0"/>
  <cols>
    <col collapsed="false" customWidth="true" hidden="false" outlineLevel="0" max="1" min="1" style="1" width="2.67"/>
    <col collapsed="false" customWidth="true" hidden="false" outlineLevel="0" max="2" min="2" style="1" width="12.52"/>
    <col collapsed="false" customWidth="true" hidden="false" outlineLevel="0" max="3" min="3" style="1" width="40.75"/>
    <col collapsed="false" customWidth="true" hidden="false" outlineLevel="0" max="4" min="4" style="106" width="15.48"/>
    <col collapsed="false" customWidth="true" hidden="false" outlineLevel="0" max="5" min="5" style="1" width="13.65"/>
    <col collapsed="false" customWidth="false" hidden="false" outlineLevel="0" max="1024" min="6" style="1" width="10.47"/>
  </cols>
  <sheetData>
    <row r="1" customFormat="false" ht="13.8" hidden="false" customHeight="false" outlineLevel="0" collapsed="false">
      <c r="I1" s="2"/>
    </row>
    <row r="2" s="3" customFormat="true" ht="18" hidden="false" customHeight="tru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  <c r="AMF2" s="1"/>
      <c r="AMG2" s="1"/>
      <c r="AMH2" s="1"/>
      <c r="AMI2" s="1"/>
      <c r="AMJ2" s="1"/>
    </row>
    <row r="3" s="3" customFormat="true" ht="13.8" hidden="false" customHeight="false" outlineLevel="0" collapsed="false">
      <c r="B3" s="5"/>
      <c r="C3" s="5"/>
      <c r="D3" s="107"/>
      <c r="E3" s="5"/>
      <c r="F3" s="5"/>
      <c r="G3" s="5"/>
      <c r="H3" s="5"/>
      <c r="I3" s="6"/>
      <c r="AMF3" s="1"/>
      <c r="AMG3" s="1"/>
      <c r="AMH3" s="1"/>
      <c r="AMI3" s="1"/>
      <c r="AMJ3" s="1"/>
    </row>
    <row r="4" s="7" customFormat="true" ht="13.8" hidden="false" customHeight="false" outlineLevel="0" collapsed="false">
      <c r="B4" s="8" t="s">
        <v>1</v>
      </c>
      <c r="C4" s="9" t="s">
        <v>2</v>
      </c>
      <c r="D4" s="9"/>
      <c r="E4" s="9"/>
      <c r="F4" s="10" t="s">
        <v>3</v>
      </c>
      <c r="G4" s="10"/>
      <c r="H4" s="10"/>
      <c r="I4" s="11"/>
      <c r="J4" s="11"/>
      <c r="AMF4" s="1"/>
      <c r="AMG4" s="1"/>
      <c r="AMH4" s="1"/>
      <c r="AMI4" s="1"/>
      <c r="AMJ4" s="1"/>
    </row>
    <row r="5" s="7" customFormat="true" ht="13.8" hidden="false" customHeight="false" outlineLevel="0" collapsed="false">
      <c r="B5" s="8" t="s">
        <v>4</v>
      </c>
      <c r="C5" s="9" t="s">
        <v>5</v>
      </c>
      <c r="D5" s="9"/>
      <c r="E5" s="9"/>
      <c r="F5" s="10" t="s">
        <v>6</v>
      </c>
      <c r="G5" s="10"/>
      <c r="H5" s="10"/>
      <c r="I5" s="12" t="s">
        <v>172</v>
      </c>
      <c r="J5" s="12"/>
      <c r="AMF5" s="1"/>
      <c r="AMG5" s="1"/>
      <c r="AMH5" s="1"/>
      <c r="AMI5" s="1"/>
      <c r="AMJ5" s="1"/>
    </row>
    <row r="6" s="7" customFormat="true" ht="13.8" hidden="false" customHeight="false" outlineLevel="0" collapsed="false">
      <c r="B6" s="8" t="s">
        <v>8</v>
      </c>
      <c r="C6" s="9" t="s">
        <v>9</v>
      </c>
      <c r="D6" s="9"/>
      <c r="E6" s="9"/>
      <c r="F6" s="10" t="s">
        <v>10</v>
      </c>
      <c r="G6" s="10"/>
      <c r="H6" s="10"/>
      <c r="I6" s="13" t="n">
        <v>44134</v>
      </c>
      <c r="J6" s="13"/>
      <c r="AMF6" s="1"/>
      <c r="AMG6" s="1"/>
      <c r="AMH6" s="1"/>
      <c r="AMI6" s="1"/>
      <c r="AMJ6" s="1"/>
    </row>
    <row r="7" s="7" customFormat="true" ht="13.8" hidden="false" customHeight="false" outlineLevel="0" collapsed="false">
      <c r="B7" s="8" t="s">
        <v>11</v>
      </c>
      <c r="C7" s="9" t="s">
        <v>12</v>
      </c>
      <c r="D7" s="9"/>
      <c r="E7" s="9"/>
      <c r="F7" s="10" t="s">
        <v>13</v>
      </c>
      <c r="G7" s="10"/>
      <c r="H7" s="10"/>
      <c r="I7" s="12" t="s">
        <v>14</v>
      </c>
      <c r="J7" s="12"/>
      <c r="AMF7" s="1"/>
      <c r="AMG7" s="1"/>
      <c r="AMH7" s="1"/>
      <c r="AMI7" s="1"/>
      <c r="AMJ7" s="1"/>
    </row>
    <row r="8" s="7" customFormat="true" ht="13.8" hidden="false" customHeight="false" outlineLevel="0" collapsed="false">
      <c r="B8" s="8" t="s">
        <v>15</v>
      </c>
      <c r="C8" s="9" t="s">
        <v>16</v>
      </c>
      <c r="D8" s="9"/>
      <c r="E8" s="9"/>
      <c r="F8" s="10" t="s">
        <v>10</v>
      </c>
      <c r="G8" s="10"/>
      <c r="H8" s="10"/>
      <c r="I8" s="11"/>
      <c r="J8" s="11"/>
      <c r="AMF8" s="1"/>
      <c r="AMG8" s="1"/>
      <c r="AMH8" s="1"/>
      <c r="AMI8" s="1"/>
      <c r="AMJ8" s="1"/>
    </row>
    <row r="9" s="3" customFormat="true" ht="13.8" hidden="false" customHeight="false" outlineLevel="0" collapsed="false">
      <c r="D9" s="108"/>
      <c r="I9" s="14"/>
      <c r="AMF9" s="1"/>
      <c r="AMG9" s="1"/>
      <c r="AMH9" s="1"/>
      <c r="AMI9" s="1"/>
      <c r="AMJ9" s="1"/>
    </row>
    <row r="10" customFormat="false" ht="13.8" hidden="false" customHeight="false" outlineLevel="0" collapsed="false">
      <c r="B10" s="128"/>
      <c r="C10" s="128"/>
      <c r="D10" s="166"/>
    </row>
    <row r="11" customFormat="false" ht="13.8" hidden="false" customHeight="false" outlineLevel="0" collapsed="false">
      <c r="B11" s="130"/>
      <c r="C11" s="131" t="s">
        <v>86</v>
      </c>
      <c r="D11" s="132" t="s">
        <v>190</v>
      </c>
      <c r="E11" s="133" t="s">
        <v>29</v>
      </c>
    </row>
    <row r="12" customFormat="false" ht="13.8" hidden="false" customHeight="false" outlineLevel="0" collapsed="false">
      <c r="B12" s="38" t="s">
        <v>87</v>
      </c>
      <c r="C12" s="152" t="s">
        <v>88</v>
      </c>
      <c r="D12" s="154" t="n">
        <v>11258</v>
      </c>
      <c r="E12" s="139" t="n">
        <f aca="false">D12/$D$17</f>
        <v>0.104393464512898</v>
      </c>
    </row>
    <row r="13" customFormat="false" ht="13.8" hidden="false" customHeight="false" outlineLevel="0" collapsed="false">
      <c r="B13" s="38" t="s">
        <v>89</v>
      </c>
      <c r="C13" s="47" t="s">
        <v>90</v>
      </c>
      <c r="D13" s="153" t="n">
        <v>23078</v>
      </c>
      <c r="E13" s="139" t="n">
        <f aca="false">D13/$D$17</f>
        <v>0.213998256708889</v>
      </c>
    </row>
    <row r="14" customFormat="false" ht="13.8" hidden="false" customHeight="false" outlineLevel="0" collapsed="false">
      <c r="B14" s="38" t="s">
        <v>91</v>
      </c>
      <c r="C14" s="47" t="s">
        <v>44</v>
      </c>
      <c r="D14" s="154" t="n">
        <v>57428</v>
      </c>
      <c r="E14" s="139" t="n">
        <f aca="false">D14/$D$17</f>
        <v>0.532519797481501</v>
      </c>
    </row>
    <row r="15" customFormat="false" ht="13.8" hidden="false" customHeight="false" outlineLevel="0" collapsed="false">
      <c r="B15" s="38" t="s">
        <v>92</v>
      </c>
      <c r="C15" s="47" t="s">
        <v>93</v>
      </c>
      <c r="D15" s="153" t="n">
        <v>738</v>
      </c>
      <c r="E15" s="139" t="n">
        <f aca="false">D15/$D$17</f>
        <v>0.00684334489345524</v>
      </c>
    </row>
    <row r="16" customFormat="false" ht="13.8" hidden="false" customHeight="false" outlineLevel="0" collapsed="false">
      <c r="B16" s="157" t="s">
        <v>94</v>
      </c>
      <c r="C16" s="167" t="s">
        <v>95</v>
      </c>
      <c r="D16" s="158" t="n">
        <v>15340</v>
      </c>
      <c r="E16" s="144" t="n">
        <f aca="false">D16/$D$17</f>
        <v>0.142245136403257</v>
      </c>
    </row>
    <row r="17" customFormat="false" ht="13.8" hidden="false" customHeight="false" outlineLevel="0" collapsed="false">
      <c r="B17" s="128"/>
      <c r="C17" s="148" t="s">
        <v>199</v>
      </c>
      <c r="D17" s="168" t="n">
        <f aca="false">SUM(D12:D16)</f>
        <v>107842</v>
      </c>
      <c r="E17" s="169" t="n">
        <f aca="false">SUM(E12:E16)</f>
        <v>1</v>
      </c>
    </row>
    <row r="18" customFormat="false" ht="13.8" hidden="false" customHeight="false" outlineLevel="0" collapsed="false">
      <c r="B18" s="128"/>
      <c r="C18" s="148"/>
      <c r="D18" s="168"/>
      <c r="E18" s="169"/>
    </row>
    <row r="19" customFormat="false" ht="13.8" hidden="false" customHeight="false" outlineLevel="0" collapsed="false">
      <c r="B19" s="128"/>
      <c r="C19" s="148"/>
      <c r="D19" s="168"/>
      <c r="E19" s="169"/>
    </row>
    <row r="20" customFormat="false" ht="13.8" hidden="false" customHeight="false" outlineLevel="0" collapsed="false">
      <c r="B20" s="128"/>
      <c r="C20" s="128"/>
      <c r="D20" s="166"/>
    </row>
    <row r="21" customFormat="false" ht="13.8" hidden="false" customHeight="false" outlineLevel="0" collapsed="false">
      <c r="B21" s="130"/>
      <c r="C21" s="131" t="s">
        <v>520</v>
      </c>
      <c r="D21" s="132" t="s">
        <v>190</v>
      </c>
      <c r="E21" s="133" t="s">
        <v>29</v>
      </c>
      <c r="F21" s="134"/>
      <c r="G21" s="135"/>
      <c r="H21" s="135"/>
      <c r="I21" s="135"/>
      <c r="J21" s="136"/>
    </row>
    <row r="22" customFormat="false" ht="13.8" hidden="false" customHeight="false" outlineLevel="0" collapsed="false">
      <c r="B22" s="38"/>
      <c r="C22" s="151" t="s">
        <v>204</v>
      </c>
      <c r="D22" s="138" t="n">
        <v>7500</v>
      </c>
      <c r="E22" s="139" t="n">
        <f aca="false">D22/$D$24</f>
        <v>0.666192929472375</v>
      </c>
      <c r="F22" s="140" t="s">
        <v>218</v>
      </c>
      <c r="J22" s="104"/>
    </row>
    <row r="23" customFormat="false" ht="13.8" hidden="false" customHeight="false" outlineLevel="0" collapsed="false">
      <c r="B23" s="142"/>
      <c r="C23" s="142" t="s">
        <v>197</v>
      </c>
      <c r="D23" s="143" t="n">
        <f aca="false">D12-SUM(D22)</f>
        <v>3758</v>
      </c>
      <c r="E23" s="144" t="n">
        <f aca="false">D23/$D$24</f>
        <v>0.333807070527625</v>
      </c>
      <c r="F23" s="145" t="s">
        <v>198</v>
      </c>
      <c r="G23" s="146"/>
      <c r="H23" s="146"/>
      <c r="I23" s="146"/>
      <c r="J23" s="147"/>
    </row>
    <row r="24" customFormat="false" ht="13.8" hidden="false" customHeight="false" outlineLevel="0" collapsed="false">
      <c r="B24" s="128"/>
      <c r="C24" s="148" t="s">
        <v>199</v>
      </c>
      <c r="D24" s="149" t="n">
        <f aca="false">SUM(D22:D23)</f>
        <v>11258</v>
      </c>
      <c r="E24" s="150" t="n">
        <f aca="false">SUM(E22:E23)</f>
        <v>1</v>
      </c>
    </row>
    <row r="25" customFormat="false" ht="13.8" hidden="false" customHeight="false" outlineLevel="0" collapsed="false">
      <c r="B25" s="128"/>
      <c r="C25" s="128"/>
      <c r="D25" s="129"/>
    </row>
    <row r="26" customFormat="false" ht="13.8" hidden="false" customHeight="false" outlineLevel="0" collapsed="false">
      <c r="B26" s="128"/>
      <c r="C26" s="128"/>
      <c r="D26" s="129"/>
    </row>
    <row r="27" customFormat="false" ht="13.8" hidden="false" customHeight="false" outlineLevel="0" collapsed="false">
      <c r="B27" s="130"/>
      <c r="C27" s="131" t="s">
        <v>90</v>
      </c>
      <c r="D27" s="132" t="s">
        <v>190</v>
      </c>
      <c r="E27" s="133" t="s">
        <v>29</v>
      </c>
      <c r="F27" s="134"/>
      <c r="G27" s="135"/>
      <c r="H27" s="135"/>
      <c r="I27" s="135"/>
      <c r="J27" s="136"/>
    </row>
    <row r="28" customFormat="false" ht="13.8" hidden="false" customHeight="false" outlineLevel="0" collapsed="false">
      <c r="B28" s="38"/>
      <c r="C28" s="137" t="s">
        <v>201</v>
      </c>
      <c r="D28" s="138" t="n">
        <v>21147</v>
      </c>
      <c r="E28" s="139" t="n">
        <f aca="false">D28/$D$30</f>
        <v>0.916327238062224</v>
      </c>
      <c r="F28" s="140" t="s">
        <v>218</v>
      </c>
      <c r="J28" s="104"/>
    </row>
    <row r="29" customFormat="false" ht="13.8" hidden="false" customHeight="false" outlineLevel="0" collapsed="false">
      <c r="B29" s="142"/>
      <c r="C29" s="142" t="s">
        <v>197</v>
      </c>
      <c r="D29" s="143" t="n">
        <f aca="false">D13-SUM(D28)</f>
        <v>1931</v>
      </c>
      <c r="E29" s="144" t="n">
        <f aca="false">D29/$D$30</f>
        <v>0.0836727619377762</v>
      </c>
      <c r="F29" s="145" t="s">
        <v>198</v>
      </c>
      <c r="G29" s="146"/>
      <c r="H29" s="146"/>
      <c r="I29" s="146"/>
      <c r="J29" s="147"/>
    </row>
    <row r="30" customFormat="false" ht="13.8" hidden="false" customHeight="false" outlineLevel="0" collapsed="false">
      <c r="B30" s="128"/>
      <c r="C30" s="128" t="s">
        <v>199</v>
      </c>
      <c r="D30" s="161" t="n">
        <f aca="false">SUM(D28:D29)</f>
        <v>23078</v>
      </c>
      <c r="E30" s="162" t="n">
        <f aca="false">SUM(E28:E29)</f>
        <v>1</v>
      </c>
    </row>
    <row r="31" customFormat="false" ht="13.8" hidden="false" customHeight="false" outlineLevel="0" collapsed="false">
      <c r="B31" s="128"/>
      <c r="C31" s="128"/>
      <c r="D31" s="129"/>
    </row>
    <row r="32" customFormat="false" ht="13.8" hidden="false" customHeight="false" outlineLevel="0" collapsed="false">
      <c r="B32" s="128"/>
      <c r="C32" s="128"/>
      <c r="D32" s="129"/>
    </row>
    <row r="33" customFormat="false" ht="13.8" hidden="false" customHeight="false" outlineLevel="0" collapsed="false">
      <c r="B33" s="130"/>
      <c r="C33" s="131" t="s">
        <v>521</v>
      </c>
      <c r="D33" s="132" t="s">
        <v>190</v>
      </c>
      <c r="E33" s="133" t="s">
        <v>29</v>
      </c>
      <c r="F33" s="134"/>
      <c r="G33" s="135"/>
      <c r="H33" s="135"/>
      <c r="I33" s="135"/>
      <c r="J33" s="136"/>
    </row>
    <row r="34" customFormat="false" ht="13.8" hidden="false" customHeight="false" outlineLevel="0" collapsed="false">
      <c r="B34" s="38"/>
      <c r="C34" s="141" t="s">
        <v>202</v>
      </c>
      <c r="D34" s="138" t="n">
        <v>18065</v>
      </c>
      <c r="E34" s="139" t="n">
        <f aca="false">D34/$D$37</f>
        <v>0.314567806644842</v>
      </c>
      <c r="F34" s="140" t="s">
        <v>218</v>
      </c>
      <c r="J34" s="104"/>
    </row>
    <row r="35" customFormat="false" ht="13.8" hidden="false" customHeight="false" outlineLevel="0" collapsed="false">
      <c r="B35" s="38"/>
      <c r="C35" s="141" t="s">
        <v>203</v>
      </c>
      <c r="D35" s="138" t="n">
        <v>25076</v>
      </c>
      <c r="E35" s="139" t="n">
        <f aca="false">D35/$D$37</f>
        <v>0.436651110956328</v>
      </c>
      <c r="F35" s="140" t="s">
        <v>218</v>
      </c>
      <c r="J35" s="104"/>
    </row>
    <row r="36" customFormat="false" ht="13.8" hidden="false" customHeight="false" outlineLevel="0" collapsed="false">
      <c r="B36" s="142"/>
      <c r="C36" s="142" t="s">
        <v>197</v>
      </c>
      <c r="D36" s="143" t="n">
        <f aca="false">D14-SUM(D34:D35)</f>
        <v>14287</v>
      </c>
      <c r="E36" s="144" t="n">
        <f aca="false">D36/$D$37</f>
        <v>0.24878108239883</v>
      </c>
      <c r="F36" s="145" t="s">
        <v>198</v>
      </c>
      <c r="G36" s="146"/>
      <c r="H36" s="146"/>
      <c r="I36" s="146"/>
      <c r="J36" s="147"/>
    </row>
    <row r="37" customFormat="false" ht="13.8" hidden="false" customHeight="false" outlineLevel="0" collapsed="false">
      <c r="B37" s="128"/>
      <c r="C37" s="148" t="s">
        <v>199</v>
      </c>
      <c r="D37" s="149" t="n">
        <f aca="false">SUM(D34:D36)</f>
        <v>57428</v>
      </c>
      <c r="E37" s="150" t="n">
        <f aca="false">SUM(E34:E36)</f>
        <v>1</v>
      </c>
    </row>
    <row r="40" customFormat="false" ht="13.8" hidden="false" customHeight="false" outlineLevel="0" collapsed="false">
      <c r="B40" s="130"/>
      <c r="C40" s="131" t="s">
        <v>95</v>
      </c>
      <c r="D40" s="132" t="s">
        <v>190</v>
      </c>
      <c r="E40" s="133" t="s">
        <v>29</v>
      </c>
      <c r="F40" s="134"/>
      <c r="G40" s="135"/>
      <c r="H40" s="135"/>
      <c r="I40" s="135"/>
      <c r="J40" s="136"/>
    </row>
    <row r="41" customFormat="false" ht="13.8" hidden="false" customHeight="false" outlineLevel="0" collapsed="false">
      <c r="B41" s="38"/>
      <c r="C41" s="141" t="s">
        <v>522</v>
      </c>
      <c r="D41" s="138" t="n">
        <v>6446</v>
      </c>
      <c r="E41" s="139" t="n">
        <f aca="false">D41/$D$43</f>
        <v>0.420208604954368</v>
      </c>
      <c r="F41" s="140" t="s">
        <v>218</v>
      </c>
      <c r="J41" s="104"/>
    </row>
    <row r="42" customFormat="false" ht="13.8" hidden="false" customHeight="false" outlineLevel="0" collapsed="false">
      <c r="B42" s="142"/>
      <c r="C42" s="142" t="s">
        <v>197</v>
      </c>
      <c r="D42" s="143" t="n">
        <f aca="false">D16-SUM(D41:D41)</f>
        <v>8894</v>
      </c>
      <c r="E42" s="144" t="n">
        <f aca="false">D42/$D$43</f>
        <v>0.579791395045632</v>
      </c>
      <c r="F42" s="145" t="s">
        <v>198</v>
      </c>
      <c r="G42" s="146"/>
      <c r="H42" s="146"/>
      <c r="I42" s="146"/>
      <c r="J42" s="147"/>
    </row>
    <row r="43" customFormat="false" ht="13.8" hidden="false" customHeight="false" outlineLevel="0" collapsed="false">
      <c r="B43" s="128"/>
      <c r="C43" s="148" t="s">
        <v>199</v>
      </c>
      <c r="D43" s="149" t="n">
        <f aca="false">SUM(D41:D42)</f>
        <v>15340</v>
      </c>
      <c r="E43" s="150" t="n">
        <f aca="false">SUM(E41:E42)</f>
        <v>1</v>
      </c>
    </row>
    <row r="47" customFormat="false" ht="13.8" hidden="false" customHeight="false" outlineLevel="0" collapsed="false">
      <c r="B47" s="163" t="s">
        <v>223</v>
      </c>
      <c r="C47" s="163" t="s">
        <v>18</v>
      </c>
      <c r="D47" s="163" t="s">
        <v>224</v>
      </c>
      <c r="E47" s="163" t="s">
        <v>225</v>
      </c>
      <c r="F47" s="163" t="s">
        <v>226</v>
      </c>
      <c r="G47" s="163" t="s">
        <v>227</v>
      </c>
      <c r="H47" s="163" t="s">
        <v>228</v>
      </c>
    </row>
    <row r="48" s="1" customFormat="true" ht="13.8" hidden="false" customHeight="false" outlineLevel="0" collapsed="false">
      <c r="C48" s="164" t="s">
        <v>520</v>
      </c>
      <c r="E48" s="164" t="s">
        <v>229</v>
      </c>
      <c r="H48" s="165" t="n">
        <v>0</v>
      </c>
    </row>
    <row r="49" customFormat="false" ht="13.8" hidden="false" customHeight="false" outlineLevel="1" collapsed="false">
      <c r="B49" s="164" t="s">
        <v>523</v>
      </c>
      <c r="C49" s="164"/>
      <c r="D49" s="164" t="s">
        <v>524</v>
      </c>
      <c r="E49" s="164" t="s">
        <v>525</v>
      </c>
      <c r="F49" s="165" t="n">
        <v>650</v>
      </c>
      <c r="H49" s="165" t="n">
        <v>650</v>
      </c>
    </row>
    <row r="50" customFormat="false" ht="13.8" hidden="false" customHeight="false" outlineLevel="1" collapsed="false">
      <c r="B50" s="164" t="s">
        <v>526</v>
      </c>
      <c r="C50" s="164"/>
      <c r="D50" s="164" t="s">
        <v>527</v>
      </c>
      <c r="E50" s="164" t="s">
        <v>528</v>
      </c>
      <c r="F50" s="165" t="n">
        <v>10</v>
      </c>
      <c r="H50" s="165" t="n">
        <v>660</v>
      </c>
    </row>
    <row r="51" customFormat="false" ht="13.8" hidden="false" customHeight="false" outlineLevel="1" collapsed="false">
      <c r="B51" s="164" t="s">
        <v>317</v>
      </c>
      <c r="C51" s="164"/>
      <c r="D51" s="164" t="s">
        <v>529</v>
      </c>
      <c r="E51" s="164" t="s">
        <v>530</v>
      </c>
      <c r="F51" s="165" t="n">
        <v>80</v>
      </c>
      <c r="H51" s="165" t="n">
        <v>740</v>
      </c>
    </row>
    <row r="52" customFormat="false" ht="13.8" hidden="false" customHeight="false" outlineLevel="1" collapsed="false">
      <c r="B52" s="164" t="s">
        <v>466</v>
      </c>
      <c r="C52" s="164"/>
      <c r="D52" s="164" t="s">
        <v>531</v>
      </c>
      <c r="E52" s="164" t="s">
        <v>532</v>
      </c>
      <c r="G52" s="165" t="n">
        <v>80</v>
      </c>
      <c r="H52" s="165" t="n">
        <v>660</v>
      </c>
    </row>
    <row r="53" customFormat="false" ht="13.8" hidden="false" customHeight="false" outlineLevel="1" collapsed="false">
      <c r="B53" s="164" t="s">
        <v>533</v>
      </c>
      <c r="C53" s="164"/>
      <c r="D53" s="164" t="s">
        <v>534</v>
      </c>
      <c r="E53" s="164" t="s">
        <v>535</v>
      </c>
      <c r="F53" s="165" t="n">
        <v>680</v>
      </c>
      <c r="H53" s="165" t="n">
        <v>1340</v>
      </c>
    </row>
    <row r="54" customFormat="false" ht="13.8" hidden="false" customHeight="false" outlineLevel="1" collapsed="false">
      <c r="B54" s="164" t="s">
        <v>536</v>
      </c>
      <c r="C54" s="164"/>
      <c r="D54" s="164" t="s">
        <v>537</v>
      </c>
      <c r="E54" s="164" t="s">
        <v>538</v>
      </c>
      <c r="F54" s="165" t="n">
        <v>2400</v>
      </c>
      <c r="H54" s="165" t="n">
        <v>3740</v>
      </c>
    </row>
    <row r="55" customFormat="false" ht="13.8" hidden="false" customHeight="false" outlineLevel="1" collapsed="false">
      <c r="B55" s="164" t="s">
        <v>539</v>
      </c>
      <c r="C55" s="164"/>
      <c r="D55" s="164" t="s">
        <v>540</v>
      </c>
      <c r="E55" s="164" t="s">
        <v>541</v>
      </c>
      <c r="F55" s="165" t="n">
        <v>2400</v>
      </c>
      <c r="H55" s="165" t="n">
        <v>6140</v>
      </c>
    </row>
    <row r="56" customFormat="false" ht="13.8" hidden="false" customHeight="false" outlineLevel="1" collapsed="false">
      <c r="B56" s="164" t="s">
        <v>270</v>
      </c>
      <c r="C56" s="164"/>
      <c r="D56" s="164" t="s">
        <v>542</v>
      </c>
      <c r="E56" s="164" t="s">
        <v>543</v>
      </c>
      <c r="F56" s="165" t="n">
        <v>1350</v>
      </c>
      <c r="H56" s="165" t="n">
        <v>7490</v>
      </c>
    </row>
    <row r="57" customFormat="false" ht="13.8" hidden="false" customHeight="false" outlineLevel="1" collapsed="false">
      <c r="B57" s="164" t="s">
        <v>270</v>
      </c>
      <c r="C57" s="164"/>
      <c r="D57" s="164" t="s">
        <v>544</v>
      </c>
      <c r="E57" s="164" t="s">
        <v>545</v>
      </c>
      <c r="F57" s="165" t="n">
        <v>1350</v>
      </c>
      <c r="H57" s="165" t="n">
        <v>8840</v>
      </c>
    </row>
    <row r="58" customFormat="false" ht="13.8" hidden="false" customHeight="false" outlineLevel="1" collapsed="false">
      <c r="B58" s="164" t="s">
        <v>407</v>
      </c>
      <c r="C58" s="164"/>
      <c r="D58" s="164" t="s">
        <v>546</v>
      </c>
      <c r="E58" s="164" t="s">
        <v>547</v>
      </c>
      <c r="F58" s="165" t="n">
        <v>90</v>
      </c>
      <c r="H58" s="165" t="n">
        <v>8930</v>
      </c>
    </row>
    <row r="59" customFormat="false" ht="13.8" hidden="false" customHeight="false" outlineLevel="1" collapsed="false">
      <c r="B59" s="164" t="s">
        <v>548</v>
      </c>
      <c r="C59" s="164"/>
      <c r="D59" s="164" t="s">
        <v>549</v>
      </c>
      <c r="E59" s="164" t="s">
        <v>550</v>
      </c>
      <c r="F59" s="165" t="n">
        <v>2027.84</v>
      </c>
      <c r="H59" s="165" t="n">
        <v>10957.84</v>
      </c>
    </row>
    <row r="60" customFormat="false" ht="13.8" hidden="false" customHeight="false" outlineLevel="1" collapsed="false">
      <c r="B60" s="164" t="s">
        <v>422</v>
      </c>
      <c r="C60" s="164"/>
      <c r="D60" s="164" t="s">
        <v>423</v>
      </c>
      <c r="E60" s="164" t="s">
        <v>424</v>
      </c>
      <c r="F60" s="165" t="n">
        <v>300</v>
      </c>
      <c r="H60" s="165" t="n">
        <v>11257.84</v>
      </c>
    </row>
    <row r="61" s="1" customFormat="true" ht="13.8" hidden="false" customHeight="false" outlineLevel="0" collapsed="false">
      <c r="C61" s="164" t="s">
        <v>90</v>
      </c>
      <c r="E61" s="164" t="s">
        <v>229</v>
      </c>
      <c r="H61" s="165" t="n">
        <v>0</v>
      </c>
    </row>
    <row r="62" customFormat="false" ht="13.8" hidden="true" customHeight="false" outlineLevel="1" collapsed="false">
      <c r="B62" s="164" t="s">
        <v>551</v>
      </c>
      <c r="C62" s="164"/>
      <c r="D62" s="164" t="s">
        <v>552</v>
      </c>
      <c r="E62" s="164" t="s">
        <v>553</v>
      </c>
      <c r="F62" s="165" t="n">
        <v>660</v>
      </c>
      <c r="H62" s="165" t="n">
        <v>660</v>
      </c>
    </row>
    <row r="63" customFormat="false" ht="13.8" hidden="true" customHeight="false" outlineLevel="1" collapsed="false">
      <c r="B63" s="164" t="s">
        <v>241</v>
      </c>
      <c r="C63" s="164"/>
      <c r="D63" s="164" t="s">
        <v>554</v>
      </c>
      <c r="E63" s="164" t="s">
        <v>555</v>
      </c>
      <c r="F63" s="165" t="n">
        <v>340</v>
      </c>
      <c r="H63" s="165" t="n">
        <v>1000</v>
      </c>
    </row>
    <row r="64" customFormat="false" ht="13.8" hidden="true" customHeight="false" outlineLevel="1" collapsed="false">
      <c r="B64" s="164" t="s">
        <v>241</v>
      </c>
      <c r="C64" s="164"/>
      <c r="D64" s="164" t="s">
        <v>556</v>
      </c>
      <c r="E64" s="164" t="s">
        <v>557</v>
      </c>
      <c r="F64" s="165" t="n">
        <v>500</v>
      </c>
      <c r="H64" s="165" t="n">
        <v>1500</v>
      </c>
    </row>
    <row r="65" customFormat="false" ht="13.8" hidden="true" customHeight="false" outlineLevel="1" collapsed="false">
      <c r="B65" s="164" t="s">
        <v>241</v>
      </c>
      <c r="C65" s="164"/>
      <c r="D65" s="164" t="s">
        <v>558</v>
      </c>
      <c r="E65" s="164" t="s">
        <v>559</v>
      </c>
      <c r="F65" s="165" t="n">
        <v>874</v>
      </c>
      <c r="H65" s="165" t="n">
        <v>2374</v>
      </c>
    </row>
    <row r="66" customFormat="false" ht="13.8" hidden="true" customHeight="false" outlineLevel="1" collapsed="false">
      <c r="B66" s="164" t="s">
        <v>241</v>
      </c>
      <c r="C66" s="164"/>
      <c r="D66" s="164" t="s">
        <v>560</v>
      </c>
      <c r="E66" s="164" t="s">
        <v>561</v>
      </c>
      <c r="F66" s="165" t="n">
        <v>125</v>
      </c>
      <c r="H66" s="165" t="n">
        <v>2499</v>
      </c>
    </row>
    <row r="67" customFormat="false" ht="13.8" hidden="true" customHeight="false" outlineLevel="1" collapsed="false">
      <c r="B67" s="164" t="s">
        <v>241</v>
      </c>
      <c r="C67" s="164"/>
      <c r="D67" s="164" t="s">
        <v>562</v>
      </c>
      <c r="E67" s="164" t="s">
        <v>563</v>
      </c>
      <c r="F67" s="165" t="n">
        <v>728</v>
      </c>
      <c r="H67" s="165" t="n">
        <v>3227</v>
      </c>
    </row>
    <row r="68" customFormat="false" ht="13.8" hidden="true" customHeight="false" outlineLevel="1" collapsed="false">
      <c r="B68" s="164" t="s">
        <v>312</v>
      </c>
      <c r="C68" s="164"/>
      <c r="D68" s="164" t="s">
        <v>564</v>
      </c>
      <c r="E68" s="164" t="s">
        <v>565</v>
      </c>
      <c r="F68" s="165" t="n">
        <v>1740</v>
      </c>
      <c r="H68" s="165" t="n">
        <v>4967</v>
      </c>
    </row>
    <row r="69" customFormat="false" ht="13.8" hidden="true" customHeight="false" outlineLevel="1" collapsed="false">
      <c r="B69" s="164" t="s">
        <v>312</v>
      </c>
      <c r="C69" s="164"/>
      <c r="D69" s="164" t="s">
        <v>566</v>
      </c>
      <c r="E69" s="164" t="s">
        <v>567</v>
      </c>
      <c r="F69" s="165" t="n">
        <v>925</v>
      </c>
      <c r="H69" s="165" t="n">
        <v>5892</v>
      </c>
    </row>
    <row r="70" customFormat="false" ht="13.8" hidden="true" customHeight="false" outlineLevel="1" collapsed="false">
      <c r="B70" s="164" t="s">
        <v>348</v>
      </c>
      <c r="C70" s="164"/>
      <c r="D70" s="164" t="s">
        <v>568</v>
      </c>
      <c r="E70" s="164" t="s">
        <v>569</v>
      </c>
      <c r="F70" s="165" t="n">
        <v>3750</v>
      </c>
      <c r="H70" s="165" t="n">
        <v>9642</v>
      </c>
    </row>
    <row r="71" customFormat="false" ht="13.8" hidden="true" customHeight="false" outlineLevel="1" collapsed="false">
      <c r="B71" s="164" t="s">
        <v>570</v>
      </c>
      <c r="C71" s="164"/>
      <c r="D71" s="164" t="s">
        <v>571</v>
      </c>
      <c r="E71" s="164" t="s">
        <v>572</v>
      </c>
      <c r="F71" s="165" t="n">
        <v>10</v>
      </c>
      <c r="H71" s="165" t="n">
        <v>9652</v>
      </c>
    </row>
    <row r="72" customFormat="false" ht="13.8" hidden="true" customHeight="false" outlineLevel="1" collapsed="false">
      <c r="B72" s="164" t="s">
        <v>536</v>
      </c>
      <c r="C72" s="164"/>
      <c r="D72" s="164" t="s">
        <v>573</v>
      </c>
      <c r="E72" s="164" t="s">
        <v>574</v>
      </c>
      <c r="F72" s="165" t="n">
        <v>30.89</v>
      </c>
      <c r="H72" s="165" t="n">
        <v>9682.89</v>
      </c>
    </row>
    <row r="73" customFormat="false" ht="13.8" hidden="true" customHeight="false" outlineLevel="1" collapsed="false">
      <c r="B73" s="164" t="s">
        <v>264</v>
      </c>
      <c r="C73" s="164"/>
      <c r="D73" s="164" t="s">
        <v>575</v>
      </c>
      <c r="E73" s="164" t="s">
        <v>576</v>
      </c>
      <c r="F73" s="165" t="n">
        <v>4150</v>
      </c>
      <c r="H73" s="165" t="n">
        <v>13832.89</v>
      </c>
    </row>
    <row r="74" customFormat="false" ht="13.8" hidden="true" customHeight="false" outlineLevel="1" collapsed="false">
      <c r="B74" s="164" t="s">
        <v>382</v>
      </c>
      <c r="C74" s="164"/>
      <c r="D74" s="164" t="s">
        <v>577</v>
      </c>
      <c r="E74" s="164" t="s">
        <v>578</v>
      </c>
      <c r="F74" s="165" t="n">
        <v>5850</v>
      </c>
      <c r="H74" s="165" t="n">
        <v>19682.89</v>
      </c>
    </row>
    <row r="75" customFormat="false" ht="13.8" hidden="true" customHeight="false" outlineLevel="1" collapsed="false">
      <c r="B75" s="164" t="s">
        <v>382</v>
      </c>
      <c r="C75" s="164"/>
      <c r="D75" s="164" t="s">
        <v>579</v>
      </c>
      <c r="E75" s="164" t="s">
        <v>580</v>
      </c>
      <c r="F75" s="165" t="n">
        <v>240</v>
      </c>
      <c r="H75" s="165" t="n">
        <v>19922.89</v>
      </c>
    </row>
    <row r="76" customFormat="false" ht="13.8" hidden="true" customHeight="false" outlineLevel="1" collapsed="false">
      <c r="B76" s="164" t="s">
        <v>407</v>
      </c>
      <c r="C76" s="164"/>
      <c r="D76" s="164" t="s">
        <v>581</v>
      </c>
      <c r="E76" s="164" t="s">
        <v>582</v>
      </c>
      <c r="F76" s="165" t="n">
        <v>53.57</v>
      </c>
      <c r="H76" s="165" t="n">
        <v>19976.46</v>
      </c>
    </row>
    <row r="77" customFormat="false" ht="13.8" hidden="true" customHeight="false" outlineLevel="1" collapsed="false">
      <c r="B77" s="164" t="s">
        <v>412</v>
      </c>
      <c r="C77" s="164"/>
      <c r="D77" s="164" t="s">
        <v>518</v>
      </c>
      <c r="E77" s="164" t="s">
        <v>519</v>
      </c>
      <c r="F77" s="165" t="n">
        <v>350</v>
      </c>
      <c r="H77" s="165" t="n">
        <v>20326.46</v>
      </c>
    </row>
    <row r="78" customFormat="false" ht="13.8" hidden="true" customHeight="false" outlineLevel="1" collapsed="false">
      <c r="B78" s="164" t="s">
        <v>507</v>
      </c>
      <c r="C78" s="164"/>
      <c r="D78" s="164" t="s">
        <v>583</v>
      </c>
      <c r="E78" s="164" t="s">
        <v>584</v>
      </c>
      <c r="F78" s="165" t="n">
        <v>60</v>
      </c>
      <c r="H78" s="165" t="n">
        <v>20386.46</v>
      </c>
    </row>
    <row r="79" customFormat="false" ht="13.8" hidden="true" customHeight="false" outlineLevel="1" collapsed="false">
      <c r="B79" s="164" t="s">
        <v>585</v>
      </c>
      <c r="C79" s="164"/>
      <c r="D79" s="164" t="s">
        <v>586</v>
      </c>
      <c r="E79" s="164" t="s">
        <v>587</v>
      </c>
      <c r="F79" s="165" t="n">
        <v>1625</v>
      </c>
      <c r="H79" s="165" t="n">
        <v>22011.46</v>
      </c>
    </row>
    <row r="80" customFormat="false" ht="13.8" hidden="true" customHeight="false" outlineLevel="1" collapsed="false">
      <c r="B80" s="164" t="s">
        <v>585</v>
      </c>
      <c r="C80" s="164"/>
      <c r="D80" s="164" t="s">
        <v>588</v>
      </c>
      <c r="E80" s="164" t="s">
        <v>589</v>
      </c>
      <c r="F80" s="165" t="n">
        <v>300</v>
      </c>
      <c r="H80" s="165" t="n">
        <v>22311.46</v>
      </c>
    </row>
    <row r="81" customFormat="false" ht="13.8" hidden="true" customHeight="false" outlineLevel="1" collapsed="false">
      <c r="B81" s="164" t="s">
        <v>585</v>
      </c>
      <c r="C81" s="164"/>
      <c r="D81" s="164" t="s">
        <v>590</v>
      </c>
      <c r="E81" s="164" t="s">
        <v>591</v>
      </c>
      <c r="F81" s="165" t="n">
        <v>17.15</v>
      </c>
      <c r="H81" s="165" t="n">
        <v>22328.61</v>
      </c>
    </row>
    <row r="82" customFormat="false" ht="13.8" hidden="true" customHeight="false" outlineLevel="1" collapsed="false">
      <c r="B82" s="164" t="s">
        <v>585</v>
      </c>
      <c r="C82" s="164"/>
      <c r="D82" s="164" t="s">
        <v>592</v>
      </c>
      <c r="E82" s="164" t="s">
        <v>593</v>
      </c>
      <c r="F82" s="165" t="n">
        <v>69</v>
      </c>
      <c r="H82" s="165" t="n">
        <v>22397.61</v>
      </c>
    </row>
    <row r="83" customFormat="false" ht="13.8" hidden="true" customHeight="false" outlineLevel="1" collapsed="false">
      <c r="B83" s="164" t="s">
        <v>594</v>
      </c>
      <c r="C83" s="164"/>
      <c r="D83" s="164" t="s">
        <v>595</v>
      </c>
      <c r="E83" s="164" t="s">
        <v>596</v>
      </c>
      <c r="F83" s="165" t="n">
        <v>300</v>
      </c>
      <c r="H83" s="165" t="n">
        <v>22697.61</v>
      </c>
    </row>
    <row r="84" customFormat="false" ht="13.8" hidden="true" customHeight="false" outlineLevel="1" collapsed="false">
      <c r="B84" s="164" t="s">
        <v>597</v>
      </c>
      <c r="C84" s="164"/>
      <c r="D84" s="164" t="s">
        <v>598</v>
      </c>
      <c r="E84" s="164" t="s">
        <v>599</v>
      </c>
      <c r="F84" s="165" t="n">
        <v>80</v>
      </c>
      <c r="H84" s="165" t="n">
        <v>22777.61</v>
      </c>
    </row>
    <row r="85" customFormat="false" ht="13.8" hidden="true" customHeight="false" outlineLevel="1" collapsed="false">
      <c r="B85" s="164" t="s">
        <v>600</v>
      </c>
      <c r="C85" s="164"/>
      <c r="D85" s="164" t="s">
        <v>601</v>
      </c>
      <c r="E85" s="164" t="s">
        <v>602</v>
      </c>
      <c r="F85" s="165" t="n">
        <v>300</v>
      </c>
      <c r="H85" s="165" t="n">
        <v>23077.61</v>
      </c>
    </row>
    <row r="86" s="1" customFormat="true" ht="13.8" hidden="false" customHeight="false" outlineLevel="0" collapsed="false">
      <c r="C86" s="164" t="s">
        <v>521</v>
      </c>
      <c r="E86" s="164" t="s">
        <v>229</v>
      </c>
      <c r="H86" s="165" t="n">
        <v>0</v>
      </c>
    </row>
    <row r="87" customFormat="false" ht="13.8" hidden="true" customHeight="false" outlineLevel="1" collapsed="false">
      <c r="B87" s="164" t="s">
        <v>551</v>
      </c>
      <c r="C87" s="164"/>
      <c r="D87" s="164" t="s">
        <v>603</v>
      </c>
      <c r="E87" s="164" t="s">
        <v>604</v>
      </c>
      <c r="F87" s="165" t="n">
        <v>139</v>
      </c>
      <c r="H87" s="165" t="n">
        <v>139</v>
      </c>
    </row>
    <row r="88" customFormat="false" ht="13.8" hidden="true" customHeight="false" outlineLevel="1" collapsed="false">
      <c r="B88" s="164" t="s">
        <v>551</v>
      </c>
      <c r="C88" s="164"/>
      <c r="D88" s="164" t="s">
        <v>605</v>
      </c>
      <c r="E88" s="164" t="s">
        <v>606</v>
      </c>
      <c r="F88" s="165" t="n">
        <v>110</v>
      </c>
      <c r="H88" s="165" t="n">
        <v>249</v>
      </c>
    </row>
    <row r="89" customFormat="false" ht="13.8" hidden="true" customHeight="false" outlineLevel="1" collapsed="false">
      <c r="B89" s="164" t="s">
        <v>551</v>
      </c>
      <c r="C89" s="164"/>
      <c r="D89" s="164" t="s">
        <v>607</v>
      </c>
      <c r="E89" s="164" t="s">
        <v>608</v>
      </c>
      <c r="F89" s="165" t="n">
        <v>64</v>
      </c>
      <c r="H89" s="165" t="n">
        <v>313</v>
      </c>
    </row>
    <row r="90" customFormat="false" ht="13.8" hidden="true" customHeight="false" outlineLevel="1" collapsed="false">
      <c r="B90" s="164" t="s">
        <v>551</v>
      </c>
      <c r="C90" s="164"/>
      <c r="D90" s="164" t="s">
        <v>609</v>
      </c>
      <c r="E90" s="164" t="s">
        <v>610</v>
      </c>
      <c r="F90" s="165" t="n">
        <v>35</v>
      </c>
      <c r="H90" s="165" t="n">
        <v>348</v>
      </c>
    </row>
    <row r="91" customFormat="false" ht="13.8" hidden="true" customHeight="false" outlineLevel="1" collapsed="false">
      <c r="B91" s="164" t="s">
        <v>241</v>
      </c>
      <c r="C91" s="164"/>
      <c r="D91" s="164" t="s">
        <v>611</v>
      </c>
      <c r="E91" s="164" t="s">
        <v>612</v>
      </c>
      <c r="F91" s="165" t="n">
        <v>280</v>
      </c>
      <c r="H91" s="165" t="n">
        <v>628</v>
      </c>
    </row>
    <row r="92" customFormat="false" ht="13.8" hidden="true" customHeight="false" outlineLevel="1" collapsed="false">
      <c r="B92" s="164" t="s">
        <v>241</v>
      </c>
      <c r="C92" s="164"/>
      <c r="D92" s="164" t="s">
        <v>613</v>
      </c>
      <c r="E92" s="164" t="s">
        <v>614</v>
      </c>
      <c r="F92" s="165" t="n">
        <v>17.86</v>
      </c>
      <c r="H92" s="165" t="n">
        <v>645.86</v>
      </c>
    </row>
    <row r="93" customFormat="false" ht="13.8" hidden="true" customHeight="false" outlineLevel="1" collapsed="false">
      <c r="B93" s="164" t="s">
        <v>241</v>
      </c>
      <c r="C93" s="164"/>
      <c r="D93" s="164" t="s">
        <v>615</v>
      </c>
      <c r="E93" s="164" t="s">
        <v>616</v>
      </c>
      <c r="F93" s="165" t="n">
        <v>1.16</v>
      </c>
      <c r="H93" s="165" t="n">
        <v>647.02</v>
      </c>
    </row>
    <row r="94" customFormat="false" ht="13.8" hidden="true" customHeight="false" outlineLevel="1" collapsed="false">
      <c r="B94" s="164" t="s">
        <v>246</v>
      </c>
      <c r="C94" s="164"/>
      <c r="D94" s="164" t="s">
        <v>617</v>
      </c>
      <c r="E94" s="164" t="s">
        <v>618</v>
      </c>
      <c r="F94" s="165" t="n">
        <v>25</v>
      </c>
      <c r="H94" s="165" t="n">
        <v>672.02</v>
      </c>
    </row>
    <row r="95" customFormat="false" ht="13.8" hidden="true" customHeight="false" outlineLevel="1" collapsed="false">
      <c r="B95" s="164" t="s">
        <v>246</v>
      </c>
      <c r="C95" s="164"/>
      <c r="D95" s="164" t="s">
        <v>619</v>
      </c>
      <c r="E95" s="164" t="s">
        <v>620</v>
      </c>
      <c r="F95" s="165" t="n">
        <v>3479.8</v>
      </c>
      <c r="H95" s="165" t="n">
        <v>4151.82</v>
      </c>
    </row>
    <row r="96" customFormat="false" ht="13.8" hidden="true" customHeight="false" outlineLevel="1" collapsed="false">
      <c r="B96" s="164" t="s">
        <v>298</v>
      </c>
      <c r="C96" s="164"/>
      <c r="D96" s="164" t="s">
        <v>621</v>
      </c>
      <c r="E96" s="164" t="s">
        <v>622</v>
      </c>
      <c r="F96" s="165" t="n">
        <v>513.36</v>
      </c>
      <c r="H96" s="165" t="n">
        <v>4665.18</v>
      </c>
    </row>
    <row r="97" customFormat="false" ht="13.8" hidden="true" customHeight="false" outlineLevel="1" collapsed="false">
      <c r="B97" s="164" t="s">
        <v>303</v>
      </c>
      <c r="C97" s="164"/>
      <c r="D97" s="164" t="s">
        <v>623</v>
      </c>
      <c r="E97" s="164" t="s">
        <v>624</v>
      </c>
      <c r="F97" s="165" t="n">
        <v>733</v>
      </c>
      <c r="H97" s="165" t="n">
        <v>5398.18</v>
      </c>
    </row>
    <row r="98" customFormat="false" ht="13.8" hidden="true" customHeight="false" outlineLevel="1" collapsed="false">
      <c r="B98" s="164" t="s">
        <v>303</v>
      </c>
      <c r="C98" s="164"/>
      <c r="D98" s="164" t="s">
        <v>625</v>
      </c>
      <c r="E98" s="164" t="s">
        <v>626</v>
      </c>
      <c r="F98" s="165" t="n">
        <v>70</v>
      </c>
      <c r="H98" s="165" t="n">
        <v>5468.18</v>
      </c>
    </row>
    <row r="99" customFormat="false" ht="13.8" hidden="true" customHeight="false" outlineLevel="1" collapsed="false">
      <c r="B99" s="164" t="s">
        <v>303</v>
      </c>
      <c r="C99" s="164"/>
      <c r="D99" s="164" t="s">
        <v>627</v>
      </c>
      <c r="E99" s="164" t="s">
        <v>628</v>
      </c>
      <c r="F99" s="165" t="n">
        <v>85</v>
      </c>
      <c r="H99" s="165" t="n">
        <v>5553.18</v>
      </c>
    </row>
    <row r="100" customFormat="false" ht="13.8" hidden="true" customHeight="false" outlineLevel="1" collapsed="false">
      <c r="B100" s="164" t="s">
        <v>303</v>
      </c>
      <c r="C100" s="164"/>
      <c r="D100" s="164" t="s">
        <v>629</v>
      </c>
      <c r="E100" s="164" t="s">
        <v>630</v>
      </c>
      <c r="F100" s="165" t="n">
        <v>205</v>
      </c>
      <c r="H100" s="165" t="n">
        <v>5758.18</v>
      </c>
    </row>
    <row r="101" customFormat="false" ht="13.8" hidden="true" customHeight="false" outlineLevel="1" collapsed="false">
      <c r="B101" s="164" t="s">
        <v>526</v>
      </c>
      <c r="C101" s="164"/>
      <c r="D101" s="164" t="s">
        <v>631</v>
      </c>
      <c r="E101" s="164" t="s">
        <v>632</v>
      </c>
      <c r="F101" s="165" t="n">
        <v>70</v>
      </c>
      <c r="H101" s="165" t="n">
        <v>5828.18</v>
      </c>
    </row>
    <row r="102" customFormat="false" ht="13.8" hidden="true" customHeight="false" outlineLevel="1" collapsed="false">
      <c r="B102" s="164" t="s">
        <v>312</v>
      </c>
      <c r="C102" s="164"/>
      <c r="D102" s="164" t="s">
        <v>564</v>
      </c>
      <c r="E102" s="164" t="s">
        <v>565</v>
      </c>
      <c r="F102" s="165" t="n">
        <v>875</v>
      </c>
      <c r="H102" s="165" t="n">
        <v>6703.18</v>
      </c>
    </row>
    <row r="103" customFormat="false" ht="13.8" hidden="true" customHeight="false" outlineLevel="1" collapsed="false">
      <c r="B103" s="164" t="s">
        <v>312</v>
      </c>
      <c r="C103" s="164"/>
      <c r="D103" s="164" t="s">
        <v>566</v>
      </c>
      <c r="E103" s="164" t="s">
        <v>567</v>
      </c>
      <c r="F103" s="165" t="n">
        <v>350</v>
      </c>
      <c r="H103" s="165" t="n">
        <v>7053.18</v>
      </c>
    </row>
    <row r="104" customFormat="false" ht="13.8" hidden="true" customHeight="false" outlineLevel="1" collapsed="false">
      <c r="B104" s="164" t="s">
        <v>317</v>
      </c>
      <c r="C104" s="164"/>
      <c r="D104" s="164" t="s">
        <v>633</v>
      </c>
      <c r="E104" s="164" t="s">
        <v>634</v>
      </c>
      <c r="F104" s="165" t="n">
        <v>17.87</v>
      </c>
      <c r="H104" s="165" t="n">
        <v>7071.05</v>
      </c>
    </row>
    <row r="105" customFormat="false" ht="13.8" hidden="true" customHeight="false" outlineLevel="1" collapsed="false">
      <c r="B105" s="164" t="s">
        <v>466</v>
      </c>
      <c r="C105" s="164"/>
      <c r="D105" s="164" t="s">
        <v>635</v>
      </c>
      <c r="E105" s="164" t="s">
        <v>636</v>
      </c>
      <c r="F105" s="165" t="n">
        <v>2.73</v>
      </c>
      <c r="H105" s="165" t="n">
        <v>7073.78</v>
      </c>
    </row>
    <row r="106" customFormat="false" ht="13.8" hidden="true" customHeight="false" outlineLevel="1" collapsed="false">
      <c r="B106" s="164" t="s">
        <v>637</v>
      </c>
      <c r="C106" s="164"/>
      <c r="D106" s="164" t="s">
        <v>638</v>
      </c>
      <c r="E106" s="164" t="s">
        <v>639</v>
      </c>
      <c r="F106" s="165" t="n">
        <v>34.53</v>
      </c>
      <c r="H106" s="165" t="n">
        <v>7108.31</v>
      </c>
    </row>
    <row r="107" customFormat="false" ht="13.8" hidden="true" customHeight="false" outlineLevel="1" collapsed="false">
      <c r="B107" s="164" t="s">
        <v>637</v>
      </c>
      <c r="C107" s="164"/>
      <c r="D107" s="164" t="s">
        <v>640</v>
      </c>
      <c r="E107" s="164" t="s">
        <v>641</v>
      </c>
      <c r="F107" s="165" t="n">
        <v>66.96</v>
      </c>
      <c r="H107" s="165" t="n">
        <v>7175.27</v>
      </c>
    </row>
    <row r="108" customFormat="false" ht="36.45" hidden="true" customHeight="false" outlineLevel="1" collapsed="false">
      <c r="B108" s="164" t="s">
        <v>637</v>
      </c>
      <c r="C108" s="164"/>
      <c r="D108" s="164" t="s">
        <v>642</v>
      </c>
      <c r="E108" s="170" t="s">
        <v>643</v>
      </c>
      <c r="F108" s="165" t="n">
        <v>4.29</v>
      </c>
      <c r="H108" s="165" t="n">
        <v>7179.56</v>
      </c>
    </row>
    <row r="109" customFormat="false" ht="13.8" hidden="true" customHeight="false" outlineLevel="1" collapsed="false">
      <c r="B109" s="164" t="s">
        <v>320</v>
      </c>
      <c r="C109" s="164"/>
      <c r="D109" s="164" t="s">
        <v>644</v>
      </c>
      <c r="E109" s="164" t="s">
        <v>645</v>
      </c>
      <c r="F109" s="165" t="n">
        <v>6.92</v>
      </c>
      <c r="H109" s="165" t="n">
        <v>7186.48</v>
      </c>
    </row>
    <row r="110" customFormat="false" ht="13.8" hidden="true" customHeight="false" outlineLevel="1" collapsed="false">
      <c r="B110" s="164" t="s">
        <v>320</v>
      </c>
      <c r="C110" s="164"/>
      <c r="D110" s="164" t="s">
        <v>646</v>
      </c>
      <c r="E110" s="164" t="s">
        <v>647</v>
      </c>
      <c r="F110" s="165" t="n">
        <v>0.6</v>
      </c>
      <c r="H110" s="165" t="n">
        <v>7187.08</v>
      </c>
    </row>
    <row r="111" customFormat="false" ht="13.8" hidden="true" customHeight="false" outlineLevel="1" collapsed="false">
      <c r="B111" s="164" t="s">
        <v>320</v>
      </c>
      <c r="C111" s="164"/>
      <c r="D111" s="164" t="s">
        <v>648</v>
      </c>
      <c r="E111" s="164" t="s">
        <v>649</v>
      </c>
      <c r="F111" s="165" t="n">
        <v>435</v>
      </c>
      <c r="H111" s="165" t="n">
        <v>7622.08</v>
      </c>
    </row>
    <row r="112" customFormat="false" ht="13.8" hidden="true" customHeight="false" outlineLevel="1" collapsed="false">
      <c r="B112" s="164" t="s">
        <v>650</v>
      </c>
      <c r="C112" s="164"/>
      <c r="D112" s="164" t="s">
        <v>651</v>
      </c>
      <c r="E112" s="164" t="s">
        <v>652</v>
      </c>
      <c r="F112" s="165" t="n">
        <v>17.86</v>
      </c>
      <c r="H112" s="165" t="n">
        <v>7639.94</v>
      </c>
    </row>
    <row r="113" customFormat="false" ht="13.8" hidden="true" customHeight="false" outlineLevel="1" collapsed="false">
      <c r="B113" s="164" t="s">
        <v>650</v>
      </c>
      <c r="C113" s="164"/>
      <c r="D113" s="164" t="s">
        <v>653</v>
      </c>
      <c r="E113" s="164" t="s">
        <v>654</v>
      </c>
      <c r="F113" s="165" t="n">
        <v>13.06</v>
      </c>
      <c r="H113" s="165" t="n">
        <v>7653</v>
      </c>
    </row>
    <row r="114" customFormat="false" ht="13.8" hidden="true" customHeight="false" outlineLevel="1" collapsed="false">
      <c r="B114" s="164" t="s">
        <v>650</v>
      </c>
      <c r="C114" s="164"/>
      <c r="D114" s="164" t="s">
        <v>655</v>
      </c>
      <c r="E114" s="164" t="s">
        <v>656</v>
      </c>
      <c r="F114" s="165" t="n">
        <v>8</v>
      </c>
      <c r="H114" s="165" t="n">
        <v>7661</v>
      </c>
    </row>
    <row r="115" customFormat="false" ht="13.8" hidden="true" customHeight="false" outlineLevel="1" collapsed="false">
      <c r="B115" s="164" t="s">
        <v>650</v>
      </c>
      <c r="C115" s="164"/>
      <c r="D115" s="164" t="s">
        <v>657</v>
      </c>
      <c r="E115" s="164" t="s">
        <v>658</v>
      </c>
      <c r="F115" s="165" t="n">
        <v>2.6</v>
      </c>
      <c r="H115" s="165" t="n">
        <v>7663.6</v>
      </c>
    </row>
    <row r="116" customFormat="false" ht="13.8" hidden="true" customHeight="false" outlineLevel="1" collapsed="false">
      <c r="B116" s="164" t="s">
        <v>650</v>
      </c>
      <c r="C116" s="164"/>
      <c r="D116" s="164" t="s">
        <v>659</v>
      </c>
      <c r="E116" s="164" t="s">
        <v>660</v>
      </c>
      <c r="F116" s="165" t="n">
        <v>3300</v>
      </c>
      <c r="H116" s="165" t="n">
        <v>10963.6</v>
      </c>
    </row>
    <row r="117" customFormat="false" ht="13.8" hidden="true" customHeight="false" outlineLevel="1" collapsed="false">
      <c r="B117" s="164" t="s">
        <v>650</v>
      </c>
      <c r="C117" s="164"/>
      <c r="D117" s="164" t="s">
        <v>661</v>
      </c>
      <c r="E117" s="164" t="s">
        <v>662</v>
      </c>
      <c r="F117" s="165" t="n">
        <v>1260</v>
      </c>
      <c r="H117" s="165" t="n">
        <v>12223.6</v>
      </c>
    </row>
    <row r="118" customFormat="false" ht="13.8" hidden="true" customHeight="false" outlineLevel="1" collapsed="false">
      <c r="B118" s="164" t="s">
        <v>650</v>
      </c>
      <c r="C118" s="164"/>
      <c r="D118" s="164" t="s">
        <v>663</v>
      </c>
      <c r="E118" s="164" t="s">
        <v>664</v>
      </c>
      <c r="F118" s="165" t="n">
        <v>400</v>
      </c>
      <c r="H118" s="165" t="n">
        <v>12623.6</v>
      </c>
    </row>
    <row r="119" customFormat="false" ht="13.8" hidden="true" customHeight="false" outlineLevel="1" collapsed="false">
      <c r="B119" s="164" t="s">
        <v>665</v>
      </c>
      <c r="C119" s="164"/>
      <c r="D119" s="164" t="s">
        <v>666</v>
      </c>
      <c r="E119" s="164" t="s">
        <v>667</v>
      </c>
      <c r="F119" s="165" t="n">
        <v>8.93</v>
      </c>
      <c r="H119" s="165" t="n">
        <v>12632.53</v>
      </c>
    </row>
    <row r="120" customFormat="false" ht="13.8" hidden="true" customHeight="false" outlineLevel="1" collapsed="false">
      <c r="B120" s="164" t="s">
        <v>665</v>
      </c>
      <c r="C120" s="164"/>
      <c r="D120" s="164" t="s">
        <v>668</v>
      </c>
      <c r="E120" s="164" t="s">
        <v>669</v>
      </c>
      <c r="F120" s="165" t="n">
        <v>2.95</v>
      </c>
      <c r="H120" s="165" t="n">
        <v>12635.48</v>
      </c>
    </row>
    <row r="121" customFormat="false" ht="13.8" hidden="true" customHeight="false" outlineLevel="1" collapsed="false">
      <c r="B121" s="164" t="s">
        <v>670</v>
      </c>
      <c r="C121" s="164"/>
      <c r="D121" s="164" t="s">
        <v>671</v>
      </c>
      <c r="E121" s="164" t="s">
        <v>672</v>
      </c>
      <c r="F121" s="165" t="n">
        <v>2421.63</v>
      </c>
      <c r="H121" s="165" t="n">
        <v>15057.11</v>
      </c>
    </row>
    <row r="122" customFormat="false" ht="13.8" hidden="true" customHeight="false" outlineLevel="1" collapsed="false">
      <c r="B122" s="164" t="s">
        <v>670</v>
      </c>
      <c r="C122" s="164"/>
      <c r="D122" s="164" t="s">
        <v>673</v>
      </c>
      <c r="E122" s="164" t="s">
        <v>674</v>
      </c>
      <c r="F122" s="165" t="n">
        <v>7688.61</v>
      </c>
      <c r="H122" s="165" t="n">
        <v>22745.72</v>
      </c>
    </row>
    <row r="123" customFormat="false" ht="13.8" hidden="true" customHeight="false" outlineLevel="1" collapsed="false">
      <c r="B123" s="164" t="s">
        <v>670</v>
      </c>
      <c r="C123" s="164"/>
      <c r="D123" s="164" t="s">
        <v>675</v>
      </c>
      <c r="E123" s="164" t="s">
        <v>676</v>
      </c>
      <c r="F123" s="165" t="n">
        <v>15.18</v>
      </c>
      <c r="H123" s="165" t="n">
        <v>22760.9</v>
      </c>
    </row>
    <row r="124" customFormat="false" ht="13.8" hidden="true" customHeight="false" outlineLevel="1" collapsed="false">
      <c r="B124" s="164" t="s">
        <v>325</v>
      </c>
      <c r="C124" s="164"/>
      <c r="D124" s="164" t="s">
        <v>677</v>
      </c>
      <c r="E124" s="164" t="s">
        <v>678</v>
      </c>
      <c r="F124" s="165" t="n">
        <v>1.2</v>
      </c>
      <c r="H124" s="165" t="n">
        <v>22762.1</v>
      </c>
    </row>
    <row r="125" customFormat="false" ht="13.8" hidden="true" customHeight="false" outlineLevel="1" collapsed="false">
      <c r="B125" s="164" t="s">
        <v>328</v>
      </c>
      <c r="C125" s="164"/>
      <c r="D125" s="164" t="s">
        <v>679</v>
      </c>
      <c r="E125" s="164" t="s">
        <v>680</v>
      </c>
      <c r="F125" s="165" t="n">
        <v>17.53</v>
      </c>
      <c r="H125" s="165" t="n">
        <v>22779.63</v>
      </c>
    </row>
    <row r="126" customFormat="false" ht="13.8" hidden="true" customHeight="false" outlineLevel="1" collapsed="false">
      <c r="B126" s="164" t="s">
        <v>328</v>
      </c>
      <c r="C126" s="164"/>
      <c r="D126" s="164" t="s">
        <v>681</v>
      </c>
      <c r="E126" s="164" t="s">
        <v>682</v>
      </c>
      <c r="F126" s="165" t="n">
        <v>24.44</v>
      </c>
      <c r="H126" s="165" t="n">
        <v>22804.07</v>
      </c>
    </row>
    <row r="127" customFormat="false" ht="13.8" hidden="true" customHeight="false" outlineLevel="1" collapsed="false">
      <c r="B127" s="164" t="s">
        <v>328</v>
      </c>
      <c r="C127" s="164"/>
      <c r="D127" s="164" t="s">
        <v>683</v>
      </c>
      <c r="E127" s="164" t="s">
        <v>684</v>
      </c>
      <c r="F127" s="165" t="n">
        <v>4.4</v>
      </c>
      <c r="H127" s="165" t="n">
        <v>22808.47</v>
      </c>
    </row>
    <row r="128" customFormat="false" ht="13.8" hidden="true" customHeight="false" outlineLevel="1" collapsed="false">
      <c r="B128" s="164" t="s">
        <v>249</v>
      </c>
      <c r="C128" s="164"/>
      <c r="D128" s="164" t="s">
        <v>685</v>
      </c>
      <c r="E128" s="164" t="s">
        <v>686</v>
      </c>
      <c r="F128" s="165" t="n">
        <v>40</v>
      </c>
      <c r="H128" s="165" t="n">
        <v>22848.47</v>
      </c>
    </row>
    <row r="129" customFormat="false" ht="13.8" hidden="true" customHeight="false" outlineLevel="1" collapsed="false">
      <c r="B129" s="164" t="s">
        <v>249</v>
      </c>
      <c r="C129" s="164"/>
      <c r="D129" s="164" t="s">
        <v>687</v>
      </c>
      <c r="E129" s="164" t="s">
        <v>688</v>
      </c>
      <c r="F129" s="165" t="n">
        <v>599.16</v>
      </c>
      <c r="H129" s="165" t="n">
        <v>23447.63</v>
      </c>
    </row>
    <row r="130" customFormat="false" ht="13.8" hidden="true" customHeight="false" outlineLevel="1" collapsed="false">
      <c r="B130" s="164" t="s">
        <v>249</v>
      </c>
      <c r="C130" s="164"/>
      <c r="D130" s="164" t="s">
        <v>689</v>
      </c>
      <c r="E130" s="164" t="s">
        <v>690</v>
      </c>
      <c r="F130" s="165" t="n">
        <v>8.93</v>
      </c>
      <c r="H130" s="165" t="n">
        <v>23456.56</v>
      </c>
    </row>
    <row r="131" customFormat="false" ht="13.8" hidden="true" customHeight="false" outlineLevel="1" collapsed="false">
      <c r="B131" s="164" t="s">
        <v>252</v>
      </c>
      <c r="C131" s="164"/>
      <c r="D131" s="164" t="s">
        <v>691</v>
      </c>
      <c r="E131" s="164" t="s">
        <v>692</v>
      </c>
      <c r="F131" s="165" t="n">
        <v>3.97</v>
      </c>
      <c r="H131" s="165" t="n">
        <v>23460.53</v>
      </c>
    </row>
    <row r="132" customFormat="false" ht="13.8" hidden="true" customHeight="false" outlineLevel="1" collapsed="false">
      <c r="B132" s="164" t="s">
        <v>693</v>
      </c>
      <c r="C132" s="164"/>
      <c r="D132" s="164" t="s">
        <v>694</v>
      </c>
      <c r="E132" s="164" t="s">
        <v>695</v>
      </c>
      <c r="F132" s="165" t="n">
        <v>3134.89</v>
      </c>
      <c r="H132" s="165" t="n">
        <v>26595.42</v>
      </c>
    </row>
    <row r="133" customFormat="false" ht="13.8" hidden="true" customHeight="false" outlineLevel="1" collapsed="false">
      <c r="B133" s="164" t="s">
        <v>693</v>
      </c>
      <c r="C133" s="164"/>
      <c r="D133" s="164" t="s">
        <v>696</v>
      </c>
      <c r="E133" s="164" t="s">
        <v>697</v>
      </c>
      <c r="F133" s="165" t="n">
        <v>4</v>
      </c>
      <c r="H133" s="165" t="n">
        <v>26599.42</v>
      </c>
    </row>
    <row r="134" customFormat="false" ht="13.8" hidden="true" customHeight="false" outlineLevel="1" collapsed="false">
      <c r="B134" s="164" t="s">
        <v>693</v>
      </c>
      <c r="C134" s="164"/>
      <c r="D134" s="164" t="s">
        <v>698</v>
      </c>
      <c r="E134" s="164" t="s">
        <v>699</v>
      </c>
      <c r="F134" s="165" t="n">
        <v>1</v>
      </c>
      <c r="H134" s="165" t="n">
        <v>26600.42</v>
      </c>
    </row>
    <row r="135" customFormat="false" ht="13.8" hidden="true" customHeight="false" outlineLevel="1" collapsed="false">
      <c r="B135" s="164" t="s">
        <v>337</v>
      </c>
      <c r="C135" s="164"/>
      <c r="D135" s="164" t="s">
        <v>700</v>
      </c>
      <c r="E135" s="164" t="s">
        <v>701</v>
      </c>
      <c r="F135" s="165" t="n">
        <v>19.64</v>
      </c>
      <c r="H135" s="165" t="n">
        <v>26620.06</v>
      </c>
    </row>
    <row r="136" customFormat="false" ht="13.8" hidden="true" customHeight="false" outlineLevel="1" collapsed="false">
      <c r="B136" s="164" t="s">
        <v>255</v>
      </c>
      <c r="C136" s="164"/>
      <c r="D136" s="164" t="s">
        <v>702</v>
      </c>
      <c r="E136" s="164" t="s">
        <v>703</v>
      </c>
      <c r="F136" s="165" t="n">
        <v>34.82</v>
      </c>
      <c r="H136" s="165" t="n">
        <v>26654.88</v>
      </c>
    </row>
    <row r="137" customFormat="false" ht="13.8" hidden="true" customHeight="false" outlineLevel="1" collapsed="false">
      <c r="B137" s="164" t="s">
        <v>255</v>
      </c>
      <c r="C137" s="164"/>
      <c r="D137" s="164" t="s">
        <v>704</v>
      </c>
      <c r="E137" s="164" t="s">
        <v>347</v>
      </c>
      <c r="F137" s="165" t="n">
        <v>17.87</v>
      </c>
      <c r="H137" s="165" t="n">
        <v>26672.75</v>
      </c>
    </row>
    <row r="138" customFormat="false" ht="13.8" hidden="true" customHeight="false" outlineLevel="1" collapsed="false">
      <c r="B138" s="164" t="s">
        <v>255</v>
      </c>
      <c r="C138" s="164"/>
      <c r="D138" s="164" t="s">
        <v>705</v>
      </c>
      <c r="E138" s="164" t="s">
        <v>347</v>
      </c>
      <c r="F138" s="165" t="n">
        <v>1002.81</v>
      </c>
      <c r="H138" s="165" t="n">
        <v>27675.56</v>
      </c>
    </row>
    <row r="139" customFormat="false" ht="36.45" hidden="true" customHeight="false" outlineLevel="1" collapsed="false">
      <c r="B139" s="164" t="s">
        <v>255</v>
      </c>
      <c r="C139" s="164"/>
      <c r="D139" s="164" t="s">
        <v>706</v>
      </c>
      <c r="E139" s="170" t="s">
        <v>707</v>
      </c>
      <c r="F139" s="165" t="n">
        <v>4.18</v>
      </c>
      <c r="H139" s="165" t="n">
        <v>27679.74</v>
      </c>
    </row>
    <row r="140" customFormat="false" ht="13.8" hidden="true" customHeight="false" outlineLevel="1" collapsed="false">
      <c r="B140" s="164" t="s">
        <v>708</v>
      </c>
      <c r="C140" s="164"/>
      <c r="D140" s="164" t="s">
        <v>709</v>
      </c>
      <c r="E140" s="164" t="s">
        <v>710</v>
      </c>
      <c r="F140" s="165" t="n">
        <v>20</v>
      </c>
      <c r="H140" s="165" t="n">
        <v>27699.74</v>
      </c>
    </row>
    <row r="141" customFormat="false" ht="13.8" hidden="true" customHeight="false" outlineLevel="1" collapsed="false">
      <c r="B141" s="164" t="s">
        <v>348</v>
      </c>
      <c r="C141" s="164"/>
      <c r="D141" s="164" t="s">
        <v>711</v>
      </c>
      <c r="E141" s="164" t="s">
        <v>712</v>
      </c>
      <c r="F141" s="165" t="n">
        <v>16.09</v>
      </c>
      <c r="H141" s="165" t="n">
        <v>27715.83</v>
      </c>
    </row>
    <row r="142" customFormat="false" ht="13.8" hidden="true" customHeight="false" outlineLevel="1" collapsed="false">
      <c r="B142" s="164" t="s">
        <v>348</v>
      </c>
      <c r="C142" s="164"/>
      <c r="D142" s="164" t="s">
        <v>713</v>
      </c>
      <c r="E142" s="164" t="s">
        <v>714</v>
      </c>
      <c r="F142" s="165" t="n">
        <v>2.5</v>
      </c>
      <c r="H142" s="165" t="n">
        <v>27718.33</v>
      </c>
    </row>
    <row r="143" customFormat="false" ht="13.8" hidden="true" customHeight="false" outlineLevel="1" collapsed="false">
      <c r="B143" s="164" t="s">
        <v>348</v>
      </c>
      <c r="C143" s="164"/>
      <c r="D143" s="164" t="s">
        <v>715</v>
      </c>
      <c r="E143" s="164" t="s">
        <v>716</v>
      </c>
      <c r="F143" s="165" t="n">
        <v>40</v>
      </c>
      <c r="H143" s="165" t="n">
        <v>27758.33</v>
      </c>
    </row>
    <row r="144" customFormat="false" ht="13.8" hidden="true" customHeight="false" outlineLevel="1" collapsed="false">
      <c r="B144" s="164" t="s">
        <v>348</v>
      </c>
      <c r="C144" s="164"/>
      <c r="D144" s="164" t="s">
        <v>717</v>
      </c>
      <c r="E144" s="164" t="s">
        <v>718</v>
      </c>
      <c r="F144" s="165" t="n">
        <v>12</v>
      </c>
      <c r="H144" s="165" t="n">
        <v>27770.33</v>
      </c>
    </row>
    <row r="145" customFormat="false" ht="13.8" hidden="true" customHeight="false" outlineLevel="1" collapsed="false">
      <c r="B145" s="164" t="s">
        <v>348</v>
      </c>
      <c r="C145" s="164"/>
      <c r="D145" s="164" t="s">
        <v>719</v>
      </c>
      <c r="E145" s="164" t="s">
        <v>720</v>
      </c>
      <c r="F145" s="165" t="n">
        <v>8</v>
      </c>
      <c r="H145" s="165" t="n">
        <v>27778.33</v>
      </c>
    </row>
    <row r="146" customFormat="false" ht="13.8" hidden="true" customHeight="false" outlineLevel="1" collapsed="false">
      <c r="B146" s="164" t="s">
        <v>348</v>
      </c>
      <c r="C146" s="164"/>
      <c r="D146" s="164" t="s">
        <v>721</v>
      </c>
      <c r="E146" s="164" t="s">
        <v>722</v>
      </c>
      <c r="F146" s="165" t="n">
        <v>19.66</v>
      </c>
      <c r="H146" s="165" t="n">
        <v>27797.99</v>
      </c>
    </row>
    <row r="147" customFormat="false" ht="13.8" hidden="true" customHeight="false" outlineLevel="1" collapsed="false">
      <c r="B147" s="164" t="s">
        <v>348</v>
      </c>
      <c r="C147" s="164"/>
      <c r="D147" s="164" t="s">
        <v>723</v>
      </c>
      <c r="E147" s="164" t="s">
        <v>724</v>
      </c>
      <c r="F147" s="165" t="n">
        <v>3.03</v>
      </c>
      <c r="H147" s="165" t="n">
        <v>27801.02</v>
      </c>
    </row>
    <row r="148" customFormat="false" ht="13.8" hidden="true" customHeight="false" outlineLevel="1" collapsed="false">
      <c r="B148" s="164" t="s">
        <v>348</v>
      </c>
      <c r="C148" s="164"/>
      <c r="D148" s="164" t="s">
        <v>725</v>
      </c>
      <c r="E148" s="164" t="s">
        <v>726</v>
      </c>
      <c r="F148" s="165" t="n">
        <v>4.82</v>
      </c>
      <c r="H148" s="165" t="n">
        <v>27805.84</v>
      </c>
    </row>
    <row r="149" customFormat="false" ht="13.8" hidden="true" customHeight="false" outlineLevel="1" collapsed="false">
      <c r="B149" s="164" t="s">
        <v>348</v>
      </c>
      <c r="C149" s="164"/>
      <c r="D149" s="164" t="s">
        <v>727</v>
      </c>
      <c r="E149" s="164" t="s">
        <v>728</v>
      </c>
      <c r="F149" s="165" t="n">
        <v>11.68</v>
      </c>
      <c r="H149" s="165" t="n">
        <v>27817.52</v>
      </c>
    </row>
    <row r="150" customFormat="false" ht="13.8" hidden="true" customHeight="false" outlineLevel="1" collapsed="false">
      <c r="B150" s="164" t="s">
        <v>348</v>
      </c>
      <c r="C150" s="164"/>
      <c r="D150" s="164" t="s">
        <v>729</v>
      </c>
      <c r="E150" s="164" t="s">
        <v>730</v>
      </c>
      <c r="F150" s="165" t="n">
        <v>2.75</v>
      </c>
      <c r="H150" s="165" t="n">
        <v>27820.27</v>
      </c>
    </row>
    <row r="151" customFormat="false" ht="13.8" hidden="true" customHeight="false" outlineLevel="1" collapsed="false">
      <c r="B151" s="164" t="s">
        <v>351</v>
      </c>
      <c r="C151" s="164"/>
      <c r="D151" s="164" t="s">
        <v>731</v>
      </c>
      <c r="E151" s="164" t="s">
        <v>732</v>
      </c>
      <c r="F151" s="165" t="n">
        <v>932.37</v>
      </c>
      <c r="H151" s="165" t="n">
        <v>28752.64</v>
      </c>
    </row>
    <row r="152" customFormat="false" ht="13.8" hidden="true" customHeight="false" outlineLevel="1" collapsed="false">
      <c r="B152" s="164" t="s">
        <v>351</v>
      </c>
      <c r="C152" s="164"/>
      <c r="D152" s="164" t="s">
        <v>733</v>
      </c>
      <c r="E152" s="164" t="s">
        <v>734</v>
      </c>
      <c r="F152" s="165" t="n">
        <v>12</v>
      </c>
      <c r="H152" s="165" t="n">
        <v>28764.64</v>
      </c>
    </row>
    <row r="153" customFormat="false" ht="13.8" hidden="true" customHeight="false" outlineLevel="1" collapsed="false">
      <c r="B153" s="164" t="s">
        <v>351</v>
      </c>
      <c r="C153" s="164"/>
      <c r="D153" s="164" t="s">
        <v>735</v>
      </c>
      <c r="E153" s="164" t="s">
        <v>736</v>
      </c>
      <c r="F153" s="165" t="n">
        <v>6</v>
      </c>
      <c r="H153" s="165" t="n">
        <v>28770.64</v>
      </c>
    </row>
    <row r="154" customFormat="false" ht="13.8" hidden="true" customHeight="false" outlineLevel="1" collapsed="false">
      <c r="B154" s="164" t="s">
        <v>351</v>
      </c>
      <c r="C154" s="164"/>
      <c r="D154" s="164" t="s">
        <v>737</v>
      </c>
      <c r="E154" s="164" t="s">
        <v>738</v>
      </c>
      <c r="F154" s="165" t="n">
        <v>12</v>
      </c>
      <c r="H154" s="165" t="n">
        <v>28782.64</v>
      </c>
    </row>
    <row r="155" customFormat="false" ht="13.8" hidden="true" customHeight="false" outlineLevel="1" collapsed="false">
      <c r="B155" s="164" t="s">
        <v>351</v>
      </c>
      <c r="C155" s="164"/>
      <c r="D155" s="164" t="s">
        <v>739</v>
      </c>
      <c r="E155" s="164" t="s">
        <v>740</v>
      </c>
      <c r="F155" s="165" t="n">
        <v>20</v>
      </c>
      <c r="H155" s="165" t="n">
        <v>28802.64</v>
      </c>
    </row>
    <row r="156" customFormat="false" ht="13.8" hidden="true" customHeight="false" outlineLevel="1" collapsed="false">
      <c r="B156" s="164" t="s">
        <v>351</v>
      </c>
      <c r="C156" s="164"/>
      <c r="D156" s="164" t="s">
        <v>741</v>
      </c>
      <c r="E156" s="164" t="s">
        <v>742</v>
      </c>
      <c r="F156" s="165" t="n">
        <v>802.9</v>
      </c>
      <c r="H156" s="165" t="n">
        <v>29605.54</v>
      </c>
    </row>
    <row r="157" customFormat="false" ht="13.8" hidden="true" customHeight="false" outlineLevel="1" collapsed="false">
      <c r="B157" s="164" t="s">
        <v>351</v>
      </c>
      <c r="C157" s="164"/>
      <c r="D157" s="164" t="s">
        <v>743</v>
      </c>
      <c r="E157" s="164" t="s">
        <v>728</v>
      </c>
      <c r="F157" s="165" t="n">
        <v>3.18</v>
      </c>
      <c r="H157" s="165" t="n">
        <v>29608.72</v>
      </c>
    </row>
    <row r="158" customFormat="false" ht="13.8" hidden="true" customHeight="false" outlineLevel="1" collapsed="false">
      <c r="B158" s="164" t="s">
        <v>351</v>
      </c>
      <c r="C158" s="164"/>
      <c r="D158" s="164" t="s">
        <v>744</v>
      </c>
      <c r="E158" s="164" t="s">
        <v>728</v>
      </c>
      <c r="F158" s="165" t="n">
        <v>3.78</v>
      </c>
      <c r="H158" s="165" t="n">
        <v>29612.5</v>
      </c>
    </row>
    <row r="159" customFormat="false" ht="13.8" hidden="true" customHeight="false" outlineLevel="1" collapsed="false">
      <c r="B159" s="164" t="s">
        <v>351</v>
      </c>
      <c r="C159" s="164"/>
      <c r="D159" s="164" t="s">
        <v>745</v>
      </c>
      <c r="E159" s="164" t="s">
        <v>746</v>
      </c>
      <c r="F159" s="165" t="n">
        <v>1.9</v>
      </c>
      <c r="H159" s="165" t="n">
        <v>29614.4</v>
      </c>
    </row>
    <row r="160" customFormat="false" ht="13.8" hidden="true" customHeight="false" outlineLevel="1" collapsed="false">
      <c r="B160" s="164" t="s">
        <v>351</v>
      </c>
      <c r="C160" s="164"/>
      <c r="D160" s="164" t="s">
        <v>747</v>
      </c>
      <c r="E160" s="164" t="s">
        <v>748</v>
      </c>
      <c r="F160" s="165" t="n">
        <v>1.9</v>
      </c>
      <c r="H160" s="165" t="n">
        <v>29616.3</v>
      </c>
    </row>
    <row r="161" customFormat="false" ht="13.8" hidden="true" customHeight="false" outlineLevel="1" collapsed="false">
      <c r="B161" s="164" t="s">
        <v>351</v>
      </c>
      <c r="C161" s="164"/>
      <c r="D161" s="164" t="s">
        <v>749</v>
      </c>
      <c r="E161" s="164" t="s">
        <v>750</v>
      </c>
      <c r="F161" s="165" t="n">
        <v>3.17</v>
      </c>
      <c r="H161" s="165" t="n">
        <v>29619.47</v>
      </c>
    </row>
    <row r="162" customFormat="false" ht="13.8" hidden="true" customHeight="false" outlineLevel="1" collapsed="false">
      <c r="B162" s="164" t="s">
        <v>351</v>
      </c>
      <c r="C162" s="164"/>
      <c r="D162" s="164" t="s">
        <v>751</v>
      </c>
      <c r="E162" s="164" t="s">
        <v>752</v>
      </c>
      <c r="F162" s="165" t="n">
        <v>2.86</v>
      </c>
      <c r="H162" s="165" t="n">
        <v>29622.33</v>
      </c>
    </row>
    <row r="163" customFormat="false" ht="13.8" hidden="true" customHeight="false" outlineLevel="1" collapsed="false">
      <c r="B163" s="164" t="s">
        <v>351</v>
      </c>
      <c r="C163" s="164"/>
      <c r="D163" s="164" t="s">
        <v>753</v>
      </c>
      <c r="E163" s="164" t="s">
        <v>754</v>
      </c>
      <c r="F163" s="165" t="n">
        <v>3</v>
      </c>
      <c r="H163" s="165" t="n">
        <v>29625.33</v>
      </c>
    </row>
    <row r="164" customFormat="false" ht="13.8" hidden="true" customHeight="false" outlineLevel="1" collapsed="false">
      <c r="B164" s="164" t="s">
        <v>570</v>
      </c>
      <c r="C164" s="164"/>
      <c r="D164" s="164" t="s">
        <v>571</v>
      </c>
      <c r="E164" s="164" t="s">
        <v>572</v>
      </c>
      <c r="F164" s="165" t="n">
        <v>180</v>
      </c>
      <c r="H164" s="165" t="n">
        <v>29805.33</v>
      </c>
    </row>
    <row r="165" customFormat="false" ht="13.8" hidden="true" customHeight="false" outlineLevel="1" collapsed="false">
      <c r="B165" s="164" t="s">
        <v>570</v>
      </c>
      <c r="C165" s="164"/>
      <c r="D165" s="164" t="s">
        <v>755</v>
      </c>
      <c r="E165" s="164" t="s">
        <v>756</v>
      </c>
      <c r="F165" s="165" t="n">
        <v>12</v>
      </c>
      <c r="H165" s="165" t="n">
        <v>29817.33</v>
      </c>
    </row>
    <row r="166" customFormat="false" ht="13.8" hidden="true" customHeight="false" outlineLevel="1" collapsed="false">
      <c r="B166" s="164" t="s">
        <v>570</v>
      </c>
      <c r="C166" s="164"/>
      <c r="D166" s="164" t="s">
        <v>757</v>
      </c>
      <c r="E166" s="164" t="s">
        <v>758</v>
      </c>
      <c r="F166" s="165" t="n">
        <v>10.71</v>
      </c>
      <c r="H166" s="165" t="n">
        <v>29828.04</v>
      </c>
    </row>
    <row r="167" customFormat="false" ht="13.8" hidden="true" customHeight="false" outlineLevel="1" collapsed="false">
      <c r="B167" s="164" t="s">
        <v>570</v>
      </c>
      <c r="C167" s="164"/>
      <c r="D167" s="164" t="s">
        <v>759</v>
      </c>
      <c r="E167" s="164" t="s">
        <v>760</v>
      </c>
      <c r="F167" s="165" t="n">
        <v>16.07</v>
      </c>
      <c r="H167" s="165" t="n">
        <v>29844.11</v>
      </c>
    </row>
    <row r="168" customFormat="false" ht="13.8" hidden="true" customHeight="false" outlineLevel="1" collapsed="false">
      <c r="B168" s="164" t="s">
        <v>570</v>
      </c>
      <c r="C168" s="164"/>
      <c r="D168" s="164" t="s">
        <v>761</v>
      </c>
      <c r="E168" s="164" t="s">
        <v>762</v>
      </c>
      <c r="F168" s="165" t="n">
        <v>2.82</v>
      </c>
      <c r="H168" s="165" t="n">
        <v>29846.93</v>
      </c>
    </row>
    <row r="169" customFormat="false" ht="13.8" hidden="true" customHeight="false" outlineLevel="1" collapsed="false">
      <c r="B169" s="164" t="s">
        <v>570</v>
      </c>
      <c r="C169" s="164"/>
      <c r="D169" s="164" t="s">
        <v>763</v>
      </c>
      <c r="E169" s="164" t="s">
        <v>764</v>
      </c>
      <c r="F169" s="165" t="n">
        <v>4</v>
      </c>
      <c r="H169" s="165" t="n">
        <v>29850.93</v>
      </c>
    </row>
    <row r="170" customFormat="false" ht="13.8" hidden="true" customHeight="false" outlineLevel="1" collapsed="false">
      <c r="B170" s="164" t="s">
        <v>570</v>
      </c>
      <c r="C170" s="164"/>
      <c r="D170" s="164" t="s">
        <v>765</v>
      </c>
      <c r="E170" s="164" t="s">
        <v>766</v>
      </c>
      <c r="F170" s="165" t="n">
        <v>4.46</v>
      </c>
      <c r="H170" s="165" t="n">
        <v>29855.39</v>
      </c>
    </row>
    <row r="171" customFormat="false" ht="13.8" hidden="true" customHeight="false" outlineLevel="1" collapsed="false">
      <c r="B171" s="164" t="s">
        <v>767</v>
      </c>
      <c r="C171" s="164"/>
      <c r="D171" s="164" t="s">
        <v>768</v>
      </c>
      <c r="E171" s="164" t="s">
        <v>769</v>
      </c>
      <c r="F171" s="165" t="n">
        <v>4.88</v>
      </c>
      <c r="H171" s="165" t="n">
        <v>29860.27</v>
      </c>
    </row>
    <row r="172" customFormat="false" ht="13.8" hidden="true" customHeight="false" outlineLevel="1" collapsed="false">
      <c r="B172" s="164" t="s">
        <v>767</v>
      </c>
      <c r="C172" s="164"/>
      <c r="D172" s="164" t="s">
        <v>770</v>
      </c>
      <c r="E172" s="164" t="s">
        <v>771</v>
      </c>
      <c r="F172" s="165" t="n">
        <v>10</v>
      </c>
      <c r="H172" s="165" t="n">
        <v>29870.27</v>
      </c>
    </row>
    <row r="173" customFormat="false" ht="13.8" hidden="true" customHeight="false" outlineLevel="1" collapsed="false">
      <c r="B173" s="164" t="s">
        <v>767</v>
      </c>
      <c r="C173" s="164"/>
      <c r="D173" s="164" t="s">
        <v>772</v>
      </c>
      <c r="E173" s="164" t="s">
        <v>773</v>
      </c>
      <c r="F173" s="165" t="n">
        <v>8</v>
      </c>
      <c r="H173" s="165" t="n">
        <v>29878.27</v>
      </c>
    </row>
    <row r="174" customFormat="false" ht="13.8" hidden="true" customHeight="false" outlineLevel="1" collapsed="false">
      <c r="B174" s="164" t="s">
        <v>767</v>
      </c>
      <c r="C174" s="164"/>
      <c r="D174" s="164" t="s">
        <v>774</v>
      </c>
      <c r="E174" s="164" t="s">
        <v>775</v>
      </c>
      <c r="F174" s="165" t="n">
        <v>3</v>
      </c>
      <c r="H174" s="165" t="n">
        <v>29881.27</v>
      </c>
    </row>
    <row r="175" customFormat="false" ht="13.8" hidden="true" customHeight="false" outlineLevel="1" collapsed="false">
      <c r="B175" s="164" t="s">
        <v>767</v>
      </c>
      <c r="C175" s="164"/>
      <c r="D175" s="164" t="s">
        <v>776</v>
      </c>
      <c r="E175" s="164" t="s">
        <v>777</v>
      </c>
      <c r="F175" s="165" t="n">
        <v>851.05</v>
      </c>
      <c r="H175" s="165" t="n">
        <v>30732.32</v>
      </c>
    </row>
    <row r="176" customFormat="false" ht="13.8" hidden="true" customHeight="false" outlineLevel="1" collapsed="false">
      <c r="B176" s="164" t="s">
        <v>767</v>
      </c>
      <c r="C176" s="164"/>
      <c r="D176" s="164" t="s">
        <v>778</v>
      </c>
      <c r="E176" s="164" t="s">
        <v>779</v>
      </c>
      <c r="F176" s="165" t="n">
        <v>1.94</v>
      </c>
      <c r="H176" s="165" t="n">
        <v>30734.26</v>
      </c>
    </row>
    <row r="177" customFormat="false" ht="13.8" hidden="true" customHeight="false" outlineLevel="1" collapsed="false">
      <c r="B177" s="164" t="s">
        <v>767</v>
      </c>
      <c r="C177" s="164"/>
      <c r="D177" s="164" t="s">
        <v>780</v>
      </c>
      <c r="E177" s="164" t="s">
        <v>781</v>
      </c>
      <c r="F177" s="165" t="n">
        <v>1.07</v>
      </c>
      <c r="H177" s="165" t="n">
        <v>30735.33</v>
      </c>
    </row>
    <row r="178" customFormat="false" ht="13.8" hidden="true" customHeight="false" outlineLevel="1" collapsed="false">
      <c r="B178" s="164" t="s">
        <v>767</v>
      </c>
      <c r="C178" s="164"/>
      <c r="D178" s="164" t="s">
        <v>782</v>
      </c>
      <c r="E178" s="164" t="s">
        <v>783</v>
      </c>
      <c r="F178" s="165" t="n">
        <v>6.3</v>
      </c>
      <c r="H178" s="165" t="n">
        <v>30741.63</v>
      </c>
    </row>
    <row r="179" customFormat="false" ht="13.8" hidden="true" customHeight="false" outlineLevel="1" collapsed="false">
      <c r="B179" s="164" t="s">
        <v>533</v>
      </c>
      <c r="C179" s="164"/>
      <c r="D179" s="164" t="s">
        <v>784</v>
      </c>
      <c r="E179" s="164" t="s">
        <v>785</v>
      </c>
      <c r="F179" s="165" t="n">
        <v>12.5</v>
      </c>
      <c r="H179" s="165" t="n">
        <v>30754.13</v>
      </c>
    </row>
    <row r="180" customFormat="false" ht="13.8" hidden="true" customHeight="false" outlineLevel="1" collapsed="false">
      <c r="B180" s="164" t="s">
        <v>533</v>
      </c>
      <c r="C180" s="164"/>
      <c r="D180" s="164" t="s">
        <v>786</v>
      </c>
      <c r="E180" s="164" t="s">
        <v>787</v>
      </c>
      <c r="F180" s="165" t="n">
        <v>32.56</v>
      </c>
      <c r="H180" s="165" t="n">
        <v>30786.69</v>
      </c>
    </row>
    <row r="181" customFormat="false" ht="13.8" hidden="true" customHeight="false" outlineLevel="1" collapsed="false">
      <c r="B181" s="164" t="s">
        <v>533</v>
      </c>
      <c r="C181" s="164"/>
      <c r="D181" s="164" t="s">
        <v>788</v>
      </c>
      <c r="E181" s="164" t="s">
        <v>789</v>
      </c>
      <c r="F181" s="165" t="n">
        <v>17.86</v>
      </c>
      <c r="H181" s="165" t="n">
        <v>30804.55</v>
      </c>
    </row>
    <row r="182" customFormat="false" ht="13.8" hidden="true" customHeight="false" outlineLevel="1" collapsed="false">
      <c r="B182" s="164" t="s">
        <v>533</v>
      </c>
      <c r="C182" s="164"/>
      <c r="D182" s="164" t="s">
        <v>790</v>
      </c>
      <c r="E182" s="164" t="s">
        <v>791</v>
      </c>
      <c r="F182" s="165" t="n">
        <v>2</v>
      </c>
      <c r="H182" s="165" t="n">
        <v>30806.55</v>
      </c>
    </row>
    <row r="183" customFormat="false" ht="13.8" hidden="true" customHeight="false" outlineLevel="1" collapsed="false">
      <c r="B183" s="164" t="s">
        <v>533</v>
      </c>
      <c r="C183" s="164"/>
      <c r="D183" s="164" t="s">
        <v>792</v>
      </c>
      <c r="E183" s="164" t="s">
        <v>793</v>
      </c>
      <c r="F183" s="165" t="n">
        <v>350</v>
      </c>
      <c r="H183" s="165" t="n">
        <v>31156.55</v>
      </c>
    </row>
    <row r="184" customFormat="false" ht="13.8" hidden="true" customHeight="false" outlineLevel="1" collapsed="false">
      <c r="B184" s="164" t="s">
        <v>358</v>
      </c>
      <c r="C184" s="164"/>
      <c r="D184" s="164" t="s">
        <v>794</v>
      </c>
      <c r="E184" s="164" t="s">
        <v>795</v>
      </c>
      <c r="F184" s="165" t="n">
        <v>7.14</v>
      </c>
      <c r="H184" s="165" t="n">
        <v>31163.69</v>
      </c>
    </row>
    <row r="185" customFormat="false" ht="13.8" hidden="true" customHeight="false" outlineLevel="1" collapsed="false">
      <c r="B185" s="164" t="s">
        <v>358</v>
      </c>
      <c r="C185" s="164"/>
      <c r="D185" s="164" t="s">
        <v>796</v>
      </c>
      <c r="E185" s="164" t="s">
        <v>779</v>
      </c>
      <c r="F185" s="165" t="n">
        <v>9.5</v>
      </c>
      <c r="H185" s="165" t="n">
        <v>31173.19</v>
      </c>
    </row>
    <row r="186" customFormat="false" ht="13.8" hidden="true" customHeight="false" outlineLevel="1" collapsed="false">
      <c r="B186" s="164" t="s">
        <v>358</v>
      </c>
      <c r="C186" s="164"/>
      <c r="D186" s="164" t="s">
        <v>797</v>
      </c>
      <c r="E186" s="164" t="s">
        <v>798</v>
      </c>
      <c r="F186" s="165" t="n">
        <v>4</v>
      </c>
      <c r="H186" s="165" t="n">
        <v>31177.19</v>
      </c>
    </row>
    <row r="187" customFormat="false" ht="13.8" hidden="true" customHeight="false" outlineLevel="1" collapsed="false">
      <c r="B187" s="164" t="s">
        <v>358</v>
      </c>
      <c r="C187" s="164"/>
      <c r="D187" s="164" t="s">
        <v>799</v>
      </c>
      <c r="E187" s="164" t="s">
        <v>800</v>
      </c>
      <c r="F187" s="165" t="n">
        <v>1</v>
      </c>
      <c r="H187" s="165" t="n">
        <v>31178.19</v>
      </c>
    </row>
    <row r="188" customFormat="false" ht="48.05" hidden="true" customHeight="false" outlineLevel="1" collapsed="false">
      <c r="B188" s="164" t="s">
        <v>358</v>
      </c>
      <c r="C188" s="164"/>
      <c r="D188" s="164" t="s">
        <v>801</v>
      </c>
      <c r="E188" s="170" t="s">
        <v>802</v>
      </c>
      <c r="F188" s="165" t="n">
        <v>0.86</v>
      </c>
      <c r="H188" s="165" t="n">
        <v>31179.05</v>
      </c>
    </row>
    <row r="189" customFormat="false" ht="13.8" hidden="true" customHeight="false" outlineLevel="1" collapsed="false">
      <c r="B189" s="164" t="s">
        <v>803</v>
      </c>
      <c r="C189" s="164"/>
      <c r="D189" s="164" t="s">
        <v>804</v>
      </c>
      <c r="E189" s="164" t="s">
        <v>805</v>
      </c>
      <c r="F189" s="165" t="n">
        <v>17.87</v>
      </c>
      <c r="H189" s="165" t="n">
        <v>31196.92</v>
      </c>
    </row>
    <row r="190" customFormat="false" ht="13.8" hidden="true" customHeight="false" outlineLevel="1" collapsed="false">
      <c r="B190" s="164" t="s">
        <v>803</v>
      </c>
      <c r="C190" s="164"/>
      <c r="D190" s="164" t="s">
        <v>806</v>
      </c>
      <c r="E190" s="164" t="s">
        <v>807</v>
      </c>
      <c r="F190" s="165" t="n">
        <v>8.12</v>
      </c>
      <c r="H190" s="165" t="n">
        <v>31205.04</v>
      </c>
    </row>
    <row r="191" customFormat="false" ht="13.8" hidden="true" customHeight="false" outlineLevel="1" collapsed="false">
      <c r="B191" s="164" t="s">
        <v>803</v>
      </c>
      <c r="C191" s="164"/>
      <c r="D191" s="164" t="s">
        <v>808</v>
      </c>
      <c r="E191" s="164" t="s">
        <v>809</v>
      </c>
      <c r="F191" s="165" t="n">
        <v>17.86</v>
      </c>
      <c r="H191" s="165" t="n">
        <v>31222.9</v>
      </c>
    </row>
    <row r="192" customFormat="false" ht="13.8" hidden="true" customHeight="false" outlineLevel="1" collapsed="false">
      <c r="B192" s="164" t="s">
        <v>803</v>
      </c>
      <c r="C192" s="164"/>
      <c r="D192" s="164" t="s">
        <v>810</v>
      </c>
      <c r="E192" s="164" t="s">
        <v>811</v>
      </c>
      <c r="F192" s="165" t="n">
        <v>26.79</v>
      </c>
      <c r="H192" s="165" t="n">
        <v>31249.69</v>
      </c>
    </row>
    <row r="193" customFormat="false" ht="13.8" hidden="true" customHeight="false" outlineLevel="1" collapsed="false">
      <c r="B193" s="164" t="s">
        <v>803</v>
      </c>
      <c r="C193" s="164"/>
      <c r="D193" s="164" t="s">
        <v>812</v>
      </c>
      <c r="E193" s="164" t="s">
        <v>779</v>
      </c>
      <c r="F193" s="165" t="n">
        <v>3</v>
      </c>
      <c r="H193" s="165" t="n">
        <v>31252.69</v>
      </c>
    </row>
    <row r="194" customFormat="false" ht="13.8" hidden="true" customHeight="false" outlineLevel="1" collapsed="false">
      <c r="B194" s="164" t="s">
        <v>803</v>
      </c>
      <c r="C194" s="164"/>
      <c r="D194" s="164" t="s">
        <v>813</v>
      </c>
      <c r="E194" s="164" t="s">
        <v>814</v>
      </c>
      <c r="F194" s="165" t="n">
        <v>2</v>
      </c>
      <c r="H194" s="165" t="n">
        <v>31254.69</v>
      </c>
    </row>
    <row r="195" customFormat="false" ht="13.8" hidden="true" customHeight="false" outlineLevel="1" collapsed="false">
      <c r="B195" s="164" t="s">
        <v>803</v>
      </c>
      <c r="C195" s="164"/>
      <c r="D195" s="164" t="s">
        <v>815</v>
      </c>
      <c r="E195" s="164" t="s">
        <v>816</v>
      </c>
      <c r="F195" s="165" t="n">
        <v>8.48</v>
      </c>
      <c r="H195" s="165" t="n">
        <v>31263.17</v>
      </c>
    </row>
    <row r="196" customFormat="false" ht="13.8" hidden="true" customHeight="false" outlineLevel="1" collapsed="false">
      <c r="B196" s="164" t="s">
        <v>803</v>
      </c>
      <c r="C196" s="164"/>
      <c r="D196" s="164" t="s">
        <v>817</v>
      </c>
      <c r="E196" s="164" t="s">
        <v>818</v>
      </c>
      <c r="F196" s="165" t="n">
        <v>2.68</v>
      </c>
      <c r="H196" s="165" t="n">
        <v>31265.85</v>
      </c>
    </row>
    <row r="197" customFormat="false" ht="13.8" hidden="true" customHeight="false" outlineLevel="1" collapsed="false">
      <c r="B197" s="164" t="s">
        <v>258</v>
      </c>
      <c r="C197" s="164"/>
      <c r="D197" s="164" t="s">
        <v>819</v>
      </c>
      <c r="E197" s="164" t="s">
        <v>779</v>
      </c>
      <c r="F197" s="165" t="n">
        <v>5</v>
      </c>
      <c r="H197" s="165" t="n">
        <v>31270.85</v>
      </c>
    </row>
    <row r="198" customFormat="false" ht="13.8" hidden="true" customHeight="false" outlineLevel="1" collapsed="false">
      <c r="B198" s="164" t="s">
        <v>363</v>
      </c>
      <c r="C198" s="164"/>
      <c r="D198" s="164" t="s">
        <v>820</v>
      </c>
      <c r="E198" s="164" t="s">
        <v>821</v>
      </c>
      <c r="F198" s="165" t="n">
        <v>30.47</v>
      </c>
      <c r="H198" s="165" t="n">
        <v>31301.32</v>
      </c>
    </row>
    <row r="199" customFormat="false" ht="13.8" hidden="true" customHeight="false" outlineLevel="1" collapsed="false">
      <c r="B199" s="164" t="s">
        <v>363</v>
      </c>
      <c r="C199" s="164"/>
      <c r="D199" s="164" t="s">
        <v>822</v>
      </c>
      <c r="E199" s="164" t="s">
        <v>823</v>
      </c>
      <c r="F199" s="165" t="n">
        <v>17.86</v>
      </c>
      <c r="H199" s="165" t="n">
        <v>31319.18</v>
      </c>
    </row>
    <row r="200" customFormat="false" ht="13.8" hidden="true" customHeight="false" outlineLevel="1" collapsed="false">
      <c r="B200" s="164" t="s">
        <v>261</v>
      </c>
      <c r="C200" s="164"/>
      <c r="D200" s="164" t="s">
        <v>824</v>
      </c>
      <c r="E200" s="164" t="s">
        <v>825</v>
      </c>
      <c r="F200" s="165" t="n">
        <v>3.21</v>
      </c>
      <c r="H200" s="165" t="n">
        <v>31322.39</v>
      </c>
    </row>
    <row r="201" customFormat="false" ht="13.8" hidden="true" customHeight="false" outlineLevel="1" collapsed="false">
      <c r="B201" s="164" t="s">
        <v>261</v>
      </c>
      <c r="C201" s="164"/>
      <c r="D201" s="164" t="s">
        <v>826</v>
      </c>
      <c r="E201" s="164" t="s">
        <v>827</v>
      </c>
      <c r="F201" s="165" t="n">
        <v>1.16</v>
      </c>
      <c r="H201" s="165" t="n">
        <v>31323.55</v>
      </c>
    </row>
    <row r="202" customFormat="false" ht="13.8" hidden="true" customHeight="false" outlineLevel="1" collapsed="false">
      <c r="B202" s="164" t="s">
        <v>261</v>
      </c>
      <c r="C202" s="164"/>
      <c r="D202" s="164" t="s">
        <v>828</v>
      </c>
      <c r="E202" s="164" t="s">
        <v>779</v>
      </c>
      <c r="F202" s="165" t="n">
        <v>2.09</v>
      </c>
      <c r="H202" s="165" t="n">
        <v>31325.64</v>
      </c>
    </row>
    <row r="203" customFormat="false" ht="13.8" hidden="true" customHeight="false" outlineLevel="1" collapsed="false">
      <c r="B203" s="164" t="s">
        <v>261</v>
      </c>
      <c r="C203" s="164"/>
      <c r="D203" s="164" t="s">
        <v>829</v>
      </c>
      <c r="E203" s="164" t="s">
        <v>830</v>
      </c>
      <c r="F203" s="165" t="n">
        <v>34.82</v>
      </c>
      <c r="H203" s="165" t="n">
        <v>31360.46</v>
      </c>
    </row>
    <row r="204" customFormat="false" ht="13.8" hidden="true" customHeight="false" outlineLevel="1" collapsed="false">
      <c r="B204" s="164" t="s">
        <v>536</v>
      </c>
      <c r="C204" s="164"/>
      <c r="D204" s="164" t="s">
        <v>831</v>
      </c>
      <c r="E204" s="164" t="s">
        <v>832</v>
      </c>
      <c r="F204" s="165" t="n">
        <v>1.12</v>
      </c>
      <c r="H204" s="165" t="n">
        <v>31361.58</v>
      </c>
    </row>
    <row r="205" customFormat="false" ht="13.8" hidden="true" customHeight="false" outlineLevel="1" collapsed="false">
      <c r="B205" s="164" t="s">
        <v>536</v>
      </c>
      <c r="C205" s="164"/>
      <c r="D205" s="164" t="s">
        <v>833</v>
      </c>
      <c r="E205" s="164" t="s">
        <v>834</v>
      </c>
      <c r="F205" s="165" t="n">
        <v>2.58</v>
      </c>
      <c r="H205" s="165" t="n">
        <v>31364.16</v>
      </c>
    </row>
    <row r="206" customFormat="false" ht="13.8" hidden="true" customHeight="false" outlineLevel="1" collapsed="false">
      <c r="B206" s="164" t="s">
        <v>536</v>
      </c>
      <c r="C206" s="164"/>
      <c r="D206" s="164" t="s">
        <v>835</v>
      </c>
      <c r="E206" s="164" t="s">
        <v>836</v>
      </c>
      <c r="F206" s="165" t="n">
        <v>24.11</v>
      </c>
      <c r="H206" s="165" t="n">
        <v>31388.27</v>
      </c>
    </row>
    <row r="207" customFormat="false" ht="13.8" hidden="true" customHeight="false" outlineLevel="1" collapsed="false">
      <c r="B207" s="164" t="s">
        <v>539</v>
      </c>
      <c r="C207" s="164"/>
      <c r="D207" s="164" t="s">
        <v>837</v>
      </c>
      <c r="E207" s="164" t="s">
        <v>838</v>
      </c>
      <c r="F207" s="165" t="n">
        <v>150</v>
      </c>
      <c r="H207" s="165" t="n">
        <v>31538.27</v>
      </c>
    </row>
    <row r="208" customFormat="false" ht="13.8" hidden="true" customHeight="false" outlineLevel="1" collapsed="false">
      <c r="B208" s="164" t="s">
        <v>539</v>
      </c>
      <c r="C208" s="164"/>
      <c r="D208" s="164" t="s">
        <v>839</v>
      </c>
      <c r="E208" s="164" t="s">
        <v>840</v>
      </c>
      <c r="F208" s="165" t="n">
        <v>150</v>
      </c>
      <c r="H208" s="165" t="n">
        <v>31688.27</v>
      </c>
    </row>
    <row r="209" customFormat="false" ht="13.8" hidden="true" customHeight="false" outlineLevel="1" collapsed="false">
      <c r="B209" s="164" t="s">
        <v>539</v>
      </c>
      <c r="C209" s="164"/>
      <c r="D209" s="164" t="s">
        <v>841</v>
      </c>
      <c r="E209" s="164" t="s">
        <v>842</v>
      </c>
      <c r="F209" s="165" t="n">
        <v>165</v>
      </c>
      <c r="H209" s="165" t="n">
        <v>31853.27</v>
      </c>
    </row>
    <row r="210" customFormat="false" ht="13.8" hidden="true" customHeight="false" outlineLevel="1" collapsed="false">
      <c r="B210" s="164" t="s">
        <v>539</v>
      </c>
      <c r="C210" s="164"/>
      <c r="D210" s="164" t="s">
        <v>843</v>
      </c>
      <c r="E210" s="164" t="s">
        <v>844</v>
      </c>
      <c r="F210" s="165" t="n">
        <v>566</v>
      </c>
      <c r="H210" s="165" t="n">
        <v>32419.27</v>
      </c>
    </row>
    <row r="211" customFormat="false" ht="13.8" hidden="true" customHeight="false" outlineLevel="1" collapsed="false">
      <c r="B211" s="164" t="s">
        <v>539</v>
      </c>
      <c r="C211" s="164"/>
      <c r="D211" s="164" t="s">
        <v>845</v>
      </c>
      <c r="E211" s="164" t="s">
        <v>846</v>
      </c>
      <c r="F211" s="165" t="n">
        <v>576</v>
      </c>
      <c r="H211" s="165" t="n">
        <v>32995.27</v>
      </c>
    </row>
    <row r="212" customFormat="false" ht="13.8" hidden="true" customHeight="false" outlineLevel="1" collapsed="false">
      <c r="B212" s="164" t="s">
        <v>539</v>
      </c>
      <c r="C212" s="164"/>
      <c r="D212" s="164" t="s">
        <v>847</v>
      </c>
      <c r="E212" s="164" t="s">
        <v>848</v>
      </c>
      <c r="F212" s="165" t="n">
        <v>81</v>
      </c>
      <c r="H212" s="165" t="n">
        <v>33076.27</v>
      </c>
    </row>
    <row r="213" customFormat="false" ht="13.8" hidden="true" customHeight="false" outlineLevel="1" collapsed="false">
      <c r="B213" s="164" t="s">
        <v>539</v>
      </c>
      <c r="C213" s="164"/>
      <c r="D213" s="164" t="s">
        <v>849</v>
      </c>
      <c r="E213" s="164" t="s">
        <v>850</v>
      </c>
      <c r="F213" s="165" t="n">
        <v>0.6</v>
      </c>
      <c r="H213" s="165" t="n">
        <v>33076.87</v>
      </c>
    </row>
    <row r="214" customFormat="false" ht="13.8" hidden="true" customHeight="false" outlineLevel="1" collapsed="false">
      <c r="B214" s="164" t="s">
        <v>539</v>
      </c>
      <c r="C214" s="164"/>
      <c r="D214" s="164" t="s">
        <v>851</v>
      </c>
      <c r="E214" s="164" t="s">
        <v>852</v>
      </c>
      <c r="F214" s="165" t="n">
        <v>275</v>
      </c>
      <c r="H214" s="165" t="n">
        <v>33351.87</v>
      </c>
    </row>
    <row r="215" customFormat="false" ht="13.8" hidden="true" customHeight="false" outlineLevel="1" collapsed="false">
      <c r="B215" s="164" t="s">
        <v>539</v>
      </c>
      <c r="C215" s="164"/>
      <c r="D215" s="164" t="s">
        <v>853</v>
      </c>
      <c r="E215" s="164" t="s">
        <v>854</v>
      </c>
      <c r="F215" s="165" t="n">
        <v>100</v>
      </c>
      <c r="H215" s="165" t="n">
        <v>33451.87</v>
      </c>
    </row>
    <row r="216" customFormat="false" ht="13.8" hidden="true" customHeight="false" outlineLevel="1" collapsed="false">
      <c r="B216" s="164" t="s">
        <v>855</v>
      </c>
      <c r="C216" s="164"/>
      <c r="D216" s="164" t="s">
        <v>856</v>
      </c>
      <c r="E216" s="164" t="s">
        <v>857</v>
      </c>
      <c r="F216" s="165" t="n">
        <v>1</v>
      </c>
      <c r="H216" s="165" t="n">
        <v>33452.87</v>
      </c>
    </row>
    <row r="217" customFormat="false" ht="13.8" hidden="true" customHeight="false" outlineLevel="1" collapsed="false">
      <c r="B217" s="164" t="s">
        <v>855</v>
      </c>
      <c r="C217" s="164"/>
      <c r="D217" s="164" t="s">
        <v>858</v>
      </c>
      <c r="E217" s="164" t="s">
        <v>859</v>
      </c>
      <c r="F217" s="165" t="n">
        <v>6</v>
      </c>
      <c r="H217" s="165" t="n">
        <v>33458.87</v>
      </c>
    </row>
    <row r="218" customFormat="false" ht="13.8" hidden="true" customHeight="false" outlineLevel="1" collapsed="false">
      <c r="B218" s="164" t="s">
        <v>855</v>
      </c>
      <c r="C218" s="164"/>
      <c r="D218" s="164" t="s">
        <v>860</v>
      </c>
      <c r="E218" s="164" t="s">
        <v>861</v>
      </c>
      <c r="F218" s="165" t="n">
        <v>17.86</v>
      </c>
      <c r="H218" s="165" t="n">
        <v>33476.73</v>
      </c>
    </row>
    <row r="219" customFormat="false" ht="13.8" hidden="true" customHeight="false" outlineLevel="1" collapsed="false">
      <c r="B219" s="164" t="s">
        <v>855</v>
      </c>
      <c r="C219" s="164"/>
      <c r="D219" s="164" t="s">
        <v>862</v>
      </c>
      <c r="E219" s="164" t="s">
        <v>863</v>
      </c>
      <c r="F219" s="165" t="n">
        <v>1.3</v>
      </c>
      <c r="H219" s="165" t="n">
        <v>33478.03</v>
      </c>
    </row>
    <row r="220" customFormat="false" ht="13.8" hidden="true" customHeight="false" outlineLevel="1" collapsed="false">
      <c r="B220" s="164" t="s">
        <v>864</v>
      </c>
      <c r="C220" s="164"/>
      <c r="D220" s="164" t="s">
        <v>865</v>
      </c>
      <c r="E220" s="164" t="s">
        <v>866</v>
      </c>
      <c r="F220" s="165" t="n">
        <v>32.14</v>
      </c>
      <c r="H220" s="165" t="n">
        <v>33510.17</v>
      </c>
    </row>
    <row r="221" customFormat="false" ht="13.8" hidden="true" customHeight="false" outlineLevel="1" collapsed="false">
      <c r="B221" s="164" t="s">
        <v>264</v>
      </c>
      <c r="C221" s="164"/>
      <c r="D221" s="164" t="s">
        <v>867</v>
      </c>
      <c r="E221" s="164" t="s">
        <v>868</v>
      </c>
      <c r="F221" s="165" t="n">
        <v>2.19</v>
      </c>
      <c r="H221" s="165" t="n">
        <v>33512.36</v>
      </c>
    </row>
    <row r="222" customFormat="false" ht="13.8" hidden="true" customHeight="false" outlineLevel="1" collapsed="false">
      <c r="B222" s="164" t="s">
        <v>267</v>
      </c>
      <c r="C222" s="164"/>
      <c r="D222" s="164" t="s">
        <v>869</v>
      </c>
      <c r="E222" s="164" t="s">
        <v>870</v>
      </c>
      <c r="F222" s="165" t="n">
        <v>1069.33</v>
      </c>
      <c r="H222" s="165" t="n">
        <v>34581.69</v>
      </c>
    </row>
    <row r="223" customFormat="false" ht="13.8" hidden="true" customHeight="false" outlineLevel="1" collapsed="false">
      <c r="B223" s="164" t="s">
        <v>267</v>
      </c>
      <c r="C223" s="164"/>
      <c r="D223" s="164" t="s">
        <v>871</v>
      </c>
      <c r="E223" s="164" t="s">
        <v>872</v>
      </c>
      <c r="F223" s="165" t="n">
        <v>8.93</v>
      </c>
      <c r="H223" s="165" t="n">
        <v>34590.62</v>
      </c>
    </row>
    <row r="224" customFormat="false" ht="13.8" hidden="true" customHeight="false" outlineLevel="1" collapsed="false">
      <c r="B224" s="164" t="s">
        <v>382</v>
      </c>
      <c r="C224" s="164"/>
      <c r="D224" s="164" t="s">
        <v>873</v>
      </c>
      <c r="E224" s="164" t="s">
        <v>874</v>
      </c>
      <c r="F224" s="165" t="n">
        <v>1687.25</v>
      </c>
      <c r="H224" s="165" t="n">
        <v>36277.87</v>
      </c>
    </row>
    <row r="225" customFormat="false" ht="13.8" hidden="true" customHeight="false" outlineLevel="1" collapsed="false">
      <c r="B225" s="164" t="s">
        <v>382</v>
      </c>
      <c r="C225" s="164"/>
      <c r="D225" s="164" t="s">
        <v>875</v>
      </c>
      <c r="E225" s="164" t="s">
        <v>876</v>
      </c>
      <c r="F225" s="165" t="n">
        <v>145</v>
      </c>
      <c r="H225" s="165" t="n">
        <v>36422.87</v>
      </c>
    </row>
    <row r="226" customFormat="false" ht="13.8" hidden="true" customHeight="false" outlineLevel="1" collapsed="false">
      <c r="B226" s="164" t="s">
        <v>382</v>
      </c>
      <c r="C226" s="164"/>
      <c r="D226" s="164" t="s">
        <v>877</v>
      </c>
      <c r="E226" s="164" t="s">
        <v>878</v>
      </c>
      <c r="F226" s="165" t="n">
        <v>22.32</v>
      </c>
      <c r="H226" s="165" t="n">
        <v>36445.19</v>
      </c>
    </row>
    <row r="227" customFormat="false" ht="13.8" hidden="true" customHeight="false" outlineLevel="1" collapsed="false">
      <c r="B227" s="164" t="s">
        <v>382</v>
      </c>
      <c r="C227" s="164"/>
      <c r="D227" s="164" t="s">
        <v>879</v>
      </c>
      <c r="E227" s="164" t="s">
        <v>880</v>
      </c>
      <c r="F227" s="165" t="n">
        <v>22.32</v>
      </c>
      <c r="H227" s="165" t="n">
        <v>36467.51</v>
      </c>
    </row>
    <row r="228" customFormat="false" ht="13.8" hidden="true" customHeight="false" outlineLevel="1" collapsed="false">
      <c r="B228" s="164" t="s">
        <v>387</v>
      </c>
      <c r="C228" s="164"/>
      <c r="D228" s="164" t="s">
        <v>881</v>
      </c>
      <c r="E228" s="164" t="s">
        <v>882</v>
      </c>
      <c r="F228" s="165" t="n">
        <v>80</v>
      </c>
      <c r="H228" s="165" t="n">
        <v>36547.51</v>
      </c>
    </row>
    <row r="229" customFormat="false" ht="13.8" hidden="true" customHeight="false" outlineLevel="1" collapsed="false">
      <c r="B229" s="164" t="s">
        <v>387</v>
      </c>
      <c r="C229" s="164"/>
      <c r="D229" s="164" t="s">
        <v>883</v>
      </c>
      <c r="E229" s="164" t="s">
        <v>884</v>
      </c>
      <c r="F229" s="165" t="n">
        <v>300</v>
      </c>
      <c r="H229" s="165" t="n">
        <v>36847.51</v>
      </c>
    </row>
    <row r="230" customFormat="false" ht="13.8" hidden="true" customHeight="false" outlineLevel="1" collapsed="false">
      <c r="B230" s="164" t="s">
        <v>387</v>
      </c>
      <c r="C230" s="164"/>
      <c r="D230" s="164" t="s">
        <v>885</v>
      </c>
      <c r="E230" s="164" t="s">
        <v>886</v>
      </c>
      <c r="F230" s="165" t="n">
        <v>190</v>
      </c>
      <c r="H230" s="165" t="n">
        <v>37037.51</v>
      </c>
    </row>
    <row r="231" customFormat="false" ht="13.8" hidden="true" customHeight="false" outlineLevel="1" collapsed="false">
      <c r="B231" s="164" t="s">
        <v>387</v>
      </c>
      <c r="C231" s="164"/>
      <c r="D231" s="164" t="s">
        <v>887</v>
      </c>
      <c r="E231" s="164" t="s">
        <v>888</v>
      </c>
      <c r="F231" s="165" t="n">
        <v>80</v>
      </c>
      <c r="H231" s="165" t="n">
        <v>37117.51</v>
      </c>
    </row>
    <row r="232" customFormat="false" ht="13.8" hidden="true" customHeight="false" outlineLevel="1" collapsed="false">
      <c r="B232" s="164" t="s">
        <v>387</v>
      </c>
      <c r="C232" s="164"/>
      <c r="D232" s="164" t="s">
        <v>889</v>
      </c>
      <c r="E232" s="164" t="s">
        <v>890</v>
      </c>
      <c r="F232" s="165" t="n">
        <v>40</v>
      </c>
      <c r="H232" s="165" t="n">
        <v>37157.51</v>
      </c>
    </row>
    <row r="233" customFormat="false" ht="13.8" hidden="true" customHeight="false" outlineLevel="1" collapsed="false">
      <c r="B233" s="164" t="s">
        <v>387</v>
      </c>
      <c r="C233" s="164"/>
      <c r="D233" s="164" t="s">
        <v>891</v>
      </c>
      <c r="E233" s="164" t="s">
        <v>892</v>
      </c>
      <c r="F233" s="165" t="n">
        <v>50</v>
      </c>
      <c r="H233" s="165" t="n">
        <v>37207.51</v>
      </c>
    </row>
    <row r="234" customFormat="false" ht="13.8" hidden="true" customHeight="false" outlineLevel="1" collapsed="false">
      <c r="B234" s="164" t="s">
        <v>387</v>
      </c>
      <c r="C234" s="164"/>
      <c r="D234" s="164" t="s">
        <v>893</v>
      </c>
      <c r="E234" s="164" t="s">
        <v>894</v>
      </c>
      <c r="F234" s="165" t="n">
        <v>75</v>
      </c>
      <c r="H234" s="165" t="n">
        <v>37282.51</v>
      </c>
    </row>
    <row r="235" customFormat="false" ht="13.8" hidden="true" customHeight="false" outlineLevel="1" collapsed="false">
      <c r="B235" s="164" t="s">
        <v>387</v>
      </c>
      <c r="C235" s="164"/>
      <c r="D235" s="164" t="s">
        <v>895</v>
      </c>
      <c r="E235" s="164" t="s">
        <v>896</v>
      </c>
      <c r="F235" s="165" t="n">
        <v>50</v>
      </c>
      <c r="H235" s="165" t="n">
        <v>37332.51</v>
      </c>
    </row>
    <row r="236" customFormat="false" ht="13.8" hidden="true" customHeight="false" outlineLevel="1" collapsed="false">
      <c r="B236" s="164" t="s">
        <v>387</v>
      </c>
      <c r="C236" s="164"/>
      <c r="D236" s="164" t="s">
        <v>897</v>
      </c>
      <c r="E236" s="164" t="s">
        <v>898</v>
      </c>
      <c r="F236" s="165" t="n">
        <v>26.79</v>
      </c>
      <c r="H236" s="165" t="n">
        <v>37359.3</v>
      </c>
    </row>
    <row r="237" customFormat="false" ht="13.8" hidden="true" customHeight="false" outlineLevel="1" collapsed="false">
      <c r="B237" s="164" t="s">
        <v>387</v>
      </c>
      <c r="C237" s="164"/>
      <c r="D237" s="164" t="s">
        <v>899</v>
      </c>
      <c r="E237" s="164" t="s">
        <v>900</v>
      </c>
      <c r="F237" s="165" t="n">
        <v>17.87</v>
      </c>
      <c r="H237" s="165" t="n">
        <v>37377.17</v>
      </c>
    </row>
    <row r="238" customFormat="false" ht="13.8" hidden="true" customHeight="false" outlineLevel="1" collapsed="false">
      <c r="B238" s="164" t="s">
        <v>392</v>
      </c>
      <c r="C238" s="164"/>
      <c r="D238" s="164" t="s">
        <v>901</v>
      </c>
      <c r="E238" s="164" t="s">
        <v>779</v>
      </c>
      <c r="F238" s="165" t="n">
        <v>1</v>
      </c>
      <c r="H238" s="165" t="n">
        <v>37378.17</v>
      </c>
    </row>
    <row r="239" customFormat="false" ht="13.8" hidden="true" customHeight="false" outlineLevel="1" collapsed="false">
      <c r="B239" s="164" t="s">
        <v>392</v>
      </c>
      <c r="C239" s="164"/>
      <c r="D239" s="164" t="s">
        <v>902</v>
      </c>
      <c r="E239" s="164" t="s">
        <v>903</v>
      </c>
      <c r="F239" s="165" t="n">
        <v>2.06</v>
      </c>
      <c r="H239" s="165" t="n">
        <v>37380.23</v>
      </c>
    </row>
    <row r="240" customFormat="false" ht="13.8" hidden="true" customHeight="false" outlineLevel="1" collapsed="false">
      <c r="B240" s="164" t="s">
        <v>392</v>
      </c>
      <c r="C240" s="164"/>
      <c r="D240" s="164" t="s">
        <v>904</v>
      </c>
      <c r="E240" s="164" t="s">
        <v>905</v>
      </c>
      <c r="F240" s="165" t="n">
        <v>6.53</v>
      </c>
      <c r="H240" s="165" t="n">
        <v>37386.76</v>
      </c>
    </row>
    <row r="241" customFormat="false" ht="13.8" hidden="true" customHeight="false" outlineLevel="1" collapsed="false">
      <c r="B241" s="164" t="s">
        <v>906</v>
      </c>
      <c r="C241" s="164"/>
      <c r="D241" s="164" t="s">
        <v>907</v>
      </c>
      <c r="E241" s="164" t="s">
        <v>905</v>
      </c>
      <c r="F241" s="165" t="n">
        <v>2</v>
      </c>
      <c r="H241" s="165" t="n">
        <v>37388.76</v>
      </c>
    </row>
    <row r="242" customFormat="false" ht="13.8" hidden="true" customHeight="false" outlineLevel="1" collapsed="false">
      <c r="B242" s="164" t="s">
        <v>906</v>
      </c>
      <c r="C242" s="164"/>
      <c r="D242" s="164" t="s">
        <v>908</v>
      </c>
      <c r="E242" s="164" t="s">
        <v>905</v>
      </c>
      <c r="F242" s="165" t="n">
        <v>1.2</v>
      </c>
      <c r="H242" s="165" t="n">
        <v>37389.96</v>
      </c>
    </row>
    <row r="243" customFormat="false" ht="13.8" hidden="true" customHeight="false" outlineLevel="1" collapsed="false">
      <c r="B243" s="164" t="s">
        <v>906</v>
      </c>
      <c r="C243" s="164"/>
      <c r="D243" s="164" t="s">
        <v>909</v>
      </c>
      <c r="E243" s="164" t="s">
        <v>910</v>
      </c>
      <c r="F243" s="165" t="n">
        <v>1.07</v>
      </c>
      <c r="H243" s="165" t="n">
        <v>37391.03</v>
      </c>
    </row>
    <row r="244" customFormat="false" ht="13.8" hidden="true" customHeight="false" outlineLevel="1" collapsed="false">
      <c r="B244" s="164" t="s">
        <v>906</v>
      </c>
      <c r="C244" s="164"/>
      <c r="D244" s="164" t="s">
        <v>911</v>
      </c>
      <c r="E244" s="164" t="s">
        <v>912</v>
      </c>
      <c r="F244" s="165" t="n">
        <v>8.93</v>
      </c>
      <c r="H244" s="165" t="n">
        <v>37399.96</v>
      </c>
    </row>
    <row r="245" customFormat="false" ht="13.8" hidden="true" customHeight="false" outlineLevel="1" collapsed="false">
      <c r="B245" s="164" t="s">
        <v>913</v>
      </c>
      <c r="C245" s="164"/>
      <c r="D245" s="164" t="s">
        <v>914</v>
      </c>
      <c r="E245" s="164" t="s">
        <v>905</v>
      </c>
      <c r="F245" s="165" t="n">
        <v>1</v>
      </c>
      <c r="H245" s="165" t="n">
        <v>37400.96</v>
      </c>
    </row>
    <row r="246" customFormat="false" ht="13.8" hidden="true" customHeight="false" outlineLevel="1" collapsed="false">
      <c r="B246" s="164" t="s">
        <v>913</v>
      </c>
      <c r="C246" s="164"/>
      <c r="D246" s="164" t="s">
        <v>915</v>
      </c>
      <c r="E246" s="164" t="s">
        <v>905</v>
      </c>
      <c r="F246" s="165" t="n">
        <v>7.28</v>
      </c>
      <c r="H246" s="165" t="n">
        <v>37408.24</v>
      </c>
    </row>
    <row r="247" customFormat="false" ht="13.8" hidden="true" customHeight="false" outlineLevel="1" collapsed="false">
      <c r="B247" s="164" t="s">
        <v>913</v>
      </c>
      <c r="C247" s="164"/>
      <c r="D247" s="164" t="s">
        <v>916</v>
      </c>
      <c r="E247" s="164" t="s">
        <v>917</v>
      </c>
      <c r="F247" s="165" t="n">
        <v>13.39</v>
      </c>
      <c r="H247" s="165" t="n">
        <v>37421.63</v>
      </c>
    </row>
    <row r="248" customFormat="false" ht="13.8" hidden="true" customHeight="false" outlineLevel="1" collapsed="false">
      <c r="B248" s="164" t="s">
        <v>918</v>
      </c>
      <c r="C248" s="164"/>
      <c r="D248" s="164" t="s">
        <v>919</v>
      </c>
      <c r="E248" s="164" t="s">
        <v>920</v>
      </c>
      <c r="F248" s="165" t="n">
        <v>22.36</v>
      </c>
      <c r="H248" s="165" t="n">
        <v>37443.99</v>
      </c>
    </row>
    <row r="249" customFormat="false" ht="13.8" hidden="true" customHeight="false" outlineLevel="1" collapsed="false">
      <c r="B249" s="164" t="s">
        <v>921</v>
      </c>
      <c r="C249" s="164"/>
      <c r="D249" s="164" t="s">
        <v>922</v>
      </c>
      <c r="E249" s="164" t="s">
        <v>923</v>
      </c>
      <c r="F249" s="165" t="n">
        <v>720.61</v>
      </c>
      <c r="H249" s="165" t="n">
        <v>38164.6</v>
      </c>
    </row>
    <row r="250" customFormat="false" ht="13.8" hidden="true" customHeight="false" outlineLevel="1" collapsed="false">
      <c r="B250" s="164" t="s">
        <v>921</v>
      </c>
      <c r="C250" s="164"/>
      <c r="D250" s="164" t="s">
        <v>924</v>
      </c>
      <c r="E250" s="164" t="s">
        <v>925</v>
      </c>
      <c r="F250" s="165" t="n">
        <v>825.01</v>
      </c>
      <c r="H250" s="165" t="n">
        <v>38989.61</v>
      </c>
    </row>
    <row r="251" customFormat="false" ht="13.8" hidden="true" customHeight="false" outlineLevel="1" collapsed="false">
      <c r="B251" s="164" t="s">
        <v>926</v>
      </c>
      <c r="C251" s="164"/>
      <c r="D251" s="164" t="s">
        <v>927</v>
      </c>
      <c r="E251" s="164" t="s">
        <v>928</v>
      </c>
      <c r="F251" s="165" t="n">
        <v>17.86</v>
      </c>
      <c r="H251" s="165" t="n">
        <v>39007.47</v>
      </c>
    </row>
    <row r="252" customFormat="false" ht="13.8" hidden="true" customHeight="false" outlineLevel="1" collapsed="false">
      <c r="B252" s="164" t="s">
        <v>926</v>
      </c>
      <c r="C252" s="164"/>
      <c r="D252" s="164" t="s">
        <v>929</v>
      </c>
      <c r="E252" s="164" t="s">
        <v>930</v>
      </c>
      <c r="F252" s="165" t="n">
        <v>21.14</v>
      </c>
      <c r="H252" s="165" t="n">
        <v>39028.61</v>
      </c>
    </row>
    <row r="253" customFormat="false" ht="13.8" hidden="true" customHeight="false" outlineLevel="1" collapsed="false">
      <c r="B253" s="164" t="s">
        <v>926</v>
      </c>
      <c r="C253" s="164"/>
      <c r="D253" s="164" t="s">
        <v>931</v>
      </c>
      <c r="E253" s="164" t="s">
        <v>932</v>
      </c>
      <c r="F253" s="165" t="n">
        <v>20.6</v>
      </c>
      <c r="H253" s="165" t="n">
        <v>39049.21</v>
      </c>
    </row>
    <row r="254" customFormat="false" ht="13.8" hidden="true" customHeight="false" outlineLevel="1" collapsed="false">
      <c r="B254" s="164" t="s">
        <v>926</v>
      </c>
      <c r="C254" s="164"/>
      <c r="D254" s="164" t="s">
        <v>931</v>
      </c>
      <c r="E254" s="164" t="s">
        <v>932</v>
      </c>
      <c r="F254" s="165" t="n">
        <v>0.8</v>
      </c>
      <c r="H254" s="165" t="n">
        <v>39050.01</v>
      </c>
    </row>
    <row r="255" customFormat="false" ht="13.8" hidden="true" customHeight="false" outlineLevel="1" collapsed="false">
      <c r="B255" s="164" t="s">
        <v>933</v>
      </c>
      <c r="C255" s="164"/>
      <c r="D255" s="164" t="s">
        <v>934</v>
      </c>
      <c r="E255" s="164" t="s">
        <v>935</v>
      </c>
      <c r="G255" s="165" t="n">
        <v>155.66</v>
      </c>
      <c r="H255" s="165" t="n">
        <v>38894.35</v>
      </c>
    </row>
    <row r="256" customFormat="false" ht="13.8" hidden="true" customHeight="false" outlineLevel="1" collapsed="false">
      <c r="B256" s="164" t="s">
        <v>936</v>
      </c>
      <c r="C256" s="164"/>
      <c r="D256" s="164" t="s">
        <v>937</v>
      </c>
      <c r="E256" s="164" t="s">
        <v>938</v>
      </c>
      <c r="F256" s="165" t="n">
        <v>35.71</v>
      </c>
      <c r="H256" s="165" t="n">
        <v>38930.06</v>
      </c>
    </row>
    <row r="257" customFormat="false" ht="13.8" hidden="true" customHeight="false" outlineLevel="1" collapsed="false">
      <c r="B257" s="164" t="s">
        <v>425</v>
      </c>
      <c r="C257" s="164"/>
      <c r="D257" s="164" t="s">
        <v>939</v>
      </c>
      <c r="E257" s="164" t="s">
        <v>940</v>
      </c>
      <c r="F257" s="165" t="n">
        <v>350</v>
      </c>
      <c r="H257" s="165" t="n">
        <v>39280.06</v>
      </c>
    </row>
    <row r="258" customFormat="false" ht="13.8" hidden="true" customHeight="false" outlineLevel="1" collapsed="false">
      <c r="B258" s="164" t="s">
        <v>425</v>
      </c>
      <c r="C258" s="164"/>
      <c r="D258" s="164" t="s">
        <v>941</v>
      </c>
      <c r="E258" s="164" t="s">
        <v>942</v>
      </c>
      <c r="F258" s="165" t="n">
        <v>30</v>
      </c>
      <c r="H258" s="165" t="n">
        <v>39310.06</v>
      </c>
    </row>
    <row r="259" customFormat="false" ht="13.8" hidden="true" customHeight="false" outlineLevel="1" collapsed="false">
      <c r="B259" s="164" t="s">
        <v>425</v>
      </c>
      <c r="C259" s="164"/>
      <c r="D259" s="164" t="s">
        <v>943</v>
      </c>
      <c r="E259" s="164" t="s">
        <v>944</v>
      </c>
      <c r="F259" s="165" t="n">
        <v>80.36</v>
      </c>
      <c r="H259" s="165" t="n">
        <v>39390.42</v>
      </c>
    </row>
    <row r="260" customFormat="false" ht="13.8" hidden="true" customHeight="false" outlineLevel="1" collapsed="false">
      <c r="B260" s="164" t="s">
        <v>425</v>
      </c>
      <c r="C260" s="164"/>
      <c r="D260" s="164" t="s">
        <v>945</v>
      </c>
      <c r="E260" s="164" t="s">
        <v>946</v>
      </c>
      <c r="F260" s="165" t="n">
        <v>53.57</v>
      </c>
      <c r="H260" s="165" t="n">
        <v>39443.99</v>
      </c>
    </row>
    <row r="261" customFormat="false" ht="13.8" hidden="true" customHeight="false" outlineLevel="1" collapsed="false">
      <c r="B261" s="164" t="s">
        <v>425</v>
      </c>
      <c r="C261" s="164"/>
      <c r="D261" s="164" t="s">
        <v>947</v>
      </c>
      <c r="E261" s="164" t="s">
        <v>948</v>
      </c>
      <c r="F261" s="165" t="n">
        <v>419.65</v>
      </c>
      <c r="H261" s="165" t="n">
        <v>39863.64</v>
      </c>
    </row>
    <row r="262" customFormat="false" ht="13.8" hidden="true" customHeight="false" outlineLevel="1" collapsed="false">
      <c r="B262" s="164" t="s">
        <v>425</v>
      </c>
      <c r="C262" s="164"/>
      <c r="D262" s="164" t="s">
        <v>949</v>
      </c>
      <c r="E262" s="164" t="s">
        <v>950</v>
      </c>
      <c r="F262" s="165" t="n">
        <v>107.14</v>
      </c>
      <c r="H262" s="165" t="n">
        <v>39970.78</v>
      </c>
    </row>
    <row r="263" customFormat="false" ht="13.8" hidden="true" customHeight="false" outlineLevel="1" collapsed="false">
      <c r="B263" s="164" t="s">
        <v>273</v>
      </c>
      <c r="C263" s="164"/>
      <c r="D263" s="164" t="s">
        <v>951</v>
      </c>
      <c r="E263" s="164" t="s">
        <v>952</v>
      </c>
      <c r="F263" s="165" t="n">
        <v>17.9</v>
      </c>
      <c r="H263" s="165" t="n">
        <v>39988.68</v>
      </c>
    </row>
    <row r="264" customFormat="false" ht="13.8" hidden="true" customHeight="false" outlineLevel="1" collapsed="false">
      <c r="B264" s="164" t="s">
        <v>273</v>
      </c>
      <c r="C264" s="164"/>
      <c r="D264" s="164" t="s">
        <v>953</v>
      </c>
      <c r="E264" s="164" t="s">
        <v>954</v>
      </c>
      <c r="F264" s="165" t="n">
        <v>150</v>
      </c>
      <c r="H264" s="165" t="n">
        <v>40138.68</v>
      </c>
    </row>
    <row r="265" customFormat="false" ht="13.8" hidden="true" customHeight="false" outlineLevel="1" collapsed="false">
      <c r="B265" s="164" t="s">
        <v>402</v>
      </c>
      <c r="C265" s="164"/>
      <c r="D265" s="164" t="s">
        <v>955</v>
      </c>
      <c r="E265" s="164" t="s">
        <v>956</v>
      </c>
      <c r="F265" s="165" t="n">
        <v>16</v>
      </c>
      <c r="H265" s="165" t="n">
        <v>40154.68</v>
      </c>
    </row>
    <row r="266" customFormat="false" ht="13.8" hidden="true" customHeight="false" outlineLevel="1" collapsed="false">
      <c r="B266" s="164" t="s">
        <v>402</v>
      </c>
      <c r="C266" s="164"/>
      <c r="D266" s="164" t="s">
        <v>957</v>
      </c>
      <c r="E266" s="164" t="s">
        <v>958</v>
      </c>
      <c r="F266" s="165" t="n">
        <v>160</v>
      </c>
      <c r="H266" s="165" t="n">
        <v>40314.68</v>
      </c>
    </row>
    <row r="267" customFormat="false" ht="13.8" hidden="true" customHeight="false" outlineLevel="1" collapsed="false">
      <c r="B267" s="164" t="s">
        <v>402</v>
      </c>
      <c r="C267" s="164"/>
      <c r="D267" s="164" t="s">
        <v>959</v>
      </c>
      <c r="E267" s="164" t="s">
        <v>960</v>
      </c>
      <c r="F267" s="165" t="n">
        <v>8.93</v>
      </c>
      <c r="H267" s="165" t="n">
        <v>40323.61</v>
      </c>
    </row>
    <row r="268" customFormat="false" ht="13.8" hidden="true" customHeight="false" outlineLevel="1" collapsed="false">
      <c r="B268" s="164" t="s">
        <v>407</v>
      </c>
      <c r="C268" s="164"/>
      <c r="D268" s="164" t="s">
        <v>961</v>
      </c>
      <c r="E268" s="164" t="s">
        <v>962</v>
      </c>
      <c r="F268" s="165" t="n">
        <v>107.14</v>
      </c>
      <c r="H268" s="165" t="n">
        <v>40430.75</v>
      </c>
    </row>
    <row r="269" customFormat="false" ht="13.8" hidden="true" customHeight="false" outlineLevel="1" collapsed="false">
      <c r="B269" s="164" t="s">
        <v>407</v>
      </c>
      <c r="C269" s="164"/>
      <c r="D269" s="164" t="s">
        <v>963</v>
      </c>
      <c r="E269" s="164" t="s">
        <v>964</v>
      </c>
      <c r="F269" s="165" t="n">
        <v>152.14</v>
      </c>
      <c r="H269" s="165" t="n">
        <v>40582.89</v>
      </c>
    </row>
    <row r="270" customFormat="false" ht="13.8" hidden="true" customHeight="false" outlineLevel="1" collapsed="false">
      <c r="B270" s="164" t="s">
        <v>407</v>
      </c>
      <c r="C270" s="164"/>
      <c r="D270" s="164" t="s">
        <v>965</v>
      </c>
      <c r="E270" s="164" t="s">
        <v>966</v>
      </c>
      <c r="F270" s="165" t="n">
        <v>1960</v>
      </c>
      <c r="H270" s="165" t="n">
        <v>42542.89</v>
      </c>
    </row>
    <row r="271" customFormat="false" ht="13.8" hidden="true" customHeight="false" outlineLevel="1" collapsed="false">
      <c r="B271" s="164" t="s">
        <v>407</v>
      </c>
      <c r="C271" s="164"/>
      <c r="D271" s="164" t="s">
        <v>967</v>
      </c>
      <c r="E271" s="164" t="s">
        <v>968</v>
      </c>
      <c r="F271" s="165" t="n">
        <v>20</v>
      </c>
      <c r="H271" s="165" t="n">
        <v>42562.89</v>
      </c>
    </row>
    <row r="272" customFormat="false" ht="13.8" hidden="true" customHeight="false" outlineLevel="1" collapsed="false">
      <c r="B272" s="164" t="s">
        <v>407</v>
      </c>
      <c r="C272" s="164"/>
      <c r="D272" s="164" t="s">
        <v>969</v>
      </c>
      <c r="E272" s="164" t="s">
        <v>970</v>
      </c>
      <c r="F272" s="165" t="n">
        <v>350</v>
      </c>
      <c r="H272" s="165" t="n">
        <v>42912.89</v>
      </c>
    </row>
    <row r="273" customFormat="false" ht="13.8" hidden="true" customHeight="false" outlineLevel="1" collapsed="false">
      <c r="B273" s="164" t="s">
        <v>407</v>
      </c>
      <c r="C273" s="164"/>
      <c r="D273" s="164" t="s">
        <v>971</v>
      </c>
      <c r="E273" s="164" t="s">
        <v>972</v>
      </c>
      <c r="F273" s="165" t="n">
        <v>160</v>
      </c>
      <c r="H273" s="165" t="n">
        <v>43072.89</v>
      </c>
    </row>
    <row r="274" customFormat="false" ht="13.8" hidden="true" customHeight="false" outlineLevel="1" collapsed="false">
      <c r="B274" s="164" t="s">
        <v>412</v>
      </c>
      <c r="C274" s="164"/>
      <c r="D274" s="164" t="s">
        <v>973</v>
      </c>
      <c r="E274" s="164" t="s">
        <v>974</v>
      </c>
      <c r="F274" s="165" t="n">
        <v>15</v>
      </c>
      <c r="H274" s="165" t="n">
        <v>43087.89</v>
      </c>
    </row>
    <row r="275" customFormat="false" ht="13.8" hidden="true" customHeight="false" outlineLevel="1" collapsed="false">
      <c r="B275" s="164" t="s">
        <v>415</v>
      </c>
      <c r="C275" s="164"/>
      <c r="D275" s="164" t="s">
        <v>975</v>
      </c>
      <c r="E275" s="164" t="s">
        <v>976</v>
      </c>
      <c r="F275" s="165" t="n">
        <v>1228</v>
      </c>
      <c r="H275" s="165" t="n">
        <v>44315.89</v>
      </c>
    </row>
    <row r="276" customFormat="false" ht="13.8" hidden="true" customHeight="false" outlineLevel="1" collapsed="false">
      <c r="B276" s="164" t="s">
        <v>415</v>
      </c>
      <c r="C276" s="164"/>
      <c r="D276" s="164" t="s">
        <v>977</v>
      </c>
      <c r="E276" s="164" t="s">
        <v>978</v>
      </c>
      <c r="F276" s="165" t="n">
        <v>26.79</v>
      </c>
      <c r="H276" s="165" t="n">
        <v>44342.68</v>
      </c>
    </row>
    <row r="277" customFormat="false" ht="13.8" hidden="true" customHeight="false" outlineLevel="1" collapsed="false">
      <c r="B277" s="164" t="s">
        <v>979</v>
      </c>
      <c r="C277" s="164"/>
      <c r="D277" s="164" t="s">
        <v>980</v>
      </c>
      <c r="E277" s="164" t="s">
        <v>981</v>
      </c>
      <c r="F277" s="165" t="n">
        <v>17.86</v>
      </c>
      <c r="H277" s="165" t="n">
        <v>44360.54</v>
      </c>
    </row>
    <row r="278" customFormat="false" ht="13.8" hidden="true" customHeight="false" outlineLevel="1" collapsed="false">
      <c r="B278" s="164" t="s">
        <v>548</v>
      </c>
      <c r="C278" s="164"/>
      <c r="D278" s="164" t="s">
        <v>549</v>
      </c>
      <c r="E278" s="164" t="s">
        <v>550</v>
      </c>
      <c r="F278" s="165" t="n">
        <v>643.49</v>
      </c>
      <c r="H278" s="165" t="n">
        <v>45004.03</v>
      </c>
    </row>
    <row r="279" customFormat="false" ht="13.8" hidden="true" customHeight="false" outlineLevel="1" collapsed="false">
      <c r="B279" s="164" t="s">
        <v>507</v>
      </c>
      <c r="C279" s="164"/>
      <c r="D279" s="164" t="s">
        <v>982</v>
      </c>
      <c r="E279" s="164" t="s">
        <v>983</v>
      </c>
      <c r="F279" s="165" t="n">
        <v>450</v>
      </c>
      <c r="H279" s="165" t="n">
        <v>45454.03</v>
      </c>
    </row>
    <row r="280" customFormat="false" ht="13.8" hidden="true" customHeight="false" outlineLevel="1" collapsed="false">
      <c r="B280" s="164" t="s">
        <v>507</v>
      </c>
      <c r="C280" s="164"/>
      <c r="D280" s="164" t="s">
        <v>984</v>
      </c>
      <c r="E280" s="164" t="s">
        <v>985</v>
      </c>
      <c r="F280" s="165" t="n">
        <v>340</v>
      </c>
      <c r="H280" s="165" t="n">
        <v>45794.03</v>
      </c>
    </row>
    <row r="281" customFormat="false" ht="13.8" hidden="true" customHeight="false" outlineLevel="1" collapsed="false">
      <c r="B281" s="164" t="s">
        <v>507</v>
      </c>
      <c r="C281" s="164"/>
      <c r="D281" s="164" t="s">
        <v>986</v>
      </c>
      <c r="E281" s="164" t="s">
        <v>987</v>
      </c>
      <c r="F281" s="165" t="n">
        <v>175</v>
      </c>
      <c r="H281" s="165" t="n">
        <v>45969.03</v>
      </c>
    </row>
    <row r="282" customFormat="false" ht="13.8" hidden="true" customHeight="false" outlineLevel="1" collapsed="false">
      <c r="B282" s="164" t="s">
        <v>988</v>
      </c>
      <c r="C282" s="164"/>
      <c r="D282" s="164" t="s">
        <v>989</v>
      </c>
      <c r="E282" s="164" t="s">
        <v>990</v>
      </c>
      <c r="F282" s="165" t="n">
        <v>440</v>
      </c>
      <c r="H282" s="165" t="n">
        <v>46409.03</v>
      </c>
    </row>
    <row r="283" customFormat="false" ht="13.8" hidden="true" customHeight="false" outlineLevel="1" collapsed="false">
      <c r="B283" s="164" t="s">
        <v>988</v>
      </c>
      <c r="C283" s="164"/>
      <c r="D283" s="164" t="s">
        <v>991</v>
      </c>
      <c r="E283" s="164" t="s">
        <v>992</v>
      </c>
      <c r="F283" s="165" t="n">
        <v>20</v>
      </c>
      <c r="H283" s="165" t="n">
        <v>46429.03</v>
      </c>
    </row>
    <row r="284" customFormat="false" ht="13.8" hidden="true" customHeight="false" outlineLevel="1" collapsed="false">
      <c r="B284" s="164" t="s">
        <v>993</v>
      </c>
      <c r="C284" s="164"/>
      <c r="D284" s="164" t="s">
        <v>994</v>
      </c>
      <c r="E284" s="164" t="s">
        <v>995</v>
      </c>
      <c r="F284" s="165" t="n">
        <v>355</v>
      </c>
      <c r="H284" s="165" t="n">
        <v>46784.03</v>
      </c>
    </row>
    <row r="285" customFormat="false" ht="13.8" hidden="true" customHeight="false" outlineLevel="1" collapsed="false">
      <c r="B285" s="164" t="s">
        <v>996</v>
      </c>
      <c r="C285" s="164"/>
      <c r="D285" s="164" t="s">
        <v>997</v>
      </c>
      <c r="E285" s="164" t="s">
        <v>998</v>
      </c>
      <c r="F285" s="165" t="n">
        <v>280</v>
      </c>
      <c r="H285" s="165" t="n">
        <v>47064.03</v>
      </c>
    </row>
    <row r="286" customFormat="false" ht="13.8" hidden="true" customHeight="false" outlineLevel="1" collapsed="false">
      <c r="B286" s="164" t="s">
        <v>996</v>
      </c>
      <c r="C286" s="164"/>
      <c r="D286" s="164" t="s">
        <v>999</v>
      </c>
      <c r="E286" s="164" t="s">
        <v>1000</v>
      </c>
      <c r="F286" s="165" t="n">
        <v>280</v>
      </c>
      <c r="H286" s="165" t="n">
        <v>47344.03</v>
      </c>
    </row>
    <row r="287" customFormat="false" ht="13.8" hidden="true" customHeight="false" outlineLevel="1" collapsed="false">
      <c r="B287" s="164" t="s">
        <v>996</v>
      </c>
      <c r="C287" s="164"/>
      <c r="D287" s="164" t="s">
        <v>1001</v>
      </c>
      <c r="E287" s="164" t="s">
        <v>1002</v>
      </c>
      <c r="F287" s="165" t="n">
        <v>120</v>
      </c>
      <c r="H287" s="165" t="n">
        <v>47464.03</v>
      </c>
    </row>
    <row r="288" customFormat="false" ht="13.8" hidden="true" customHeight="false" outlineLevel="1" collapsed="false">
      <c r="B288" s="164" t="s">
        <v>996</v>
      </c>
      <c r="C288" s="164"/>
      <c r="D288" s="164" t="s">
        <v>1003</v>
      </c>
      <c r="E288" s="164" t="s">
        <v>1004</v>
      </c>
      <c r="F288" s="165" t="n">
        <v>114.78</v>
      </c>
      <c r="H288" s="165" t="n">
        <v>47578.81</v>
      </c>
    </row>
    <row r="289" customFormat="false" ht="13.8" hidden="true" customHeight="false" outlineLevel="1" collapsed="false">
      <c r="B289" s="164" t="s">
        <v>996</v>
      </c>
      <c r="C289" s="164"/>
      <c r="D289" s="164" t="s">
        <v>1005</v>
      </c>
      <c r="E289" s="164" t="s">
        <v>1006</v>
      </c>
      <c r="F289" s="165" t="n">
        <v>120</v>
      </c>
      <c r="H289" s="165" t="n">
        <v>47698.81</v>
      </c>
    </row>
    <row r="290" customFormat="false" ht="13.8" hidden="true" customHeight="false" outlineLevel="1" collapsed="false">
      <c r="B290" s="164" t="s">
        <v>996</v>
      </c>
      <c r="C290" s="164"/>
      <c r="D290" s="164" t="s">
        <v>1007</v>
      </c>
      <c r="E290" s="164" t="s">
        <v>1008</v>
      </c>
      <c r="F290" s="165" t="n">
        <v>60</v>
      </c>
      <c r="H290" s="165" t="n">
        <v>47758.81</v>
      </c>
    </row>
    <row r="291" customFormat="false" ht="13.8" hidden="true" customHeight="false" outlineLevel="1" collapsed="false">
      <c r="B291" s="164" t="s">
        <v>996</v>
      </c>
      <c r="C291" s="164"/>
      <c r="D291" s="164" t="s">
        <v>1009</v>
      </c>
      <c r="E291" s="164" t="s">
        <v>1010</v>
      </c>
      <c r="F291" s="165" t="n">
        <v>690</v>
      </c>
      <c r="H291" s="165" t="n">
        <v>48448.81</v>
      </c>
    </row>
    <row r="292" customFormat="false" ht="13.8" hidden="true" customHeight="false" outlineLevel="1" collapsed="false">
      <c r="B292" s="164" t="s">
        <v>996</v>
      </c>
      <c r="C292" s="164"/>
      <c r="D292" s="164" t="s">
        <v>1011</v>
      </c>
      <c r="E292" s="164" t="s">
        <v>1012</v>
      </c>
      <c r="F292" s="165" t="n">
        <v>0.89</v>
      </c>
      <c r="H292" s="165" t="n">
        <v>48449.7</v>
      </c>
    </row>
    <row r="293" customFormat="false" ht="13.8" hidden="true" customHeight="false" outlineLevel="1" collapsed="false">
      <c r="B293" s="164" t="s">
        <v>1013</v>
      </c>
      <c r="C293" s="164"/>
      <c r="D293" s="164" t="s">
        <v>1014</v>
      </c>
      <c r="E293" s="164" t="s">
        <v>1015</v>
      </c>
      <c r="G293" s="165" t="n">
        <v>0.01</v>
      </c>
      <c r="H293" s="165" t="n">
        <v>48449.69</v>
      </c>
    </row>
    <row r="294" customFormat="false" ht="13.8" hidden="true" customHeight="false" outlineLevel="1" collapsed="false">
      <c r="B294" s="164" t="s">
        <v>1016</v>
      </c>
      <c r="C294" s="164"/>
      <c r="D294" s="164" t="s">
        <v>1017</v>
      </c>
      <c r="E294" s="164" t="s">
        <v>1018</v>
      </c>
      <c r="F294" s="165" t="n">
        <v>20.05</v>
      </c>
      <c r="H294" s="165" t="n">
        <v>48469.74</v>
      </c>
    </row>
    <row r="295" customFormat="false" ht="13.8" hidden="true" customHeight="false" outlineLevel="1" collapsed="false">
      <c r="B295" s="164" t="s">
        <v>1019</v>
      </c>
      <c r="C295" s="164"/>
      <c r="D295" s="164" t="s">
        <v>1020</v>
      </c>
      <c r="E295" s="164" t="s">
        <v>1021</v>
      </c>
      <c r="F295" s="165" t="n">
        <v>616.1</v>
      </c>
      <c r="H295" s="165" t="n">
        <v>49085.84</v>
      </c>
    </row>
    <row r="296" customFormat="false" ht="13.8" hidden="true" customHeight="false" outlineLevel="1" collapsed="false">
      <c r="B296" s="164" t="s">
        <v>281</v>
      </c>
      <c r="C296" s="164"/>
      <c r="D296" s="164" t="s">
        <v>282</v>
      </c>
      <c r="E296" s="164" t="s">
        <v>283</v>
      </c>
      <c r="F296" s="165" t="n">
        <v>58</v>
      </c>
      <c r="H296" s="165" t="n">
        <v>49143.84</v>
      </c>
    </row>
    <row r="297" customFormat="false" ht="13.8" hidden="true" customHeight="false" outlineLevel="1" collapsed="false">
      <c r="B297" s="164" t="s">
        <v>1022</v>
      </c>
      <c r="C297" s="164"/>
      <c r="D297" s="164" t="s">
        <v>1023</v>
      </c>
      <c r="E297" s="164" t="s">
        <v>1024</v>
      </c>
      <c r="F297" s="165" t="n">
        <v>15</v>
      </c>
      <c r="H297" s="165" t="n">
        <v>49158.84</v>
      </c>
    </row>
    <row r="298" customFormat="false" ht="13.8" hidden="true" customHeight="false" outlineLevel="1" collapsed="false">
      <c r="B298" s="164" t="s">
        <v>1022</v>
      </c>
      <c r="C298" s="164"/>
      <c r="D298" s="164" t="s">
        <v>1025</v>
      </c>
      <c r="E298" s="164" t="s">
        <v>1026</v>
      </c>
      <c r="F298" s="165" t="n">
        <v>40</v>
      </c>
      <c r="H298" s="165" t="n">
        <v>49198.84</v>
      </c>
    </row>
    <row r="299" customFormat="false" ht="13.8" hidden="true" customHeight="false" outlineLevel="1" collapsed="false">
      <c r="B299" s="164" t="s">
        <v>1022</v>
      </c>
      <c r="C299" s="164"/>
      <c r="D299" s="164" t="s">
        <v>1027</v>
      </c>
      <c r="E299" s="164" t="s">
        <v>1028</v>
      </c>
      <c r="F299" s="165" t="n">
        <v>82</v>
      </c>
      <c r="H299" s="165" t="n">
        <v>49280.84</v>
      </c>
    </row>
    <row r="300" customFormat="false" ht="13.8" hidden="true" customHeight="false" outlineLevel="1" collapsed="false">
      <c r="B300" s="164" t="s">
        <v>1029</v>
      </c>
      <c r="C300" s="164"/>
      <c r="D300" s="164" t="s">
        <v>1030</v>
      </c>
      <c r="E300" s="164" t="s">
        <v>1031</v>
      </c>
      <c r="F300" s="165" t="n">
        <v>485</v>
      </c>
      <c r="H300" s="165" t="n">
        <v>49765.84</v>
      </c>
    </row>
    <row r="301" customFormat="false" ht="13.8" hidden="true" customHeight="false" outlineLevel="1" collapsed="false">
      <c r="B301" s="164" t="s">
        <v>1032</v>
      </c>
      <c r="C301" s="164"/>
      <c r="D301" s="164" t="s">
        <v>1033</v>
      </c>
      <c r="E301" s="164" t="s">
        <v>1034</v>
      </c>
      <c r="F301" s="165" t="n">
        <v>341</v>
      </c>
      <c r="H301" s="165" t="n">
        <v>50106.84</v>
      </c>
    </row>
    <row r="302" customFormat="false" ht="13.8" hidden="true" customHeight="false" outlineLevel="1" collapsed="false">
      <c r="B302" s="164" t="s">
        <v>1032</v>
      </c>
      <c r="C302" s="164"/>
      <c r="D302" s="164" t="s">
        <v>1035</v>
      </c>
      <c r="E302" s="164" t="s">
        <v>1036</v>
      </c>
      <c r="F302" s="165" t="n">
        <v>12</v>
      </c>
      <c r="H302" s="165" t="n">
        <v>50118.84</v>
      </c>
    </row>
    <row r="303" customFormat="false" ht="13.8" hidden="true" customHeight="false" outlineLevel="1" collapsed="false">
      <c r="B303" s="164" t="s">
        <v>1037</v>
      </c>
      <c r="C303" s="164"/>
      <c r="D303" s="164" t="s">
        <v>1038</v>
      </c>
      <c r="E303" s="164" t="s">
        <v>1039</v>
      </c>
      <c r="F303" s="165" t="n">
        <v>268</v>
      </c>
      <c r="H303" s="165" t="n">
        <v>50386.84</v>
      </c>
    </row>
    <row r="304" customFormat="false" ht="13.8" hidden="true" customHeight="false" outlineLevel="1" collapsed="false">
      <c r="B304" s="164" t="s">
        <v>1040</v>
      </c>
      <c r="C304" s="164"/>
      <c r="D304" s="164" t="s">
        <v>1041</v>
      </c>
      <c r="E304" s="164" t="s">
        <v>1042</v>
      </c>
      <c r="F304" s="165" t="n">
        <v>4.64</v>
      </c>
      <c r="H304" s="165" t="n">
        <v>50391.48</v>
      </c>
    </row>
    <row r="305" customFormat="false" ht="13.8" hidden="true" customHeight="false" outlineLevel="1" collapsed="false">
      <c r="B305" s="164" t="s">
        <v>1040</v>
      </c>
      <c r="C305" s="164"/>
      <c r="D305" s="164" t="s">
        <v>1043</v>
      </c>
      <c r="E305" s="164" t="s">
        <v>1044</v>
      </c>
      <c r="F305" s="165" t="n">
        <v>1.2</v>
      </c>
      <c r="H305" s="165" t="n">
        <v>50392.68</v>
      </c>
    </row>
    <row r="306" customFormat="false" ht="13.8" hidden="true" customHeight="false" outlineLevel="1" collapsed="false">
      <c r="B306" s="164" t="s">
        <v>1040</v>
      </c>
      <c r="C306" s="164"/>
      <c r="D306" s="164" t="s">
        <v>1045</v>
      </c>
      <c r="E306" s="164" t="s">
        <v>1046</v>
      </c>
      <c r="F306" s="165" t="n">
        <v>0.6</v>
      </c>
      <c r="H306" s="165" t="n">
        <v>50393.28</v>
      </c>
    </row>
    <row r="307" customFormat="false" ht="13.8" hidden="true" customHeight="false" outlineLevel="1" collapsed="false">
      <c r="B307" s="164" t="s">
        <v>1047</v>
      </c>
      <c r="C307" s="164"/>
      <c r="D307" s="164" t="s">
        <v>1048</v>
      </c>
      <c r="E307" s="164" t="s">
        <v>1049</v>
      </c>
      <c r="F307" s="165" t="n">
        <v>1.16</v>
      </c>
      <c r="H307" s="165" t="n">
        <v>50394.44</v>
      </c>
    </row>
    <row r="308" customFormat="false" ht="13.8" hidden="true" customHeight="false" outlineLevel="1" collapsed="false">
      <c r="B308" s="164" t="s">
        <v>1047</v>
      </c>
      <c r="C308" s="164"/>
      <c r="D308" s="164" t="s">
        <v>1050</v>
      </c>
      <c r="E308" s="164" t="s">
        <v>1051</v>
      </c>
      <c r="F308" s="165" t="n">
        <v>1.3</v>
      </c>
      <c r="H308" s="165" t="n">
        <v>50395.74</v>
      </c>
    </row>
    <row r="309" customFormat="false" ht="13.8" hidden="true" customHeight="false" outlineLevel="1" collapsed="false">
      <c r="B309" s="164" t="s">
        <v>1047</v>
      </c>
      <c r="C309" s="164"/>
      <c r="D309" s="164" t="s">
        <v>1052</v>
      </c>
      <c r="E309" s="164" t="s">
        <v>1053</v>
      </c>
      <c r="F309" s="165" t="n">
        <v>0.6</v>
      </c>
      <c r="H309" s="165" t="n">
        <v>50396.34</v>
      </c>
    </row>
    <row r="310" customFormat="false" ht="13.8" hidden="true" customHeight="false" outlineLevel="1" collapsed="false">
      <c r="B310" s="164" t="s">
        <v>1054</v>
      </c>
      <c r="C310" s="164"/>
      <c r="D310" s="164" t="s">
        <v>1055</v>
      </c>
      <c r="E310" s="164" t="s">
        <v>1056</v>
      </c>
      <c r="F310" s="165" t="n">
        <v>1.3</v>
      </c>
      <c r="H310" s="165" t="n">
        <v>50397.64</v>
      </c>
    </row>
    <row r="311" customFormat="false" ht="13.8" hidden="true" customHeight="false" outlineLevel="1" collapsed="false">
      <c r="B311" s="164" t="s">
        <v>1054</v>
      </c>
      <c r="C311" s="164"/>
      <c r="D311" s="164" t="s">
        <v>1057</v>
      </c>
      <c r="E311" s="164" t="s">
        <v>1058</v>
      </c>
      <c r="F311" s="165" t="n">
        <v>1.2</v>
      </c>
      <c r="H311" s="165" t="n">
        <v>50398.84</v>
      </c>
    </row>
    <row r="312" customFormat="false" ht="13.8" hidden="true" customHeight="false" outlineLevel="1" collapsed="false">
      <c r="B312" s="164" t="s">
        <v>1059</v>
      </c>
      <c r="C312" s="164"/>
      <c r="D312" s="164" t="s">
        <v>1060</v>
      </c>
      <c r="E312" s="164" t="s">
        <v>1061</v>
      </c>
      <c r="F312" s="165" t="n">
        <v>1.16</v>
      </c>
      <c r="H312" s="165" t="n">
        <v>50400</v>
      </c>
    </row>
    <row r="313" customFormat="false" ht="13.8" hidden="true" customHeight="false" outlineLevel="1" collapsed="false">
      <c r="B313" s="164" t="s">
        <v>1062</v>
      </c>
      <c r="C313" s="164"/>
      <c r="D313" s="164" t="s">
        <v>1063</v>
      </c>
      <c r="E313" s="164" t="s">
        <v>1064</v>
      </c>
      <c r="F313" s="165" t="n">
        <v>13.4</v>
      </c>
      <c r="H313" s="165" t="n">
        <v>50413.4</v>
      </c>
    </row>
    <row r="314" customFormat="false" ht="13.8" hidden="true" customHeight="false" outlineLevel="1" collapsed="false">
      <c r="B314" s="164" t="s">
        <v>1065</v>
      </c>
      <c r="C314" s="164"/>
      <c r="D314" s="164" t="s">
        <v>1066</v>
      </c>
      <c r="E314" s="164" t="s">
        <v>1067</v>
      </c>
      <c r="F314" s="165" t="n">
        <v>6.96</v>
      </c>
      <c r="H314" s="165" t="n">
        <v>50420.36</v>
      </c>
    </row>
    <row r="315" customFormat="false" ht="13.8" hidden="true" customHeight="false" outlineLevel="1" collapsed="false">
      <c r="B315" s="164" t="s">
        <v>1065</v>
      </c>
      <c r="C315" s="164"/>
      <c r="D315" s="164" t="s">
        <v>1068</v>
      </c>
      <c r="E315" s="164" t="s">
        <v>1069</v>
      </c>
      <c r="F315" s="165" t="n">
        <v>3.48</v>
      </c>
      <c r="H315" s="165" t="n">
        <v>50423.84</v>
      </c>
    </row>
    <row r="316" customFormat="false" ht="13.8" hidden="true" customHeight="false" outlineLevel="1" collapsed="false">
      <c r="B316" s="164" t="s">
        <v>1070</v>
      </c>
      <c r="C316" s="164"/>
      <c r="D316" s="164" t="s">
        <v>1071</v>
      </c>
      <c r="E316" s="164" t="s">
        <v>1072</v>
      </c>
      <c r="F316" s="165" t="n">
        <v>3.48</v>
      </c>
      <c r="H316" s="165" t="n">
        <v>50427.32</v>
      </c>
    </row>
    <row r="317" customFormat="false" ht="13.8" hidden="true" customHeight="false" outlineLevel="1" collapsed="false">
      <c r="B317" s="164" t="s">
        <v>585</v>
      </c>
      <c r="C317" s="164"/>
      <c r="D317" s="164" t="s">
        <v>586</v>
      </c>
      <c r="E317" s="164" t="s">
        <v>587</v>
      </c>
      <c r="F317" s="165" t="n">
        <v>345</v>
      </c>
      <c r="H317" s="165" t="n">
        <v>50772.32</v>
      </c>
    </row>
    <row r="318" customFormat="false" ht="13.8" hidden="true" customHeight="false" outlineLevel="1" collapsed="false">
      <c r="B318" s="164" t="s">
        <v>585</v>
      </c>
      <c r="C318" s="164"/>
      <c r="D318" s="164" t="s">
        <v>588</v>
      </c>
      <c r="E318" s="164" t="s">
        <v>589</v>
      </c>
      <c r="F318" s="165" t="n">
        <v>300</v>
      </c>
      <c r="H318" s="165" t="n">
        <v>51072.32</v>
      </c>
    </row>
    <row r="319" customFormat="false" ht="13.8" hidden="true" customHeight="false" outlineLevel="1" collapsed="false">
      <c r="B319" s="164" t="s">
        <v>585</v>
      </c>
      <c r="C319" s="164"/>
      <c r="D319" s="164" t="s">
        <v>1073</v>
      </c>
      <c r="E319" s="164" t="s">
        <v>1074</v>
      </c>
      <c r="F319" s="165" t="n">
        <v>12.11</v>
      </c>
      <c r="H319" s="165" t="n">
        <v>51084.43</v>
      </c>
    </row>
    <row r="320" customFormat="false" ht="13.8" hidden="true" customHeight="false" outlineLevel="1" collapsed="false">
      <c r="B320" s="164" t="s">
        <v>585</v>
      </c>
      <c r="C320" s="164"/>
      <c r="D320" s="164" t="s">
        <v>1075</v>
      </c>
      <c r="E320" s="164" t="s">
        <v>1076</v>
      </c>
      <c r="F320" s="165" t="n">
        <v>1.16</v>
      </c>
      <c r="H320" s="165" t="n">
        <v>51085.59</v>
      </c>
    </row>
    <row r="321" customFormat="false" ht="13.8" hidden="true" customHeight="false" outlineLevel="1" collapsed="false">
      <c r="B321" s="164" t="s">
        <v>1077</v>
      </c>
      <c r="C321" s="164"/>
      <c r="D321" s="164" t="s">
        <v>1078</v>
      </c>
      <c r="E321" s="164" t="s">
        <v>1079</v>
      </c>
      <c r="F321" s="165" t="n">
        <v>225</v>
      </c>
      <c r="H321" s="165" t="n">
        <v>51310.59</v>
      </c>
    </row>
    <row r="322" customFormat="false" ht="13.8" hidden="true" customHeight="false" outlineLevel="1" collapsed="false">
      <c r="B322" s="164" t="s">
        <v>1077</v>
      </c>
      <c r="C322" s="164"/>
      <c r="D322" s="164" t="s">
        <v>1080</v>
      </c>
      <c r="E322" s="164" t="s">
        <v>1081</v>
      </c>
      <c r="F322" s="165" t="n">
        <v>642</v>
      </c>
      <c r="H322" s="165" t="n">
        <v>51952.59</v>
      </c>
    </row>
    <row r="323" customFormat="false" ht="13.8" hidden="true" customHeight="false" outlineLevel="1" collapsed="false">
      <c r="B323" s="164" t="s">
        <v>1077</v>
      </c>
      <c r="C323" s="164"/>
      <c r="D323" s="164" t="s">
        <v>1082</v>
      </c>
      <c r="E323" s="164" t="s">
        <v>1083</v>
      </c>
      <c r="F323" s="165" t="n">
        <v>2666</v>
      </c>
      <c r="H323" s="165" t="n">
        <v>54618.59</v>
      </c>
    </row>
    <row r="324" customFormat="false" ht="13.8" hidden="true" customHeight="false" outlineLevel="1" collapsed="false">
      <c r="B324" s="164" t="s">
        <v>1077</v>
      </c>
      <c r="C324" s="164"/>
      <c r="D324" s="164" t="s">
        <v>1084</v>
      </c>
      <c r="E324" s="164" t="s">
        <v>1085</v>
      </c>
      <c r="F324" s="165" t="n">
        <v>798</v>
      </c>
      <c r="H324" s="165" t="n">
        <v>55416.59</v>
      </c>
    </row>
    <row r="325" customFormat="false" ht="13.8" hidden="true" customHeight="false" outlineLevel="1" collapsed="false">
      <c r="B325" s="164" t="s">
        <v>1077</v>
      </c>
      <c r="C325" s="164"/>
      <c r="D325" s="164" t="s">
        <v>1086</v>
      </c>
      <c r="E325" s="164" t="s">
        <v>1087</v>
      </c>
      <c r="F325" s="165" t="n">
        <v>727</v>
      </c>
      <c r="H325" s="165" t="n">
        <v>56143.59</v>
      </c>
    </row>
    <row r="326" customFormat="false" ht="13.8" hidden="true" customHeight="false" outlineLevel="1" collapsed="false">
      <c r="B326" s="164" t="s">
        <v>1077</v>
      </c>
      <c r="C326" s="164"/>
      <c r="D326" s="164" t="s">
        <v>1088</v>
      </c>
      <c r="E326" s="164" t="s">
        <v>1089</v>
      </c>
      <c r="F326" s="165" t="n">
        <v>385</v>
      </c>
      <c r="H326" s="165" t="n">
        <v>56528.59</v>
      </c>
    </row>
    <row r="327" customFormat="false" ht="13.8" hidden="true" customHeight="false" outlineLevel="1" collapsed="false">
      <c r="B327" s="164" t="s">
        <v>1077</v>
      </c>
      <c r="C327" s="164"/>
      <c r="D327" s="164" t="s">
        <v>1090</v>
      </c>
      <c r="E327" s="164" t="s">
        <v>1091</v>
      </c>
      <c r="F327" s="165" t="n">
        <v>355</v>
      </c>
      <c r="H327" s="165" t="n">
        <v>56883.59</v>
      </c>
    </row>
    <row r="328" customFormat="false" ht="13.8" hidden="true" customHeight="false" outlineLevel="1" collapsed="false">
      <c r="B328" s="164" t="s">
        <v>1077</v>
      </c>
      <c r="C328" s="164"/>
      <c r="D328" s="164" t="s">
        <v>1092</v>
      </c>
      <c r="E328" s="164" t="s">
        <v>1093</v>
      </c>
      <c r="F328" s="165" t="n">
        <v>427</v>
      </c>
      <c r="H328" s="165" t="n">
        <v>57310.59</v>
      </c>
    </row>
    <row r="329" customFormat="false" ht="13.8" hidden="true" customHeight="false" outlineLevel="1" collapsed="false">
      <c r="B329" s="164" t="s">
        <v>1094</v>
      </c>
      <c r="C329" s="164"/>
      <c r="D329" s="164" t="s">
        <v>1095</v>
      </c>
      <c r="E329" s="164" t="s">
        <v>1096</v>
      </c>
      <c r="F329" s="165" t="n">
        <v>1.16</v>
      </c>
      <c r="H329" s="165" t="n">
        <v>57311.75</v>
      </c>
    </row>
    <row r="330" customFormat="false" ht="13.8" hidden="true" customHeight="false" outlineLevel="1" collapsed="false">
      <c r="B330" s="164" t="s">
        <v>515</v>
      </c>
      <c r="C330" s="164"/>
      <c r="D330" s="164" t="s">
        <v>1097</v>
      </c>
      <c r="E330" s="164" t="s">
        <v>1098</v>
      </c>
      <c r="F330" s="165" t="n">
        <v>12.5</v>
      </c>
      <c r="H330" s="165" t="n">
        <v>57324.25</v>
      </c>
    </row>
    <row r="331" customFormat="false" ht="13.8" hidden="true" customHeight="false" outlineLevel="1" collapsed="false">
      <c r="B331" s="164" t="s">
        <v>515</v>
      </c>
      <c r="C331" s="164"/>
      <c r="D331" s="164" t="s">
        <v>1099</v>
      </c>
      <c r="E331" s="164" t="s">
        <v>1100</v>
      </c>
      <c r="F331" s="165" t="n">
        <v>5.4</v>
      </c>
      <c r="H331" s="165" t="n">
        <v>57329.65</v>
      </c>
    </row>
    <row r="332" customFormat="false" ht="13.8" hidden="true" customHeight="false" outlineLevel="1" collapsed="false">
      <c r="B332" s="164" t="s">
        <v>515</v>
      </c>
      <c r="C332" s="164"/>
      <c r="D332" s="164" t="s">
        <v>1101</v>
      </c>
      <c r="E332" s="164" t="s">
        <v>1102</v>
      </c>
      <c r="F332" s="165" t="n">
        <v>2.32</v>
      </c>
      <c r="H332" s="165" t="n">
        <v>57331.97</v>
      </c>
    </row>
    <row r="333" customFormat="false" ht="13.8" hidden="true" customHeight="false" outlineLevel="1" collapsed="false">
      <c r="B333" s="164" t="s">
        <v>1103</v>
      </c>
      <c r="C333" s="164"/>
      <c r="D333" s="164" t="s">
        <v>1104</v>
      </c>
      <c r="E333" s="164" t="s">
        <v>1105</v>
      </c>
      <c r="F333" s="165" t="n">
        <v>1.16</v>
      </c>
      <c r="H333" s="165" t="n">
        <v>57333.13</v>
      </c>
    </row>
    <row r="334" customFormat="false" ht="13.8" hidden="true" customHeight="false" outlineLevel="1" collapsed="false">
      <c r="B334" s="164" t="s">
        <v>1106</v>
      </c>
      <c r="C334" s="164"/>
      <c r="D334" s="164" t="s">
        <v>1107</v>
      </c>
      <c r="E334" s="164" t="s">
        <v>1108</v>
      </c>
      <c r="F334" s="165" t="n">
        <v>25.45</v>
      </c>
      <c r="H334" s="165" t="n">
        <v>57358.58</v>
      </c>
    </row>
    <row r="335" customFormat="false" ht="13.8" hidden="true" customHeight="false" outlineLevel="1" collapsed="false">
      <c r="B335" s="164" t="s">
        <v>1106</v>
      </c>
      <c r="C335" s="164"/>
      <c r="D335" s="164" t="s">
        <v>1109</v>
      </c>
      <c r="E335" s="164" t="s">
        <v>1110</v>
      </c>
      <c r="F335" s="165" t="n">
        <v>12.69</v>
      </c>
      <c r="H335" s="165" t="n">
        <v>57371.27</v>
      </c>
    </row>
    <row r="336" customFormat="false" ht="13.8" hidden="true" customHeight="false" outlineLevel="1" collapsed="false">
      <c r="B336" s="164" t="s">
        <v>1111</v>
      </c>
      <c r="C336" s="164"/>
      <c r="D336" s="164" t="s">
        <v>1112</v>
      </c>
      <c r="E336" s="164" t="s">
        <v>1113</v>
      </c>
      <c r="F336" s="165" t="n">
        <v>1.16</v>
      </c>
      <c r="H336" s="165" t="n">
        <v>57372.43</v>
      </c>
    </row>
    <row r="337" customFormat="false" ht="13.8" hidden="true" customHeight="false" outlineLevel="1" collapsed="false">
      <c r="B337" s="164" t="s">
        <v>1114</v>
      </c>
      <c r="C337" s="164"/>
      <c r="D337" s="164" t="s">
        <v>1115</v>
      </c>
      <c r="E337" s="164" t="s">
        <v>1116</v>
      </c>
      <c r="F337" s="165" t="n">
        <v>34.9</v>
      </c>
      <c r="H337" s="165" t="n">
        <v>57407.33</v>
      </c>
    </row>
    <row r="338" customFormat="false" ht="13.8" hidden="true" customHeight="false" outlineLevel="1" collapsed="false">
      <c r="B338" s="164" t="s">
        <v>1114</v>
      </c>
      <c r="C338" s="164"/>
      <c r="D338" s="164" t="s">
        <v>1117</v>
      </c>
      <c r="E338" s="164" t="s">
        <v>1118</v>
      </c>
      <c r="F338" s="165" t="n">
        <v>3.6</v>
      </c>
      <c r="H338" s="165" t="n">
        <v>57410.93</v>
      </c>
    </row>
    <row r="339" customFormat="false" ht="13.8" hidden="true" customHeight="false" outlineLevel="1" collapsed="false">
      <c r="B339" s="164" t="s">
        <v>1119</v>
      </c>
      <c r="C339" s="164"/>
      <c r="D339" s="164" t="s">
        <v>1120</v>
      </c>
      <c r="E339" s="164" t="s">
        <v>905</v>
      </c>
      <c r="F339" s="165" t="n">
        <v>0.6</v>
      </c>
      <c r="H339" s="165" t="n">
        <v>57411.53</v>
      </c>
    </row>
    <row r="340" customFormat="false" ht="13.8" hidden="true" customHeight="false" outlineLevel="1" collapsed="false">
      <c r="B340" s="164" t="s">
        <v>422</v>
      </c>
      <c r="C340" s="164"/>
      <c r="D340" s="164" t="s">
        <v>423</v>
      </c>
      <c r="E340" s="164" t="s">
        <v>424</v>
      </c>
      <c r="F340" s="165" t="n">
        <v>16.96</v>
      </c>
      <c r="H340" s="165" t="n">
        <v>57428.49</v>
      </c>
    </row>
    <row r="341" s="1" customFormat="true" ht="13.8" hidden="false" customHeight="false" outlineLevel="0" collapsed="false">
      <c r="C341" s="164" t="s">
        <v>1121</v>
      </c>
      <c r="E341" s="164" t="s">
        <v>229</v>
      </c>
      <c r="H341" s="165" t="n">
        <v>0</v>
      </c>
    </row>
    <row r="342" customFormat="false" ht="13.8" hidden="true" customHeight="false" outlineLevel="1" collapsed="false">
      <c r="B342" s="164" t="s">
        <v>320</v>
      </c>
      <c r="C342" s="164"/>
      <c r="D342" s="164" t="s">
        <v>1122</v>
      </c>
      <c r="E342" s="164" t="s">
        <v>1123</v>
      </c>
      <c r="F342" s="165" t="n">
        <v>348.4</v>
      </c>
      <c r="H342" s="165" t="n">
        <v>348.4</v>
      </c>
    </row>
    <row r="343" customFormat="false" ht="13.8" hidden="true" customHeight="false" outlineLevel="1" collapsed="false">
      <c r="B343" s="164" t="s">
        <v>382</v>
      </c>
      <c r="C343" s="164"/>
      <c r="D343" s="164" t="s">
        <v>1124</v>
      </c>
      <c r="E343" s="164" t="s">
        <v>1125</v>
      </c>
      <c r="F343" s="165" t="n">
        <v>390</v>
      </c>
      <c r="H343" s="165" t="n">
        <v>738.4</v>
      </c>
    </row>
    <row r="344" s="1" customFormat="true" ht="13.8" hidden="false" customHeight="false" outlineLevel="0" collapsed="false">
      <c r="C344" s="164" t="s">
        <v>95</v>
      </c>
      <c r="E344" s="164" t="s">
        <v>229</v>
      </c>
      <c r="H344" s="165" t="n">
        <v>0</v>
      </c>
    </row>
    <row r="345" customFormat="false" ht="13.8" hidden="true" customHeight="false" outlineLevel="1" collapsed="false">
      <c r="B345" s="164" t="s">
        <v>1126</v>
      </c>
      <c r="C345" s="164"/>
      <c r="D345" s="164" t="s">
        <v>1127</v>
      </c>
      <c r="E345" s="164" t="s">
        <v>1128</v>
      </c>
      <c r="F345" s="165" t="n">
        <v>1072</v>
      </c>
      <c r="H345" s="165" t="n">
        <v>1072</v>
      </c>
    </row>
    <row r="346" customFormat="false" ht="13.8" hidden="true" customHeight="false" outlineLevel="1" collapsed="false">
      <c r="B346" s="164" t="s">
        <v>1126</v>
      </c>
      <c r="C346" s="164"/>
      <c r="D346" s="164" t="s">
        <v>1127</v>
      </c>
      <c r="E346" s="164" t="s">
        <v>1128</v>
      </c>
      <c r="F346" s="165" t="n">
        <v>127.2</v>
      </c>
      <c r="H346" s="165" t="n">
        <v>1199.2</v>
      </c>
    </row>
    <row r="347" customFormat="false" ht="13.8" hidden="true" customHeight="false" outlineLevel="1" collapsed="false">
      <c r="B347" s="164" t="s">
        <v>325</v>
      </c>
      <c r="C347" s="164"/>
      <c r="D347" s="164" t="s">
        <v>1129</v>
      </c>
      <c r="E347" s="164" t="s">
        <v>1130</v>
      </c>
      <c r="F347" s="165" t="n">
        <v>1985</v>
      </c>
      <c r="H347" s="165" t="n">
        <v>3184.2</v>
      </c>
    </row>
    <row r="348" customFormat="false" ht="13.8" hidden="true" customHeight="false" outlineLevel="1" collapsed="false">
      <c r="B348" s="164" t="s">
        <v>325</v>
      </c>
      <c r="C348" s="164"/>
      <c r="D348" s="164" t="s">
        <v>1129</v>
      </c>
      <c r="E348" s="164" t="s">
        <v>1130</v>
      </c>
      <c r="F348" s="165" t="n">
        <v>245</v>
      </c>
      <c r="H348" s="165" t="n">
        <v>3429.2</v>
      </c>
    </row>
    <row r="349" customFormat="false" ht="13.8" hidden="true" customHeight="false" outlineLevel="1" collapsed="false">
      <c r="B349" s="164" t="s">
        <v>328</v>
      </c>
      <c r="C349" s="164"/>
      <c r="D349" s="164" t="s">
        <v>1131</v>
      </c>
      <c r="E349" s="164" t="s">
        <v>1132</v>
      </c>
      <c r="F349" s="165" t="n">
        <v>285</v>
      </c>
      <c r="H349" s="165" t="n">
        <v>3714.2</v>
      </c>
    </row>
    <row r="350" customFormat="false" ht="13.8" hidden="true" customHeight="false" outlineLevel="1" collapsed="false">
      <c r="B350" s="164" t="s">
        <v>328</v>
      </c>
      <c r="C350" s="164"/>
      <c r="D350" s="164" t="s">
        <v>1131</v>
      </c>
      <c r="E350" s="164" t="s">
        <v>1132</v>
      </c>
      <c r="F350" s="165" t="n">
        <v>28.5</v>
      </c>
      <c r="H350" s="165" t="n">
        <v>3742.7</v>
      </c>
    </row>
    <row r="351" customFormat="false" ht="13.8" hidden="true" customHeight="false" outlineLevel="1" collapsed="false">
      <c r="B351" s="164" t="s">
        <v>337</v>
      </c>
      <c r="C351" s="164"/>
      <c r="D351" s="164" t="s">
        <v>1133</v>
      </c>
      <c r="E351" s="164" t="s">
        <v>1134</v>
      </c>
      <c r="F351" s="165" t="n">
        <v>2850</v>
      </c>
      <c r="H351" s="165" t="n">
        <v>6592.7</v>
      </c>
    </row>
    <row r="352" customFormat="false" ht="13.8" hidden="true" customHeight="false" outlineLevel="1" collapsed="false">
      <c r="B352" s="164" t="s">
        <v>570</v>
      </c>
      <c r="C352" s="164"/>
      <c r="D352" s="164" t="s">
        <v>1135</v>
      </c>
      <c r="E352" s="164" t="s">
        <v>1136</v>
      </c>
      <c r="F352" s="165" t="n">
        <v>275</v>
      </c>
      <c r="H352" s="165" t="n">
        <v>6867.7</v>
      </c>
    </row>
    <row r="353" customFormat="false" ht="13.8" hidden="true" customHeight="false" outlineLevel="1" collapsed="false">
      <c r="B353" s="164" t="s">
        <v>570</v>
      </c>
      <c r="C353" s="164"/>
      <c r="D353" s="164" t="s">
        <v>1137</v>
      </c>
      <c r="E353" s="164" t="s">
        <v>1138</v>
      </c>
      <c r="F353" s="165" t="n">
        <v>50</v>
      </c>
      <c r="H353" s="165" t="n">
        <v>6917.7</v>
      </c>
    </row>
    <row r="354" customFormat="false" ht="13.8" hidden="true" customHeight="false" outlineLevel="1" collapsed="false">
      <c r="B354" s="164" t="s">
        <v>570</v>
      </c>
      <c r="C354" s="164"/>
      <c r="D354" s="164" t="s">
        <v>1139</v>
      </c>
      <c r="E354" s="164" t="s">
        <v>1140</v>
      </c>
      <c r="F354" s="165" t="n">
        <v>345</v>
      </c>
      <c r="H354" s="165" t="n">
        <v>7262.7</v>
      </c>
    </row>
    <row r="355" customFormat="false" ht="13.8" hidden="true" customHeight="false" outlineLevel="1" collapsed="false">
      <c r="B355" s="164" t="s">
        <v>258</v>
      </c>
      <c r="C355" s="164"/>
      <c r="D355" s="164" t="s">
        <v>1141</v>
      </c>
      <c r="E355" s="164" t="s">
        <v>1142</v>
      </c>
      <c r="F355" s="165" t="n">
        <v>15.58</v>
      </c>
      <c r="H355" s="165" t="n">
        <v>7278.28</v>
      </c>
    </row>
    <row r="356" customFormat="false" ht="13.8" hidden="true" customHeight="false" outlineLevel="1" collapsed="false">
      <c r="B356" s="164" t="s">
        <v>258</v>
      </c>
      <c r="C356" s="164"/>
      <c r="D356" s="164" t="s">
        <v>1141</v>
      </c>
      <c r="E356" s="164" t="s">
        <v>1142</v>
      </c>
      <c r="F356" s="165" t="n">
        <v>1.56</v>
      </c>
      <c r="H356" s="165" t="n">
        <v>7279.84</v>
      </c>
    </row>
    <row r="357" customFormat="false" ht="13.8" hidden="true" customHeight="false" outlineLevel="1" collapsed="false">
      <c r="B357" s="164" t="s">
        <v>864</v>
      </c>
      <c r="C357" s="164"/>
      <c r="D357" s="164" t="s">
        <v>1143</v>
      </c>
      <c r="E357" s="164" t="s">
        <v>1144</v>
      </c>
      <c r="F357" s="165" t="n">
        <v>325.72</v>
      </c>
      <c r="H357" s="165" t="n">
        <v>7605.56</v>
      </c>
    </row>
    <row r="358" customFormat="false" ht="13.8" hidden="true" customHeight="false" outlineLevel="1" collapsed="false">
      <c r="B358" s="164" t="s">
        <v>264</v>
      </c>
      <c r="C358" s="164"/>
      <c r="D358" s="164" t="s">
        <v>1145</v>
      </c>
      <c r="E358" s="164" t="s">
        <v>1146</v>
      </c>
      <c r="F358" s="165" t="n">
        <v>213.81</v>
      </c>
      <c r="H358" s="165" t="n">
        <v>7819.37</v>
      </c>
    </row>
    <row r="359" customFormat="false" ht="13.8" hidden="true" customHeight="false" outlineLevel="1" collapsed="false">
      <c r="B359" s="164" t="s">
        <v>264</v>
      </c>
      <c r="C359" s="164"/>
      <c r="D359" s="164" t="s">
        <v>1147</v>
      </c>
      <c r="E359" s="164" t="s">
        <v>1148</v>
      </c>
      <c r="F359" s="165" t="n">
        <v>65</v>
      </c>
      <c r="H359" s="165" t="n">
        <v>7884.37</v>
      </c>
    </row>
    <row r="360" customFormat="false" ht="13.8" hidden="true" customHeight="false" outlineLevel="1" collapsed="false">
      <c r="B360" s="164" t="s">
        <v>264</v>
      </c>
      <c r="C360" s="164"/>
      <c r="D360" s="164" t="s">
        <v>1149</v>
      </c>
      <c r="E360" s="164" t="s">
        <v>1150</v>
      </c>
      <c r="F360" s="165" t="n">
        <v>50</v>
      </c>
      <c r="H360" s="165" t="n">
        <v>7934.37</v>
      </c>
    </row>
    <row r="361" customFormat="false" ht="13.8" hidden="true" customHeight="false" outlineLevel="1" collapsed="false">
      <c r="B361" s="164" t="s">
        <v>387</v>
      </c>
      <c r="C361" s="164"/>
      <c r="D361" s="164" t="s">
        <v>1151</v>
      </c>
      <c r="E361" s="164" t="s">
        <v>1152</v>
      </c>
      <c r="F361" s="165" t="n">
        <v>1482</v>
      </c>
      <c r="H361" s="165" t="n">
        <v>9416.37</v>
      </c>
    </row>
    <row r="362" customFormat="false" ht="13.8" hidden="true" customHeight="false" outlineLevel="1" collapsed="false">
      <c r="B362" s="164" t="s">
        <v>387</v>
      </c>
      <c r="C362" s="164"/>
      <c r="D362" s="164" t="s">
        <v>1151</v>
      </c>
      <c r="E362" s="164" t="s">
        <v>1152</v>
      </c>
      <c r="F362" s="165" t="n">
        <v>148.2</v>
      </c>
      <c r="H362" s="165" t="n">
        <v>9564.57</v>
      </c>
    </row>
    <row r="363" customFormat="false" ht="13.8" hidden="true" customHeight="false" outlineLevel="1" collapsed="false">
      <c r="B363" s="164" t="s">
        <v>392</v>
      </c>
      <c r="C363" s="164"/>
      <c r="D363" s="164" t="s">
        <v>1153</v>
      </c>
      <c r="E363" s="164" t="s">
        <v>1154</v>
      </c>
      <c r="F363" s="165" t="n">
        <v>94.67</v>
      </c>
      <c r="H363" s="165" t="n">
        <v>9659.24</v>
      </c>
    </row>
    <row r="364" customFormat="false" ht="13.8" hidden="true" customHeight="false" outlineLevel="1" collapsed="false">
      <c r="B364" s="164" t="s">
        <v>392</v>
      </c>
      <c r="C364" s="164"/>
      <c r="D364" s="164" t="s">
        <v>1153</v>
      </c>
      <c r="E364" s="164" t="s">
        <v>1154</v>
      </c>
      <c r="F364" s="165" t="n">
        <v>9.47</v>
      </c>
      <c r="H364" s="165" t="n">
        <v>9668.71</v>
      </c>
    </row>
    <row r="365" customFormat="false" ht="13.8" hidden="true" customHeight="false" outlineLevel="1" collapsed="false">
      <c r="B365" s="164" t="s">
        <v>913</v>
      </c>
      <c r="C365" s="164"/>
      <c r="D365" s="164" t="s">
        <v>1155</v>
      </c>
      <c r="E365" s="164" t="s">
        <v>1156</v>
      </c>
      <c r="F365" s="165" t="n">
        <v>108.69</v>
      </c>
      <c r="H365" s="165" t="n">
        <v>9777.4</v>
      </c>
    </row>
    <row r="366" customFormat="false" ht="13.8" hidden="true" customHeight="false" outlineLevel="1" collapsed="false">
      <c r="B366" s="164" t="s">
        <v>913</v>
      </c>
      <c r="C366" s="164"/>
      <c r="D366" s="164" t="s">
        <v>1155</v>
      </c>
      <c r="E366" s="164" t="s">
        <v>1156</v>
      </c>
      <c r="F366" s="165" t="n">
        <v>10.87</v>
      </c>
      <c r="H366" s="165" t="n">
        <v>9788.27</v>
      </c>
    </row>
    <row r="367" customFormat="false" ht="13.8" hidden="true" customHeight="false" outlineLevel="1" collapsed="false">
      <c r="B367" s="164" t="s">
        <v>926</v>
      </c>
      <c r="C367" s="164"/>
      <c r="D367" s="164" t="s">
        <v>1157</v>
      </c>
      <c r="E367" s="164" t="s">
        <v>1158</v>
      </c>
      <c r="F367" s="165" t="n">
        <v>173.31</v>
      </c>
      <c r="H367" s="165" t="n">
        <v>9961.58</v>
      </c>
    </row>
    <row r="368" customFormat="false" ht="13.8" hidden="true" customHeight="false" outlineLevel="1" collapsed="false">
      <c r="B368" s="164" t="s">
        <v>926</v>
      </c>
      <c r="C368" s="164"/>
      <c r="D368" s="164" t="s">
        <v>1159</v>
      </c>
      <c r="E368" s="164" t="s">
        <v>1160</v>
      </c>
      <c r="F368" s="165" t="n">
        <v>372.94</v>
      </c>
      <c r="H368" s="165" t="n">
        <v>10334.52</v>
      </c>
    </row>
    <row r="369" customFormat="false" ht="13.8" hidden="true" customHeight="false" outlineLevel="1" collapsed="false">
      <c r="B369" s="164" t="s">
        <v>926</v>
      </c>
      <c r="C369" s="164"/>
      <c r="D369" s="164" t="s">
        <v>1159</v>
      </c>
      <c r="E369" s="164" t="s">
        <v>1160</v>
      </c>
      <c r="F369" s="165" t="n">
        <v>37.29</v>
      </c>
      <c r="H369" s="165" t="n">
        <v>10371.81</v>
      </c>
    </row>
    <row r="370" customFormat="false" ht="13.8" hidden="true" customHeight="false" outlineLevel="1" collapsed="false">
      <c r="B370" s="164" t="s">
        <v>1161</v>
      </c>
      <c r="C370" s="164"/>
      <c r="D370" s="164" t="s">
        <v>1162</v>
      </c>
      <c r="E370" s="164" t="s">
        <v>1163</v>
      </c>
      <c r="F370" s="165" t="n">
        <v>3672</v>
      </c>
      <c r="H370" s="165" t="n">
        <v>14043.81</v>
      </c>
    </row>
    <row r="371" customFormat="false" ht="13.8" hidden="true" customHeight="false" outlineLevel="1" collapsed="false">
      <c r="B371" s="164" t="s">
        <v>1161</v>
      </c>
      <c r="C371" s="164"/>
      <c r="D371" s="164" t="s">
        <v>1162</v>
      </c>
      <c r="E371" s="164" t="s">
        <v>1163</v>
      </c>
      <c r="F371" s="165" t="n">
        <v>362</v>
      </c>
      <c r="H371" s="165" t="n">
        <v>14405.81</v>
      </c>
    </row>
    <row r="372" customFormat="false" ht="13.8" hidden="true" customHeight="false" outlineLevel="1" collapsed="false">
      <c r="B372" s="164" t="s">
        <v>1161</v>
      </c>
      <c r="C372" s="164"/>
      <c r="D372" s="164" t="s">
        <v>1162</v>
      </c>
      <c r="E372" s="164" t="s">
        <v>1163</v>
      </c>
      <c r="F372" s="165" t="n">
        <v>105</v>
      </c>
      <c r="H372" s="165" t="n">
        <v>14510.81</v>
      </c>
    </row>
    <row r="373" customFormat="false" ht="13.8" hidden="true" customHeight="false" outlineLevel="1" collapsed="false">
      <c r="B373" s="164" t="s">
        <v>1164</v>
      </c>
      <c r="C373" s="164"/>
      <c r="D373" s="164" t="s">
        <v>1165</v>
      </c>
      <c r="E373" s="164" t="s">
        <v>1166</v>
      </c>
      <c r="F373" s="165" t="n">
        <v>40</v>
      </c>
      <c r="H373" s="165" t="n">
        <v>14550.81</v>
      </c>
    </row>
    <row r="374" customFormat="false" ht="13.8" hidden="true" customHeight="false" outlineLevel="1" collapsed="false">
      <c r="B374" s="164" t="s">
        <v>979</v>
      </c>
      <c r="C374" s="164"/>
      <c r="D374" s="164" t="s">
        <v>1167</v>
      </c>
      <c r="E374" s="164" t="s">
        <v>1168</v>
      </c>
      <c r="F374" s="165" t="n">
        <v>59.54</v>
      </c>
      <c r="H374" s="165" t="n">
        <v>14610.35</v>
      </c>
    </row>
    <row r="375" customFormat="false" ht="13.8" hidden="true" customHeight="false" outlineLevel="1" collapsed="false">
      <c r="B375" s="164" t="s">
        <v>979</v>
      </c>
      <c r="C375" s="164"/>
      <c r="D375" s="164" t="s">
        <v>1169</v>
      </c>
      <c r="E375" s="164" t="s">
        <v>1170</v>
      </c>
      <c r="G375" s="165" t="n">
        <v>59.54</v>
      </c>
      <c r="H375" s="165" t="n">
        <v>14550.81</v>
      </c>
    </row>
    <row r="376" customFormat="false" ht="13.8" hidden="true" customHeight="false" outlineLevel="1" collapsed="false">
      <c r="B376" s="164" t="s">
        <v>548</v>
      </c>
      <c r="C376" s="164"/>
      <c r="D376" s="164" t="s">
        <v>549</v>
      </c>
      <c r="E376" s="164" t="s">
        <v>550</v>
      </c>
      <c r="F376" s="165" t="n">
        <v>789.29</v>
      </c>
      <c r="H376" s="165" t="n">
        <v>15340.1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0.484375" defaultRowHeight="12.8" zeroHeight="false" outlineLevelRow="0" outlineLevelCol="0"/>
  <sheetData>
    <row r="1" s="1" customFormat="true" ht="13.8" hidden="false" customHeight="false" outlineLevel="0" collapsed="false">
      <c r="D1" s="106"/>
      <c r="I1" s="2"/>
    </row>
    <row r="2" s="3" customFormat="true" ht="18" hidden="false" customHeight="tru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  <c r="AMF2" s="1"/>
      <c r="AMG2" s="1"/>
      <c r="AMH2" s="1"/>
      <c r="AMI2" s="1"/>
      <c r="AMJ2" s="1"/>
    </row>
    <row r="3" s="3" customFormat="true" ht="13.8" hidden="false" customHeight="false" outlineLevel="0" collapsed="false">
      <c r="B3" s="5"/>
      <c r="C3" s="5"/>
      <c r="D3" s="107"/>
      <c r="E3" s="5"/>
      <c r="F3" s="5"/>
      <c r="G3" s="5"/>
      <c r="H3" s="5"/>
      <c r="I3" s="6"/>
      <c r="AMF3" s="1"/>
      <c r="AMG3" s="1"/>
      <c r="AMH3" s="1"/>
      <c r="AMI3" s="1"/>
      <c r="AMJ3" s="1"/>
    </row>
    <row r="4" s="7" customFormat="true" ht="13.8" hidden="false" customHeight="false" outlineLevel="0" collapsed="false">
      <c r="B4" s="8" t="s">
        <v>1</v>
      </c>
      <c r="C4" s="9" t="s">
        <v>2</v>
      </c>
      <c r="D4" s="9"/>
      <c r="E4" s="9"/>
      <c r="F4" s="10" t="s">
        <v>3</v>
      </c>
      <c r="G4" s="10"/>
      <c r="H4" s="10"/>
      <c r="I4" s="11"/>
      <c r="J4" s="11"/>
      <c r="AMF4" s="1"/>
      <c r="AMG4" s="1"/>
      <c r="AMH4" s="1"/>
      <c r="AMI4" s="1"/>
      <c r="AMJ4" s="1"/>
    </row>
    <row r="5" s="7" customFormat="true" ht="13.8" hidden="false" customHeight="false" outlineLevel="0" collapsed="false">
      <c r="B5" s="8" t="s">
        <v>4</v>
      </c>
      <c r="C5" s="9" t="s">
        <v>5</v>
      </c>
      <c r="D5" s="9"/>
      <c r="E5" s="9"/>
      <c r="F5" s="10" t="s">
        <v>6</v>
      </c>
      <c r="G5" s="10"/>
      <c r="H5" s="10"/>
      <c r="I5" s="12" t="s">
        <v>172</v>
      </c>
      <c r="J5" s="12"/>
      <c r="AMF5" s="1"/>
      <c r="AMG5" s="1"/>
      <c r="AMH5" s="1"/>
      <c r="AMI5" s="1"/>
      <c r="AMJ5" s="1"/>
    </row>
    <row r="6" s="7" customFormat="true" ht="13.8" hidden="false" customHeight="false" outlineLevel="0" collapsed="false">
      <c r="B6" s="8" t="s">
        <v>8</v>
      </c>
      <c r="C6" s="9" t="s">
        <v>9</v>
      </c>
      <c r="D6" s="9"/>
      <c r="E6" s="9"/>
      <c r="F6" s="10" t="s">
        <v>10</v>
      </c>
      <c r="G6" s="10"/>
      <c r="H6" s="10"/>
      <c r="I6" s="13" t="n">
        <v>44134</v>
      </c>
      <c r="J6" s="13"/>
      <c r="AMF6" s="1"/>
      <c r="AMG6" s="1"/>
      <c r="AMH6" s="1"/>
      <c r="AMI6" s="1"/>
      <c r="AMJ6" s="1"/>
    </row>
    <row r="7" s="7" customFormat="true" ht="13.8" hidden="false" customHeight="false" outlineLevel="0" collapsed="false">
      <c r="B7" s="8" t="s">
        <v>11</v>
      </c>
      <c r="C7" s="9" t="s">
        <v>12</v>
      </c>
      <c r="D7" s="9"/>
      <c r="E7" s="9"/>
      <c r="F7" s="10" t="s">
        <v>13</v>
      </c>
      <c r="G7" s="10"/>
      <c r="H7" s="10"/>
      <c r="I7" s="12" t="s">
        <v>14</v>
      </c>
      <c r="J7" s="12"/>
      <c r="AMF7" s="1"/>
      <c r="AMG7" s="1"/>
      <c r="AMH7" s="1"/>
      <c r="AMI7" s="1"/>
      <c r="AMJ7" s="1"/>
    </row>
    <row r="8" s="7" customFormat="true" ht="13.8" hidden="false" customHeight="false" outlineLevel="0" collapsed="false">
      <c r="B8" s="8" t="s">
        <v>15</v>
      </c>
      <c r="C8" s="9" t="s">
        <v>16</v>
      </c>
      <c r="D8" s="9"/>
      <c r="E8" s="9"/>
      <c r="F8" s="10" t="s">
        <v>10</v>
      </c>
      <c r="G8" s="10"/>
      <c r="H8" s="10"/>
      <c r="I8" s="11"/>
      <c r="J8" s="11"/>
      <c r="AMF8" s="1"/>
      <c r="AMG8" s="1"/>
      <c r="AMH8" s="1"/>
      <c r="AMI8" s="1"/>
      <c r="AMJ8" s="1"/>
    </row>
    <row r="9" s="3" customFormat="true" ht="13.8" hidden="false" customHeight="false" outlineLevel="0" collapsed="false">
      <c r="D9" s="108"/>
      <c r="I9" s="14"/>
      <c r="AMF9" s="1"/>
      <c r="AMG9" s="1"/>
      <c r="AMH9" s="1"/>
      <c r="AMI9" s="1"/>
      <c r="AMJ9" s="1"/>
    </row>
  </sheetData>
  <mergeCells count="16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71"/>
  <sheetViews>
    <sheetView showFormulas="false" showGridLines="true" showRowColHeaders="true" showZeros="true" rightToLeft="false" tabSelected="false" showOutlineSymbols="true" defaultGridColor="true" view="normal" topLeftCell="A42" colorId="64" zoomScale="80" zoomScaleNormal="80" zoomScalePageLayoutView="100" workbookViewId="0">
      <selection pane="topLeft" activeCell="A76" activeCellId="0" sqref="A76"/>
    </sheetView>
  </sheetViews>
  <sheetFormatPr defaultColWidth="10.484375" defaultRowHeight="12.8" zeroHeight="false" outlineLevelRow="0" outlineLevelCol="0"/>
  <cols>
    <col collapsed="false" customWidth="true" hidden="false" outlineLevel="0" max="1" min="1" style="0" width="2.86"/>
    <col collapsed="false" customWidth="true" hidden="false" outlineLevel="0" max="2" min="2" style="0" width="13.78"/>
    <col collapsed="false" customWidth="true" hidden="false" outlineLevel="0" max="3" min="3" style="0" width="54.28"/>
    <col collapsed="false" customWidth="true" hidden="false" outlineLevel="0" max="4" min="4" style="0" width="12.66"/>
    <col collapsed="false" customWidth="true" hidden="false" outlineLevel="0" max="5" min="5" style="171" width="12.66"/>
  </cols>
  <sheetData>
    <row r="1" s="1" customFormat="true" ht="13.8" hidden="false" customHeight="false" outlineLevel="0" collapsed="false">
      <c r="D1" s="106"/>
      <c r="E1" s="2"/>
      <c r="I1" s="2"/>
    </row>
    <row r="2" s="3" customFormat="true" ht="18" hidden="false" customHeight="tru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  <c r="AMF2" s="1"/>
      <c r="AMG2" s="1"/>
      <c r="AMH2" s="1"/>
      <c r="AMI2" s="1"/>
      <c r="AMJ2" s="1"/>
    </row>
    <row r="3" s="3" customFormat="true" ht="13.8" hidden="false" customHeight="false" outlineLevel="0" collapsed="false">
      <c r="B3" s="5"/>
      <c r="C3" s="5"/>
      <c r="D3" s="107"/>
      <c r="E3" s="6"/>
      <c r="F3" s="5"/>
      <c r="G3" s="5"/>
      <c r="H3" s="5"/>
      <c r="I3" s="6"/>
      <c r="AMF3" s="1"/>
      <c r="AMG3" s="1"/>
      <c r="AMH3" s="1"/>
      <c r="AMI3" s="1"/>
      <c r="AMJ3" s="1"/>
    </row>
    <row r="4" s="7" customFormat="true" ht="13.8" hidden="false" customHeight="false" outlineLevel="0" collapsed="false">
      <c r="B4" s="8" t="s">
        <v>1</v>
      </c>
      <c r="C4" s="9" t="s">
        <v>2</v>
      </c>
      <c r="D4" s="9"/>
      <c r="E4" s="9"/>
      <c r="F4" s="10" t="s">
        <v>3</v>
      </c>
      <c r="G4" s="10"/>
      <c r="H4" s="10"/>
      <c r="I4" s="11"/>
      <c r="J4" s="11"/>
      <c r="AMF4" s="1"/>
      <c r="AMG4" s="1"/>
      <c r="AMH4" s="1"/>
      <c r="AMI4" s="1"/>
      <c r="AMJ4" s="1"/>
    </row>
    <row r="5" s="7" customFormat="true" ht="13.8" hidden="false" customHeight="false" outlineLevel="0" collapsed="false">
      <c r="B5" s="8" t="s">
        <v>4</v>
      </c>
      <c r="C5" s="9" t="s">
        <v>5</v>
      </c>
      <c r="D5" s="9"/>
      <c r="E5" s="9"/>
      <c r="F5" s="10" t="s">
        <v>6</v>
      </c>
      <c r="G5" s="10"/>
      <c r="H5" s="10"/>
      <c r="I5" s="12" t="s">
        <v>172</v>
      </c>
      <c r="J5" s="12"/>
      <c r="AMF5" s="1"/>
      <c r="AMG5" s="1"/>
      <c r="AMH5" s="1"/>
      <c r="AMI5" s="1"/>
      <c r="AMJ5" s="1"/>
    </row>
    <row r="6" s="7" customFormat="true" ht="13.8" hidden="false" customHeight="false" outlineLevel="0" collapsed="false">
      <c r="B6" s="8" t="s">
        <v>8</v>
      </c>
      <c r="C6" s="9" t="s">
        <v>9</v>
      </c>
      <c r="D6" s="9"/>
      <c r="E6" s="9"/>
      <c r="F6" s="10" t="s">
        <v>10</v>
      </c>
      <c r="G6" s="10"/>
      <c r="H6" s="10"/>
      <c r="I6" s="13" t="n">
        <v>44134</v>
      </c>
      <c r="J6" s="13"/>
      <c r="AMF6" s="1"/>
      <c r="AMG6" s="1"/>
      <c r="AMH6" s="1"/>
      <c r="AMI6" s="1"/>
      <c r="AMJ6" s="1"/>
    </row>
    <row r="7" s="7" customFormat="true" ht="13.8" hidden="false" customHeight="false" outlineLevel="0" collapsed="false">
      <c r="B7" s="8" t="s">
        <v>11</v>
      </c>
      <c r="C7" s="9" t="s">
        <v>12</v>
      </c>
      <c r="D7" s="9"/>
      <c r="E7" s="9"/>
      <c r="F7" s="10" t="s">
        <v>13</v>
      </c>
      <c r="G7" s="10"/>
      <c r="H7" s="10"/>
      <c r="I7" s="12" t="s">
        <v>14</v>
      </c>
      <c r="J7" s="12"/>
      <c r="AMF7" s="1"/>
      <c r="AMG7" s="1"/>
      <c r="AMH7" s="1"/>
      <c r="AMI7" s="1"/>
      <c r="AMJ7" s="1"/>
    </row>
    <row r="8" s="7" customFormat="true" ht="13.8" hidden="false" customHeight="false" outlineLevel="0" collapsed="false">
      <c r="B8" s="8" t="s">
        <v>15</v>
      </c>
      <c r="C8" s="9" t="s">
        <v>16</v>
      </c>
      <c r="D8" s="9"/>
      <c r="E8" s="9"/>
      <c r="F8" s="10" t="s">
        <v>10</v>
      </c>
      <c r="G8" s="10"/>
      <c r="H8" s="10"/>
      <c r="I8" s="11"/>
      <c r="J8" s="11"/>
      <c r="AMF8" s="1"/>
      <c r="AMG8" s="1"/>
      <c r="AMH8" s="1"/>
      <c r="AMI8" s="1"/>
      <c r="AMJ8" s="1"/>
    </row>
    <row r="9" s="3" customFormat="true" ht="13.8" hidden="false" customHeight="false" outlineLevel="0" collapsed="false">
      <c r="D9" s="108"/>
      <c r="E9" s="14"/>
      <c r="I9" s="14"/>
      <c r="AMF9" s="1"/>
      <c r="AMG9" s="1"/>
      <c r="AMH9" s="1"/>
      <c r="AMI9" s="1"/>
      <c r="AMJ9" s="1"/>
    </row>
    <row r="11" customFormat="false" ht="13.8" hidden="false" customHeight="false" outlineLevel="0" collapsed="false"/>
    <row r="12" customFormat="false" ht="13.8" hidden="false" customHeight="false" outlineLevel="0" collapsed="false">
      <c r="B12" s="172"/>
      <c r="C12" s="173" t="s">
        <v>189</v>
      </c>
      <c r="D12" s="174" t="s">
        <v>190</v>
      </c>
      <c r="E12" s="175" t="s">
        <v>29</v>
      </c>
      <c r="F12" s="176"/>
      <c r="G12" s="177"/>
      <c r="H12" s="177"/>
      <c r="I12" s="177"/>
      <c r="J12" s="178"/>
    </row>
    <row r="13" customFormat="false" ht="13.8" hidden="false" customHeight="false" outlineLevel="0" collapsed="false">
      <c r="B13" s="179"/>
      <c r="C13" s="179" t="s">
        <v>191</v>
      </c>
      <c r="D13" s="179" t="n">
        <v>28197</v>
      </c>
      <c r="E13" s="180" t="n">
        <v>0.254414034321578</v>
      </c>
      <c r="F13" s="181" t="s">
        <v>192</v>
      </c>
      <c r="G13" s="182"/>
      <c r="H13" s="182"/>
      <c r="I13" s="182"/>
      <c r="J13" s="183"/>
    </row>
    <row r="14" customFormat="false" ht="13.8" hidden="false" customHeight="false" outlineLevel="0" collapsed="false">
      <c r="B14" s="179"/>
      <c r="C14" s="179" t="s">
        <v>193</v>
      </c>
      <c r="D14" s="179" t="n">
        <v>11000</v>
      </c>
      <c r="E14" s="180" t="n">
        <v>0.0992500754526142</v>
      </c>
      <c r="F14" s="181" t="s">
        <v>192</v>
      </c>
      <c r="G14" s="182"/>
      <c r="H14" s="182"/>
      <c r="I14" s="182"/>
      <c r="J14" s="183"/>
    </row>
    <row r="15" customFormat="false" ht="13.8" hidden="false" customHeight="false" outlineLevel="0" collapsed="false">
      <c r="B15" s="179"/>
      <c r="C15" s="179" t="s">
        <v>194</v>
      </c>
      <c r="D15" s="179" t="n">
        <v>10000</v>
      </c>
      <c r="E15" s="180" t="n">
        <v>0.0902273413205583</v>
      </c>
      <c r="F15" s="181" t="s">
        <v>192</v>
      </c>
      <c r="G15" s="182"/>
      <c r="H15" s="182"/>
      <c r="I15" s="182"/>
      <c r="J15" s="183"/>
    </row>
    <row r="16" customFormat="false" ht="13.8" hidden="false" customHeight="false" outlineLevel="0" collapsed="false">
      <c r="B16" s="179"/>
      <c r="C16" s="179" t="s">
        <v>195</v>
      </c>
      <c r="D16" s="179" t="n">
        <v>7685</v>
      </c>
      <c r="E16" s="180" t="n">
        <v>0.0693397118048491</v>
      </c>
      <c r="F16" s="181" t="s">
        <v>192</v>
      </c>
      <c r="G16" s="182"/>
      <c r="H16" s="182"/>
      <c r="I16" s="182"/>
      <c r="J16" s="183"/>
    </row>
    <row r="17" customFormat="false" ht="13.8" hidden="false" customHeight="false" outlineLevel="0" collapsed="false">
      <c r="B17" s="179"/>
      <c r="C17" s="179" t="s">
        <v>196</v>
      </c>
      <c r="D17" s="179" t="n">
        <v>9966</v>
      </c>
      <c r="E17" s="180" t="n">
        <v>0.0899</v>
      </c>
      <c r="F17" s="181" t="s">
        <v>192</v>
      </c>
      <c r="G17" s="182"/>
      <c r="H17" s="182"/>
      <c r="I17" s="182"/>
      <c r="J17" s="183"/>
    </row>
    <row r="18" customFormat="false" ht="13.8" hidden="false" customHeight="false" outlineLevel="0" collapsed="false">
      <c r="B18" s="184"/>
      <c r="C18" s="184" t="s">
        <v>197</v>
      </c>
      <c r="D18" s="184" t="n">
        <v>43983</v>
      </c>
      <c r="E18" s="185" t="n">
        <v>0.3968</v>
      </c>
      <c r="F18" s="186" t="s">
        <v>198</v>
      </c>
      <c r="G18" s="187"/>
      <c r="H18" s="187"/>
      <c r="I18" s="187"/>
      <c r="J18" s="188"/>
    </row>
    <row r="19" s="189" customFormat="true" ht="13.8" hidden="false" customHeight="false" outlineLevel="0" collapsed="false">
      <c r="C19" s="189" t="s">
        <v>199</v>
      </c>
      <c r="D19" s="189" t="n">
        <v>110831.15</v>
      </c>
      <c r="E19" s="190" t="n">
        <v>1</v>
      </c>
    </row>
    <row r="20" customFormat="false" ht="13.8" hidden="false" customHeight="false" outlineLevel="0" collapsed="false"/>
    <row r="21" customFormat="false" ht="13.8" hidden="false" customHeight="false" outlineLevel="0" collapsed="false">
      <c r="B21" s="191" t="s">
        <v>303</v>
      </c>
      <c r="C21" s="191" t="s">
        <v>191</v>
      </c>
      <c r="D21" s="191"/>
      <c r="E21" s="191" t="s">
        <v>304</v>
      </c>
      <c r="F21" s="191" t="s">
        <v>1171</v>
      </c>
      <c r="G21" s="191" t="s">
        <v>1172</v>
      </c>
      <c r="H21" s="191" t="s">
        <v>305</v>
      </c>
      <c r="I21" s="192" t="n">
        <v>4581.97</v>
      </c>
    </row>
    <row r="22" customFormat="false" ht="13.8" hidden="false" customHeight="false" outlineLevel="0" collapsed="false">
      <c r="B22" s="193"/>
      <c r="C22" s="179"/>
      <c r="D22" s="193"/>
      <c r="E22" s="193" t="s">
        <v>306</v>
      </c>
      <c r="F22" s="193" t="s">
        <v>1173</v>
      </c>
      <c r="G22" s="193" t="s">
        <v>1172</v>
      </c>
      <c r="H22" s="193" t="s">
        <v>307</v>
      </c>
      <c r="I22" s="194" t="n">
        <v>5815.59</v>
      </c>
    </row>
    <row r="23" customFormat="false" ht="13.8" hidden="false" customHeight="false" outlineLevel="0" collapsed="false">
      <c r="B23" s="193"/>
      <c r="C23" s="179"/>
      <c r="D23" s="193"/>
      <c r="E23" s="193" t="s">
        <v>308</v>
      </c>
      <c r="F23" s="193" t="s">
        <v>1174</v>
      </c>
      <c r="G23" s="193" t="s">
        <v>1172</v>
      </c>
      <c r="H23" s="193" t="s">
        <v>309</v>
      </c>
      <c r="I23" s="194" t="n">
        <v>8459.03</v>
      </c>
    </row>
    <row r="24" customFormat="false" ht="13.8" hidden="false" customHeight="false" outlineLevel="0" collapsed="false">
      <c r="B24" s="193"/>
      <c r="C24" s="179"/>
      <c r="D24" s="193"/>
      <c r="E24" s="193" t="s">
        <v>310</v>
      </c>
      <c r="F24" s="193" t="s">
        <v>1175</v>
      </c>
      <c r="G24" s="193" t="s">
        <v>1172</v>
      </c>
      <c r="H24" s="193" t="s">
        <v>311</v>
      </c>
      <c r="I24" s="194" t="n">
        <v>7401.65</v>
      </c>
    </row>
    <row r="25" customFormat="false" ht="13.8" hidden="false" customHeight="false" outlineLevel="0" collapsed="false">
      <c r="B25" s="193" t="s">
        <v>407</v>
      </c>
      <c r="C25" s="179"/>
      <c r="D25" s="193"/>
      <c r="E25" s="193" t="s">
        <v>408</v>
      </c>
      <c r="F25" s="193" t="s">
        <v>1176</v>
      </c>
      <c r="G25" s="193" t="s">
        <v>1172</v>
      </c>
      <c r="H25" s="193" t="s">
        <v>409</v>
      </c>
      <c r="I25" s="194" t="n">
        <v>352.46</v>
      </c>
    </row>
    <row r="26" customFormat="false" ht="13.8" hidden="false" customHeight="false" outlineLevel="0" collapsed="false">
      <c r="B26" s="195" t="s">
        <v>392</v>
      </c>
      <c r="C26" s="184"/>
      <c r="D26" s="195"/>
      <c r="E26" s="195" t="s">
        <v>395</v>
      </c>
      <c r="F26" s="195" t="s">
        <v>1177</v>
      </c>
      <c r="G26" s="195" t="s">
        <v>1172</v>
      </c>
      <c r="H26" s="195" t="s">
        <v>396</v>
      </c>
      <c r="I26" s="196" t="n">
        <v>1586.07</v>
      </c>
    </row>
    <row r="27" customFormat="false" ht="13.8" hidden="false" customHeight="false" outlineLevel="0" collapsed="false">
      <c r="I27" s="0" t="n">
        <f aca="false">SUM(I21:I26)</f>
        <v>28196.77</v>
      </c>
    </row>
    <row r="28" customFormat="false" ht="13.8" hidden="false" customHeight="false" outlineLevel="0" collapsed="false"/>
    <row r="29" customFormat="false" ht="13.8" hidden="false" customHeight="false" outlineLevel="0" collapsed="false">
      <c r="B29" s="191" t="s">
        <v>415</v>
      </c>
      <c r="C29" s="191" t="s">
        <v>193</v>
      </c>
      <c r="D29" s="191" t="s">
        <v>1178</v>
      </c>
      <c r="E29" s="191" t="s">
        <v>416</v>
      </c>
      <c r="F29" s="191" t="s">
        <v>1179</v>
      </c>
      <c r="G29" s="191" t="s">
        <v>1180</v>
      </c>
      <c r="H29" s="191" t="s">
        <v>417</v>
      </c>
      <c r="I29" s="192" t="n">
        <v>5600</v>
      </c>
    </row>
    <row r="30" customFormat="false" ht="13.8" hidden="false" customHeight="false" outlineLevel="0" collapsed="false">
      <c r="B30" s="193"/>
      <c r="C30" s="179"/>
      <c r="D30" s="193"/>
      <c r="E30" s="193" t="s">
        <v>418</v>
      </c>
      <c r="F30" s="193" t="s">
        <v>1181</v>
      </c>
      <c r="G30" s="193" t="s">
        <v>1180</v>
      </c>
      <c r="H30" s="193" t="s">
        <v>419</v>
      </c>
      <c r="I30" s="194" t="n">
        <v>1400</v>
      </c>
    </row>
    <row r="31" customFormat="false" ht="13.8" hidden="false" customHeight="false" outlineLevel="0" collapsed="false">
      <c r="B31" s="195" t="s">
        <v>392</v>
      </c>
      <c r="C31" s="184"/>
      <c r="D31" s="195" t="s">
        <v>1178</v>
      </c>
      <c r="E31" s="195" t="s">
        <v>393</v>
      </c>
      <c r="F31" s="195" t="s">
        <v>1182</v>
      </c>
      <c r="G31" s="195" t="s">
        <v>1180</v>
      </c>
      <c r="H31" s="195" t="s">
        <v>394</v>
      </c>
      <c r="I31" s="196" t="n">
        <v>4000</v>
      </c>
    </row>
    <row r="32" customFormat="false" ht="13.8" hidden="false" customHeight="false" outlineLevel="0" collapsed="false">
      <c r="I32" s="0" t="n">
        <f aca="false">SUM(I29:I31)</f>
        <v>11000</v>
      </c>
    </row>
    <row r="35" customFormat="false" ht="13.8" hidden="false" customHeight="false" outlineLevel="0" collapsed="false">
      <c r="B35" s="197" t="s">
        <v>425</v>
      </c>
      <c r="C35" s="198" t="s">
        <v>194</v>
      </c>
      <c r="D35" s="197" t="s">
        <v>1178</v>
      </c>
      <c r="E35" s="197" t="s">
        <v>426</v>
      </c>
      <c r="F35" s="197" t="s">
        <v>1183</v>
      </c>
      <c r="G35" s="197" t="s">
        <v>1184</v>
      </c>
      <c r="H35" s="197" t="s">
        <v>427</v>
      </c>
      <c r="I35" s="199" t="n">
        <v>10000</v>
      </c>
    </row>
    <row r="36" customFormat="false" ht="13.8" hidden="false" customHeight="false" outlineLevel="0" collapsed="false">
      <c r="I36" s="200" t="n">
        <f aca="false">SUM(I35:I35)</f>
        <v>10000</v>
      </c>
    </row>
    <row r="39" customFormat="false" ht="13.8" hidden="false" customHeight="false" outlineLevel="0" collapsed="false">
      <c r="B39" s="191" t="s">
        <v>246</v>
      </c>
      <c r="C39" s="191" t="s">
        <v>195</v>
      </c>
      <c r="D39" s="191" t="s">
        <v>1178</v>
      </c>
      <c r="E39" s="191" t="s">
        <v>454</v>
      </c>
      <c r="F39" s="191" t="s">
        <v>1185</v>
      </c>
      <c r="G39" s="191" t="s">
        <v>1186</v>
      </c>
      <c r="H39" s="191" t="s">
        <v>455</v>
      </c>
      <c r="I39" s="192" t="n">
        <v>310</v>
      </c>
    </row>
    <row r="40" customFormat="false" ht="13.8" hidden="false" customHeight="false" outlineLevel="0" collapsed="false">
      <c r="B40" s="193"/>
      <c r="C40" s="179"/>
      <c r="D40" s="193"/>
      <c r="E40" s="193" t="s">
        <v>462</v>
      </c>
      <c r="F40" s="193" t="s">
        <v>1187</v>
      </c>
      <c r="G40" s="193" t="s">
        <v>1186</v>
      </c>
      <c r="H40" s="193" t="s">
        <v>463</v>
      </c>
      <c r="I40" s="194" t="n">
        <v>280</v>
      </c>
    </row>
    <row r="41" customFormat="false" ht="13.8" hidden="false" customHeight="false" outlineLevel="0" collapsed="false">
      <c r="B41" s="193" t="s">
        <v>507</v>
      </c>
      <c r="C41" s="179"/>
      <c r="D41" s="193" t="s">
        <v>1178</v>
      </c>
      <c r="E41" s="193" t="s">
        <v>510</v>
      </c>
      <c r="F41" s="193" t="s">
        <v>1188</v>
      </c>
      <c r="G41" s="193" t="s">
        <v>1186</v>
      </c>
      <c r="H41" s="193" t="s">
        <v>511</v>
      </c>
      <c r="I41" s="194" t="n">
        <v>50</v>
      </c>
    </row>
    <row r="42" customFormat="false" ht="13.8" hidden="false" customHeight="false" outlineLevel="0" collapsed="false">
      <c r="B42" s="193" t="s">
        <v>264</v>
      </c>
      <c r="C42" s="179"/>
      <c r="D42" s="193" t="s">
        <v>1178</v>
      </c>
      <c r="E42" s="193" t="s">
        <v>475</v>
      </c>
      <c r="F42" s="193" t="s">
        <v>1181</v>
      </c>
      <c r="G42" s="193" t="s">
        <v>1186</v>
      </c>
      <c r="H42" s="193" t="s">
        <v>476</v>
      </c>
      <c r="I42" s="194" t="n">
        <v>660</v>
      </c>
    </row>
    <row r="43" customFormat="false" ht="13.8" hidden="false" customHeight="false" outlineLevel="0" collapsed="false">
      <c r="B43" s="193"/>
      <c r="C43" s="179"/>
      <c r="D43" s="193"/>
      <c r="E43" s="193" t="s">
        <v>477</v>
      </c>
      <c r="F43" s="193" t="s">
        <v>1189</v>
      </c>
      <c r="G43" s="193" t="s">
        <v>1186</v>
      </c>
      <c r="H43" s="193" t="s">
        <v>478</v>
      </c>
      <c r="I43" s="194" t="n">
        <v>550</v>
      </c>
    </row>
    <row r="44" customFormat="false" ht="13.8" hidden="false" customHeight="false" outlineLevel="0" collapsed="false">
      <c r="B44" s="193"/>
      <c r="C44" s="179"/>
      <c r="D44" s="193"/>
      <c r="E44" s="193" t="s">
        <v>479</v>
      </c>
      <c r="F44" s="193" t="s">
        <v>1190</v>
      </c>
      <c r="G44" s="193" t="s">
        <v>1186</v>
      </c>
      <c r="H44" s="193" t="s">
        <v>480</v>
      </c>
      <c r="I44" s="194" t="n">
        <v>810</v>
      </c>
    </row>
    <row r="45" customFormat="false" ht="13.8" hidden="false" customHeight="false" outlineLevel="0" collapsed="false">
      <c r="B45" s="193"/>
      <c r="C45" s="179"/>
      <c r="D45" s="193"/>
      <c r="E45" s="193" t="s">
        <v>481</v>
      </c>
      <c r="F45" s="193" t="s">
        <v>1191</v>
      </c>
      <c r="G45" s="193" t="s">
        <v>1186</v>
      </c>
      <c r="H45" s="193" t="s">
        <v>482</v>
      </c>
      <c r="I45" s="194" t="n">
        <v>20</v>
      </c>
    </row>
    <row r="46" customFormat="false" ht="13.8" hidden="false" customHeight="false" outlineLevel="0" collapsed="false">
      <c r="B46" s="193"/>
      <c r="C46" s="179"/>
      <c r="D46" s="193"/>
      <c r="E46" s="193" t="s">
        <v>483</v>
      </c>
      <c r="F46" s="193" t="s">
        <v>1192</v>
      </c>
      <c r="G46" s="193" t="s">
        <v>1186</v>
      </c>
      <c r="H46" s="193" t="s">
        <v>484</v>
      </c>
      <c r="I46" s="194" t="n">
        <v>2780</v>
      </c>
    </row>
    <row r="47" customFormat="false" ht="13.8" hidden="false" customHeight="false" outlineLevel="0" collapsed="false">
      <c r="B47" s="193"/>
      <c r="C47" s="179"/>
      <c r="D47" s="193"/>
      <c r="E47" s="193" t="s">
        <v>485</v>
      </c>
      <c r="F47" s="193" t="s">
        <v>1193</v>
      </c>
      <c r="G47" s="193" t="s">
        <v>1186</v>
      </c>
      <c r="H47" s="193" t="s">
        <v>486</v>
      </c>
      <c r="I47" s="194" t="n">
        <v>680</v>
      </c>
    </row>
    <row r="48" customFormat="false" ht="13.8" hidden="false" customHeight="false" outlineLevel="0" collapsed="false">
      <c r="B48" s="193" t="s">
        <v>267</v>
      </c>
      <c r="C48" s="179"/>
      <c r="D48" s="193" t="s">
        <v>1178</v>
      </c>
      <c r="E48" s="193" t="s">
        <v>491</v>
      </c>
      <c r="F48" s="193" t="s">
        <v>1194</v>
      </c>
      <c r="G48" s="193" t="s">
        <v>1186</v>
      </c>
      <c r="H48" s="193" t="s">
        <v>492</v>
      </c>
      <c r="I48" s="194" t="n">
        <v>930</v>
      </c>
    </row>
    <row r="49" customFormat="false" ht="13.8" hidden="false" customHeight="false" outlineLevel="0" collapsed="false">
      <c r="B49" s="193"/>
      <c r="C49" s="179"/>
      <c r="D49" s="193"/>
      <c r="E49" s="193" t="s">
        <v>493</v>
      </c>
      <c r="F49" s="193" t="s">
        <v>1195</v>
      </c>
      <c r="G49" s="193" t="s">
        <v>1186</v>
      </c>
      <c r="H49" s="193" t="s">
        <v>494</v>
      </c>
      <c r="I49" s="194" t="n">
        <v>75</v>
      </c>
    </row>
    <row r="50" customFormat="false" ht="13.8" hidden="false" customHeight="false" outlineLevel="0" collapsed="false">
      <c r="B50" s="193" t="s">
        <v>387</v>
      </c>
      <c r="C50" s="179"/>
      <c r="D50" s="193" t="s">
        <v>1178</v>
      </c>
      <c r="E50" s="193" t="s">
        <v>499</v>
      </c>
      <c r="F50" s="193" t="s">
        <v>1196</v>
      </c>
      <c r="G50" s="193" t="s">
        <v>1186</v>
      </c>
      <c r="H50" s="193" t="s">
        <v>500</v>
      </c>
      <c r="I50" s="194" t="n">
        <v>450</v>
      </c>
    </row>
    <row r="51" customFormat="false" ht="13.8" hidden="false" customHeight="false" outlineLevel="0" collapsed="false">
      <c r="B51" s="193"/>
      <c r="C51" s="179"/>
      <c r="D51" s="193"/>
      <c r="E51" s="193" t="s">
        <v>501</v>
      </c>
      <c r="F51" s="193" t="s">
        <v>1197</v>
      </c>
      <c r="G51" s="193" t="s">
        <v>1186</v>
      </c>
      <c r="H51" s="193" t="s">
        <v>502</v>
      </c>
      <c r="I51" s="194" t="n">
        <v>90</v>
      </c>
    </row>
    <row r="52" customFormat="false" ht="13.8" hidden="false" customHeight="false" outlineLevel="0" collapsed="false">
      <c r="B52" s="195" t="s">
        <v>252</v>
      </c>
      <c r="C52" s="184"/>
      <c r="D52" s="195" t="s">
        <v>1178</v>
      </c>
      <c r="E52" s="195" t="s">
        <v>253</v>
      </c>
      <c r="F52" s="195" t="s">
        <v>1198</v>
      </c>
      <c r="G52" s="195" t="s">
        <v>1186</v>
      </c>
      <c r="H52" s="195" t="s">
        <v>254</v>
      </c>
      <c r="I52" s="196" t="n">
        <v>44</v>
      </c>
    </row>
    <row r="53" customFormat="false" ht="12.8" hidden="false" customHeight="false" outlineLevel="0" collapsed="false">
      <c r="I53" s="200" t="n">
        <f aca="false">SUM(I39:I52)</f>
        <v>7729</v>
      </c>
    </row>
    <row r="56" customFormat="false" ht="13.8" hidden="false" customHeight="false" outlineLevel="0" collapsed="false">
      <c r="B56" s="191" t="s">
        <v>270</v>
      </c>
      <c r="C56" s="191" t="s">
        <v>196</v>
      </c>
      <c r="D56" s="191" t="s">
        <v>1178</v>
      </c>
      <c r="E56" s="191" t="s">
        <v>400</v>
      </c>
      <c r="F56" s="191" t="s">
        <v>1199</v>
      </c>
      <c r="G56" s="191" t="s">
        <v>1200</v>
      </c>
      <c r="H56" s="191" t="s">
        <v>401</v>
      </c>
      <c r="I56" s="192" t="n">
        <v>445</v>
      </c>
    </row>
    <row r="57" customFormat="false" ht="13.8" hidden="false" customHeight="false" outlineLevel="0" collapsed="false">
      <c r="B57" s="193" t="s">
        <v>412</v>
      </c>
      <c r="C57" s="179"/>
      <c r="D57" s="193" t="s">
        <v>1178</v>
      </c>
      <c r="E57" s="193" t="s">
        <v>518</v>
      </c>
      <c r="F57" s="193" t="s">
        <v>1201</v>
      </c>
      <c r="G57" s="193" t="s">
        <v>1200</v>
      </c>
      <c r="H57" s="193" t="s">
        <v>519</v>
      </c>
      <c r="I57" s="194" t="n">
        <v>6000</v>
      </c>
    </row>
    <row r="58" customFormat="false" ht="13.8" hidden="false" customHeight="false" outlineLevel="0" collapsed="false">
      <c r="B58" s="195" t="s">
        <v>382</v>
      </c>
      <c r="C58" s="184"/>
      <c r="D58" s="195" t="s">
        <v>1178</v>
      </c>
      <c r="E58" s="195" t="s">
        <v>383</v>
      </c>
      <c r="F58" s="195" t="s">
        <v>1202</v>
      </c>
      <c r="G58" s="195" t="s">
        <v>1200</v>
      </c>
      <c r="H58" s="195" t="s">
        <v>384</v>
      </c>
      <c r="I58" s="196" t="n">
        <v>3521</v>
      </c>
    </row>
    <row r="59" customFormat="false" ht="13.8" hidden="false" customHeight="false" outlineLevel="0" collapsed="false">
      <c r="I59" s="200" t="n">
        <f aca="false">SUM(I56:I58)</f>
        <v>9966</v>
      </c>
    </row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</sheetData>
  <mergeCells count="16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1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" activeCellId="0" sqref="J1"/>
    </sheetView>
  </sheetViews>
  <sheetFormatPr defaultColWidth="10.484375" defaultRowHeight="12.8" zeroHeight="false" outlineLevelRow="0" outlineLevelCol="0"/>
  <cols>
    <col collapsed="false" customWidth="true" hidden="false" outlineLevel="0" max="1" min="1" style="0" width="5.06"/>
    <col collapsed="false" customWidth="true" hidden="false" outlineLevel="0" max="2" min="2" style="0" width="13.3"/>
    <col collapsed="false" customWidth="true" hidden="false" outlineLevel="0" max="3" min="3" style="0" width="36.55"/>
    <col collapsed="false" customWidth="true" hidden="false" outlineLevel="0" max="4" min="4" style="0" width="11.87"/>
    <col collapsed="false" customWidth="true" hidden="false" outlineLevel="0" max="5" min="5" style="171" width="11.87"/>
  </cols>
  <sheetData>
    <row r="1" s="1" customFormat="true" ht="13.8" hidden="false" customHeight="false" outlineLevel="0" collapsed="false">
      <c r="D1" s="106"/>
      <c r="E1" s="2"/>
      <c r="I1" s="2"/>
    </row>
    <row r="2" s="3" customFormat="true" ht="18" hidden="false" customHeight="tru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  <c r="AMF2" s="1"/>
      <c r="AMG2" s="1"/>
      <c r="AMH2" s="1"/>
      <c r="AMI2" s="1"/>
      <c r="AMJ2" s="1"/>
    </row>
    <row r="3" s="3" customFormat="true" ht="13.8" hidden="false" customHeight="false" outlineLevel="0" collapsed="false">
      <c r="B3" s="5"/>
      <c r="C3" s="5"/>
      <c r="D3" s="107"/>
      <c r="E3" s="6"/>
      <c r="F3" s="5"/>
      <c r="G3" s="5"/>
      <c r="H3" s="5"/>
      <c r="I3" s="6"/>
      <c r="AMF3" s="1"/>
      <c r="AMG3" s="1"/>
      <c r="AMH3" s="1"/>
      <c r="AMI3" s="1"/>
      <c r="AMJ3" s="1"/>
    </row>
    <row r="4" s="7" customFormat="true" ht="13.8" hidden="false" customHeight="false" outlineLevel="0" collapsed="false">
      <c r="B4" s="8" t="s">
        <v>1</v>
      </c>
      <c r="C4" s="9" t="s">
        <v>2</v>
      </c>
      <c r="D4" s="9"/>
      <c r="E4" s="9"/>
      <c r="F4" s="10" t="s">
        <v>3</v>
      </c>
      <c r="G4" s="10"/>
      <c r="H4" s="10"/>
      <c r="I4" s="11"/>
      <c r="J4" s="11"/>
      <c r="AMF4" s="1"/>
      <c r="AMG4" s="1"/>
      <c r="AMH4" s="1"/>
      <c r="AMI4" s="1"/>
      <c r="AMJ4" s="1"/>
    </row>
    <row r="5" s="7" customFormat="true" ht="13.8" hidden="false" customHeight="false" outlineLevel="0" collapsed="false">
      <c r="B5" s="8" t="s">
        <v>4</v>
      </c>
      <c r="C5" s="9" t="s">
        <v>5</v>
      </c>
      <c r="D5" s="9"/>
      <c r="E5" s="9"/>
      <c r="F5" s="10" t="s">
        <v>6</v>
      </c>
      <c r="G5" s="10"/>
      <c r="H5" s="10"/>
      <c r="I5" s="12" t="s">
        <v>172</v>
      </c>
      <c r="J5" s="12"/>
      <c r="AMF5" s="1"/>
      <c r="AMG5" s="1"/>
      <c r="AMH5" s="1"/>
      <c r="AMI5" s="1"/>
      <c r="AMJ5" s="1"/>
    </row>
    <row r="6" s="7" customFormat="true" ht="13.8" hidden="false" customHeight="false" outlineLevel="0" collapsed="false">
      <c r="B6" s="8" t="s">
        <v>8</v>
      </c>
      <c r="C6" s="9" t="s">
        <v>9</v>
      </c>
      <c r="D6" s="9"/>
      <c r="E6" s="9"/>
      <c r="F6" s="10" t="s">
        <v>10</v>
      </c>
      <c r="G6" s="10"/>
      <c r="H6" s="10"/>
      <c r="I6" s="13" t="n">
        <v>44134</v>
      </c>
      <c r="J6" s="13"/>
      <c r="AMF6" s="1"/>
      <c r="AMG6" s="1"/>
      <c r="AMH6" s="1"/>
      <c r="AMI6" s="1"/>
      <c r="AMJ6" s="1"/>
    </row>
    <row r="7" s="7" customFormat="true" ht="13.8" hidden="false" customHeight="false" outlineLevel="0" collapsed="false">
      <c r="B7" s="8" t="s">
        <v>11</v>
      </c>
      <c r="C7" s="9" t="s">
        <v>12</v>
      </c>
      <c r="D7" s="9"/>
      <c r="E7" s="9"/>
      <c r="F7" s="10" t="s">
        <v>13</v>
      </c>
      <c r="G7" s="10"/>
      <c r="H7" s="10"/>
      <c r="I7" s="12" t="s">
        <v>14</v>
      </c>
      <c r="J7" s="12"/>
      <c r="AMF7" s="1"/>
      <c r="AMG7" s="1"/>
      <c r="AMH7" s="1"/>
      <c r="AMI7" s="1"/>
      <c r="AMJ7" s="1"/>
    </row>
    <row r="8" s="7" customFormat="true" ht="13.8" hidden="false" customHeight="false" outlineLevel="0" collapsed="false">
      <c r="B8" s="8" t="s">
        <v>15</v>
      </c>
      <c r="C8" s="9" t="s">
        <v>16</v>
      </c>
      <c r="D8" s="9"/>
      <c r="E8" s="9"/>
      <c r="F8" s="10" t="s">
        <v>10</v>
      </c>
      <c r="G8" s="10"/>
      <c r="H8" s="10"/>
      <c r="I8" s="11"/>
      <c r="J8" s="11"/>
      <c r="AMF8" s="1"/>
      <c r="AMG8" s="1"/>
      <c r="AMH8" s="1"/>
      <c r="AMI8" s="1"/>
      <c r="AMJ8" s="1"/>
    </row>
    <row r="9" s="3" customFormat="true" ht="13.8" hidden="false" customHeight="false" outlineLevel="0" collapsed="false">
      <c r="D9" s="108"/>
      <c r="E9" s="14"/>
      <c r="I9" s="14"/>
      <c r="AMF9" s="1"/>
      <c r="AMG9" s="1"/>
      <c r="AMH9" s="1"/>
      <c r="AMI9" s="1"/>
      <c r="AMJ9" s="1"/>
    </row>
    <row r="11" customFormat="false" ht="13.8" hidden="false" customHeight="false" outlineLevel="0" collapsed="false"/>
    <row r="12" s="189" customFormat="true" ht="13.8" hidden="false" customHeight="false" outlineLevel="0" collapsed="false">
      <c r="B12" s="173"/>
      <c r="C12" s="173" t="s">
        <v>200</v>
      </c>
      <c r="D12" s="174" t="s">
        <v>190</v>
      </c>
      <c r="E12" s="175" t="s">
        <v>29</v>
      </c>
      <c r="F12" s="201"/>
      <c r="G12" s="202"/>
      <c r="H12" s="202"/>
      <c r="I12" s="202"/>
      <c r="J12" s="203"/>
    </row>
    <row r="13" customFormat="false" ht="13.8" hidden="false" customHeight="false" outlineLevel="0" collapsed="false">
      <c r="B13" s="179"/>
      <c r="C13" s="179" t="s">
        <v>201</v>
      </c>
      <c r="D13" s="179" t="n">
        <v>22717</v>
      </c>
      <c r="E13" s="180" t="n">
        <v>0.210649907401947</v>
      </c>
      <c r="F13" s="181" t="s">
        <v>192</v>
      </c>
      <c r="G13" s="182"/>
      <c r="H13" s="182"/>
      <c r="I13" s="182"/>
      <c r="J13" s="183"/>
    </row>
    <row r="14" customFormat="false" ht="13.8" hidden="false" customHeight="false" outlineLevel="0" collapsed="false">
      <c r="B14" s="179"/>
      <c r="C14" s="179" t="s">
        <v>202</v>
      </c>
      <c r="D14" s="179" t="n">
        <v>19064</v>
      </c>
      <c r="E14" s="180" t="n">
        <v>0.176776415667153</v>
      </c>
      <c r="F14" s="181" t="s">
        <v>192</v>
      </c>
      <c r="G14" s="182"/>
      <c r="H14" s="182"/>
      <c r="I14" s="182"/>
      <c r="J14" s="183"/>
    </row>
    <row r="15" customFormat="false" ht="13.8" hidden="false" customHeight="false" outlineLevel="0" collapsed="false">
      <c r="B15" s="179"/>
      <c r="C15" s="179" t="s">
        <v>203</v>
      </c>
      <c r="D15" s="179" t="n">
        <v>25076</v>
      </c>
      <c r="E15" s="180" t="n">
        <v>0.232524412466929</v>
      </c>
      <c r="F15" s="181" t="s">
        <v>192</v>
      </c>
      <c r="G15" s="182"/>
      <c r="H15" s="182"/>
      <c r="I15" s="182"/>
      <c r="J15" s="183"/>
    </row>
    <row r="16" customFormat="false" ht="13.8" hidden="false" customHeight="false" outlineLevel="0" collapsed="false">
      <c r="B16" s="179"/>
      <c r="C16" s="179" t="s">
        <v>204</v>
      </c>
      <c r="D16" s="179" t="n">
        <v>7500</v>
      </c>
      <c r="E16" s="180" t="n">
        <v>0.0695459041913369</v>
      </c>
      <c r="F16" s="181" t="s">
        <v>192</v>
      </c>
      <c r="G16" s="182"/>
      <c r="H16" s="182"/>
      <c r="I16" s="182"/>
      <c r="J16" s="183"/>
    </row>
    <row r="17" customFormat="false" ht="13.8" hidden="false" customHeight="false" outlineLevel="0" collapsed="false">
      <c r="B17" s="184"/>
      <c r="C17" s="184" t="s">
        <v>197</v>
      </c>
      <c r="D17" s="184" t="n">
        <v>33485.44</v>
      </c>
      <c r="E17" s="185" t="n">
        <v>0.310503360272635</v>
      </c>
      <c r="F17" s="186" t="s">
        <v>198</v>
      </c>
      <c r="G17" s="187"/>
      <c r="H17" s="187"/>
      <c r="I17" s="187"/>
      <c r="J17" s="188"/>
    </row>
    <row r="18" s="189" customFormat="true" ht="13.8" hidden="false" customHeight="false" outlineLevel="0" collapsed="false">
      <c r="C18" s="189" t="s">
        <v>199</v>
      </c>
      <c r="D18" s="189" t="n">
        <v>107842.44</v>
      </c>
      <c r="E18" s="190" t="n">
        <v>1</v>
      </c>
    </row>
    <row r="21" customFormat="false" ht="13.8" hidden="false" customHeight="false" outlineLevel="0" collapsed="false">
      <c r="B21" s="191" t="s">
        <v>1022</v>
      </c>
      <c r="C21" s="172" t="s">
        <v>202</v>
      </c>
      <c r="D21" s="191" t="s">
        <v>1178</v>
      </c>
      <c r="E21" s="191" t="s">
        <v>1027</v>
      </c>
      <c r="F21" s="191" t="s">
        <v>1203</v>
      </c>
      <c r="G21" s="191" t="s">
        <v>1204</v>
      </c>
      <c r="H21" s="191" t="s">
        <v>1028</v>
      </c>
      <c r="I21" s="192" t="n">
        <v>82</v>
      </c>
    </row>
    <row r="22" customFormat="false" ht="13.8" hidden="false" customHeight="false" outlineLevel="0" collapsed="false">
      <c r="B22" s="193"/>
      <c r="C22" s="179"/>
      <c r="D22" s="193"/>
      <c r="E22" s="193" t="s">
        <v>1023</v>
      </c>
      <c r="F22" s="193" t="s">
        <v>1205</v>
      </c>
      <c r="G22" s="193" t="s">
        <v>1204</v>
      </c>
      <c r="H22" s="193" t="s">
        <v>1024</v>
      </c>
      <c r="I22" s="194" t="n">
        <v>15</v>
      </c>
    </row>
    <row r="23" customFormat="false" ht="13.8" hidden="false" customHeight="false" outlineLevel="0" collapsed="false">
      <c r="B23" s="193"/>
      <c r="C23" s="179"/>
      <c r="D23" s="193"/>
      <c r="E23" s="193" t="s">
        <v>1025</v>
      </c>
      <c r="F23" s="193" t="s">
        <v>1206</v>
      </c>
      <c r="G23" s="193" t="s">
        <v>1204</v>
      </c>
      <c r="H23" s="193" t="s">
        <v>1026</v>
      </c>
      <c r="I23" s="194" t="n">
        <v>40</v>
      </c>
    </row>
    <row r="24" customFormat="false" ht="13.8" hidden="false" customHeight="false" outlineLevel="0" collapsed="false">
      <c r="B24" s="193" t="s">
        <v>1029</v>
      </c>
      <c r="C24" s="179"/>
      <c r="D24" s="193" t="s">
        <v>1178</v>
      </c>
      <c r="E24" s="193" t="s">
        <v>1030</v>
      </c>
      <c r="F24" s="193" t="s">
        <v>1207</v>
      </c>
      <c r="G24" s="193" t="s">
        <v>1204</v>
      </c>
      <c r="H24" s="193" t="s">
        <v>1031</v>
      </c>
      <c r="I24" s="194" t="n">
        <v>485</v>
      </c>
    </row>
    <row r="25" customFormat="false" ht="13.8" hidden="false" customHeight="false" outlineLevel="0" collapsed="false">
      <c r="B25" s="193" t="s">
        <v>551</v>
      </c>
      <c r="C25" s="179"/>
      <c r="D25" s="193" t="s">
        <v>1178</v>
      </c>
      <c r="E25" s="193" t="s">
        <v>603</v>
      </c>
      <c r="F25" s="193" t="s">
        <v>1208</v>
      </c>
      <c r="G25" s="193" t="s">
        <v>1204</v>
      </c>
      <c r="H25" s="193" t="s">
        <v>604</v>
      </c>
      <c r="I25" s="194" t="n">
        <v>139</v>
      </c>
    </row>
    <row r="26" customFormat="false" ht="13.8" hidden="false" customHeight="false" outlineLevel="0" collapsed="false">
      <c r="B26" s="193"/>
      <c r="C26" s="179"/>
      <c r="D26" s="193"/>
      <c r="E26" s="193" t="s">
        <v>605</v>
      </c>
      <c r="F26" s="193" t="s">
        <v>1209</v>
      </c>
      <c r="G26" s="193" t="s">
        <v>1204</v>
      </c>
      <c r="H26" s="193" t="s">
        <v>606</v>
      </c>
      <c r="I26" s="194" t="n">
        <v>110</v>
      </c>
    </row>
    <row r="27" customFormat="false" ht="13.8" hidden="false" customHeight="false" outlineLevel="0" collapsed="false">
      <c r="B27" s="193"/>
      <c r="C27" s="179"/>
      <c r="D27" s="193"/>
      <c r="E27" s="193" t="s">
        <v>607</v>
      </c>
      <c r="F27" s="193" t="s">
        <v>1210</v>
      </c>
      <c r="G27" s="193" t="s">
        <v>1204</v>
      </c>
      <c r="H27" s="193" t="s">
        <v>608</v>
      </c>
      <c r="I27" s="194" t="n">
        <v>64</v>
      </c>
    </row>
    <row r="28" customFormat="false" ht="13.8" hidden="false" customHeight="false" outlineLevel="0" collapsed="false">
      <c r="B28" s="193"/>
      <c r="C28" s="179"/>
      <c r="D28" s="193"/>
      <c r="E28" s="193" t="s">
        <v>552</v>
      </c>
      <c r="F28" s="193" t="s">
        <v>1211</v>
      </c>
      <c r="G28" s="193" t="s">
        <v>1204</v>
      </c>
      <c r="H28" s="193" t="s">
        <v>553</v>
      </c>
      <c r="I28" s="194" t="n">
        <v>660</v>
      </c>
    </row>
    <row r="29" customFormat="false" ht="13.8" hidden="false" customHeight="false" outlineLevel="0" collapsed="false">
      <c r="B29" s="193"/>
      <c r="C29" s="179"/>
      <c r="D29" s="193"/>
      <c r="E29" s="193" t="s">
        <v>609</v>
      </c>
      <c r="F29" s="193" t="s">
        <v>1212</v>
      </c>
      <c r="G29" s="193" t="s">
        <v>1204</v>
      </c>
      <c r="H29" s="193" t="s">
        <v>610</v>
      </c>
      <c r="I29" s="194" t="n">
        <v>35</v>
      </c>
    </row>
    <row r="30" customFormat="false" ht="13.8" hidden="false" customHeight="false" outlineLevel="0" collapsed="false">
      <c r="B30" s="193" t="s">
        <v>425</v>
      </c>
      <c r="C30" s="179"/>
      <c r="D30" s="193" t="s">
        <v>1178</v>
      </c>
      <c r="E30" s="193" t="s">
        <v>941</v>
      </c>
      <c r="F30" s="193" t="s">
        <v>1213</v>
      </c>
      <c r="G30" s="193" t="s">
        <v>1204</v>
      </c>
      <c r="H30" s="193" t="s">
        <v>942</v>
      </c>
      <c r="I30" s="194" t="n">
        <v>30</v>
      </c>
    </row>
    <row r="31" customFormat="false" ht="13.8" hidden="false" customHeight="false" outlineLevel="0" collapsed="false">
      <c r="B31" s="193" t="s">
        <v>241</v>
      </c>
      <c r="C31" s="179"/>
      <c r="D31" s="193" t="s">
        <v>1178</v>
      </c>
      <c r="E31" s="193" t="s">
        <v>611</v>
      </c>
      <c r="F31" s="193" t="s">
        <v>1214</v>
      </c>
      <c r="G31" s="193" t="s">
        <v>1204</v>
      </c>
      <c r="H31" s="193" t="s">
        <v>612</v>
      </c>
      <c r="I31" s="194" t="n">
        <v>280</v>
      </c>
    </row>
    <row r="32" customFormat="false" ht="13.8" hidden="false" customHeight="false" outlineLevel="0" collapsed="false">
      <c r="B32" s="193" t="s">
        <v>1077</v>
      </c>
      <c r="C32" s="179"/>
      <c r="D32" s="193" t="s">
        <v>1178</v>
      </c>
      <c r="E32" s="193" t="s">
        <v>1078</v>
      </c>
      <c r="F32" s="193" t="s">
        <v>1215</v>
      </c>
      <c r="G32" s="193" t="s">
        <v>1204</v>
      </c>
      <c r="H32" s="193" t="s">
        <v>1079</v>
      </c>
      <c r="I32" s="194" t="n">
        <v>225</v>
      </c>
    </row>
    <row r="33" customFormat="false" ht="13.8" hidden="false" customHeight="false" outlineLevel="0" collapsed="false">
      <c r="B33" s="193"/>
      <c r="C33" s="179"/>
      <c r="D33" s="193"/>
      <c r="E33" s="193" t="s">
        <v>1080</v>
      </c>
      <c r="F33" s="193" t="s">
        <v>1216</v>
      </c>
      <c r="G33" s="193" t="s">
        <v>1204</v>
      </c>
      <c r="H33" s="193" t="s">
        <v>1081</v>
      </c>
      <c r="I33" s="194" t="n">
        <v>642</v>
      </c>
    </row>
    <row r="34" customFormat="false" ht="13.8" hidden="false" customHeight="false" outlineLevel="0" collapsed="false">
      <c r="B34" s="193"/>
      <c r="C34" s="179"/>
      <c r="D34" s="193"/>
      <c r="E34" s="193" t="s">
        <v>1082</v>
      </c>
      <c r="F34" s="193" t="s">
        <v>1217</v>
      </c>
      <c r="G34" s="193" t="s">
        <v>1204</v>
      </c>
      <c r="H34" s="193" t="s">
        <v>1083</v>
      </c>
      <c r="I34" s="194" t="n">
        <v>2666</v>
      </c>
    </row>
    <row r="35" customFormat="false" ht="13.8" hidden="false" customHeight="false" outlineLevel="0" collapsed="false">
      <c r="B35" s="193"/>
      <c r="C35" s="179"/>
      <c r="D35" s="193"/>
      <c r="E35" s="193" t="s">
        <v>1084</v>
      </c>
      <c r="F35" s="193" t="s">
        <v>1218</v>
      </c>
      <c r="G35" s="193" t="s">
        <v>1204</v>
      </c>
      <c r="H35" s="193" t="s">
        <v>1085</v>
      </c>
      <c r="I35" s="194" t="n">
        <v>798</v>
      </c>
    </row>
    <row r="36" customFormat="false" ht="13.8" hidden="false" customHeight="false" outlineLevel="0" collapsed="false">
      <c r="B36" s="193"/>
      <c r="C36" s="179"/>
      <c r="D36" s="193"/>
      <c r="E36" s="193" t="s">
        <v>1086</v>
      </c>
      <c r="F36" s="193" t="s">
        <v>1219</v>
      </c>
      <c r="G36" s="193" t="s">
        <v>1204</v>
      </c>
      <c r="H36" s="193" t="s">
        <v>1087</v>
      </c>
      <c r="I36" s="194" t="n">
        <v>727</v>
      </c>
    </row>
    <row r="37" customFormat="false" ht="13.8" hidden="false" customHeight="false" outlineLevel="0" collapsed="false">
      <c r="B37" s="193"/>
      <c r="C37" s="179"/>
      <c r="D37" s="193"/>
      <c r="E37" s="193" t="s">
        <v>1088</v>
      </c>
      <c r="F37" s="193" t="s">
        <v>1220</v>
      </c>
      <c r="G37" s="193" t="s">
        <v>1204</v>
      </c>
      <c r="H37" s="193" t="s">
        <v>1089</v>
      </c>
      <c r="I37" s="194" t="n">
        <v>385</v>
      </c>
    </row>
    <row r="38" customFormat="false" ht="13.8" hidden="false" customHeight="false" outlineLevel="0" collapsed="false">
      <c r="B38" s="193"/>
      <c r="C38" s="179"/>
      <c r="D38" s="193"/>
      <c r="E38" s="193" t="s">
        <v>1090</v>
      </c>
      <c r="F38" s="193" t="s">
        <v>1221</v>
      </c>
      <c r="G38" s="193" t="s">
        <v>1204</v>
      </c>
      <c r="H38" s="193" t="s">
        <v>1091</v>
      </c>
      <c r="I38" s="194" t="n">
        <v>355</v>
      </c>
    </row>
    <row r="39" customFormat="false" ht="13.8" hidden="false" customHeight="false" outlineLevel="0" collapsed="false">
      <c r="B39" s="193"/>
      <c r="C39" s="179"/>
      <c r="D39" s="193"/>
      <c r="E39" s="193" t="s">
        <v>1092</v>
      </c>
      <c r="F39" s="193" t="s">
        <v>1222</v>
      </c>
      <c r="G39" s="193" t="s">
        <v>1204</v>
      </c>
      <c r="H39" s="193" t="s">
        <v>1093</v>
      </c>
      <c r="I39" s="194" t="n">
        <v>427</v>
      </c>
    </row>
    <row r="40" customFormat="false" ht="13.8" hidden="false" customHeight="false" outlineLevel="0" collapsed="false">
      <c r="B40" s="193" t="s">
        <v>303</v>
      </c>
      <c r="C40" s="179"/>
      <c r="D40" s="193" t="s">
        <v>1178</v>
      </c>
      <c r="E40" s="193" t="s">
        <v>623</v>
      </c>
      <c r="F40" s="193" t="s">
        <v>1223</v>
      </c>
      <c r="G40" s="193" t="s">
        <v>1204</v>
      </c>
      <c r="H40" s="193" t="s">
        <v>624</v>
      </c>
      <c r="I40" s="194" t="n">
        <v>733</v>
      </c>
    </row>
    <row r="41" customFormat="false" ht="13.8" hidden="false" customHeight="false" outlineLevel="0" collapsed="false">
      <c r="B41" s="193"/>
      <c r="C41" s="179"/>
      <c r="D41" s="193"/>
      <c r="E41" s="193" t="s">
        <v>625</v>
      </c>
      <c r="F41" s="193" t="s">
        <v>1224</v>
      </c>
      <c r="G41" s="193" t="s">
        <v>1204</v>
      </c>
      <c r="H41" s="193" t="s">
        <v>626</v>
      </c>
      <c r="I41" s="194" t="n">
        <v>70</v>
      </c>
    </row>
    <row r="42" customFormat="false" ht="13.8" hidden="false" customHeight="false" outlineLevel="0" collapsed="false">
      <c r="B42" s="193"/>
      <c r="C42" s="179"/>
      <c r="D42" s="193"/>
      <c r="E42" s="193" t="s">
        <v>627</v>
      </c>
      <c r="F42" s="193" t="s">
        <v>1225</v>
      </c>
      <c r="G42" s="193" t="s">
        <v>1204</v>
      </c>
      <c r="H42" s="193" t="s">
        <v>628</v>
      </c>
      <c r="I42" s="194" t="n">
        <v>85</v>
      </c>
    </row>
    <row r="43" customFormat="false" ht="13.8" hidden="false" customHeight="false" outlineLevel="0" collapsed="false">
      <c r="B43" s="193"/>
      <c r="C43" s="179"/>
      <c r="D43" s="193"/>
      <c r="E43" s="193" t="s">
        <v>629</v>
      </c>
      <c r="F43" s="193" t="s">
        <v>1226</v>
      </c>
      <c r="G43" s="193" t="s">
        <v>1204</v>
      </c>
      <c r="H43" s="193" t="s">
        <v>630</v>
      </c>
      <c r="I43" s="194" t="n">
        <v>205</v>
      </c>
    </row>
    <row r="44" customFormat="false" ht="13.8" hidden="false" customHeight="false" outlineLevel="0" collapsed="false">
      <c r="B44" s="193" t="s">
        <v>407</v>
      </c>
      <c r="C44" s="179"/>
      <c r="D44" s="193" t="s">
        <v>1178</v>
      </c>
      <c r="E44" s="193" t="s">
        <v>965</v>
      </c>
      <c r="F44" s="193" t="s">
        <v>1227</v>
      </c>
      <c r="G44" s="193" t="s">
        <v>1204</v>
      </c>
      <c r="H44" s="193" t="s">
        <v>966</v>
      </c>
      <c r="I44" s="194" t="n">
        <v>1960</v>
      </c>
    </row>
    <row r="45" customFormat="false" ht="13.8" hidden="false" customHeight="false" outlineLevel="0" collapsed="false">
      <c r="B45" s="193"/>
      <c r="C45" s="179"/>
      <c r="D45" s="193"/>
      <c r="E45" s="193" t="s">
        <v>967</v>
      </c>
      <c r="F45" s="193" t="s">
        <v>1228</v>
      </c>
      <c r="G45" s="193" t="s">
        <v>1204</v>
      </c>
      <c r="H45" s="193" t="s">
        <v>968</v>
      </c>
      <c r="I45" s="194" t="n">
        <v>20</v>
      </c>
    </row>
    <row r="46" customFormat="false" ht="13.8" hidden="false" customHeight="false" outlineLevel="0" collapsed="false">
      <c r="B46" s="193"/>
      <c r="C46" s="179"/>
      <c r="D46" s="193"/>
      <c r="E46" s="193" t="s">
        <v>969</v>
      </c>
      <c r="F46" s="193" t="s">
        <v>1229</v>
      </c>
      <c r="G46" s="193" t="s">
        <v>1204</v>
      </c>
      <c r="H46" s="193" t="s">
        <v>970</v>
      </c>
      <c r="I46" s="194" t="n">
        <v>350</v>
      </c>
    </row>
    <row r="47" customFormat="false" ht="13.8" hidden="false" customHeight="false" outlineLevel="0" collapsed="false">
      <c r="B47" s="193"/>
      <c r="C47" s="179"/>
      <c r="D47" s="193"/>
      <c r="E47" s="193" t="s">
        <v>971</v>
      </c>
      <c r="F47" s="193" t="s">
        <v>1230</v>
      </c>
      <c r="G47" s="193" t="s">
        <v>1204</v>
      </c>
      <c r="H47" s="193" t="s">
        <v>972</v>
      </c>
      <c r="I47" s="194" t="n">
        <v>160</v>
      </c>
    </row>
    <row r="48" customFormat="false" ht="13.8" hidden="false" customHeight="false" outlineLevel="0" collapsed="false">
      <c r="B48" s="193" t="s">
        <v>526</v>
      </c>
      <c r="C48" s="179"/>
      <c r="D48" s="193" t="s">
        <v>1178</v>
      </c>
      <c r="E48" s="193" t="s">
        <v>631</v>
      </c>
      <c r="F48" s="193" t="s">
        <v>1231</v>
      </c>
      <c r="G48" s="193" t="s">
        <v>1204</v>
      </c>
      <c r="H48" s="193" t="s">
        <v>632</v>
      </c>
      <c r="I48" s="194" t="n">
        <v>70</v>
      </c>
    </row>
    <row r="49" customFormat="false" ht="13.8" hidden="false" customHeight="false" outlineLevel="0" collapsed="false">
      <c r="B49" s="193" t="s">
        <v>412</v>
      </c>
      <c r="C49" s="179"/>
      <c r="D49" s="193" t="s">
        <v>1178</v>
      </c>
      <c r="E49" s="193" t="s">
        <v>973</v>
      </c>
      <c r="F49" s="193" t="s">
        <v>1232</v>
      </c>
      <c r="G49" s="193" t="s">
        <v>1204</v>
      </c>
      <c r="H49" s="193" t="s">
        <v>974</v>
      </c>
      <c r="I49" s="194" t="n">
        <v>15</v>
      </c>
    </row>
    <row r="50" customFormat="false" ht="13.8" hidden="false" customHeight="false" outlineLevel="0" collapsed="false">
      <c r="B50" s="193" t="s">
        <v>1032</v>
      </c>
      <c r="C50" s="179"/>
      <c r="D50" s="193" t="s">
        <v>1178</v>
      </c>
      <c r="E50" s="193" t="s">
        <v>1033</v>
      </c>
      <c r="F50" s="193" t="s">
        <v>1233</v>
      </c>
      <c r="G50" s="193" t="s">
        <v>1204</v>
      </c>
      <c r="H50" s="193" t="s">
        <v>1034</v>
      </c>
      <c r="I50" s="194" t="n">
        <v>341</v>
      </c>
    </row>
    <row r="51" customFormat="false" ht="13.8" hidden="false" customHeight="false" outlineLevel="0" collapsed="false">
      <c r="B51" s="193"/>
      <c r="C51" s="179"/>
      <c r="D51" s="193"/>
      <c r="E51" s="193" t="s">
        <v>1035</v>
      </c>
      <c r="F51" s="193" t="s">
        <v>1234</v>
      </c>
      <c r="G51" s="193" t="s">
        <v>1204</v>
      </c>
      <c r="H51" s="193" t="s">
        <v>1036</v>
      </c>
      <c r="I51" s="194" t="n">
        <v>12</v>
      </c>
    </row>
    <row r="52" customFormat="false" ht="13.8" hidden="false" customHeight="false" outlineLevel="0" collapsed="false">
      <c r="B52" s="193" t="s">
        <v>415</v>
      </c>
      <c r="C52" s="179"/>
      <c r="D52" s="193" t="s">
        <v>1178</v>
      </c>
      <c r="E52" s="193" t="s">
        <v>975</v>
      </c>
      <c r="F52" s="193" t="s">
        <v>1235</v>
      </c>
      <c r="G52" s="193" t="s">
        <v>1204</v>
      </c>
      <c r="H52" s="193" t="s">
        <v>976</v>
      </c>
      <c r="I52" s="194" t="n">
        <v>1228</v>
      </c>
    </row>
    <row r="53" customFormat="false" ht="13.8" hidden="false" customHeight="false" outlineLevel="0" collapsed="false">
      <c r="B53" s="193" t="s">
        <v>507</v>
      </c>
      <c r="C53" s="179"/>
      <c r="D53" s="193" t="s">
        <v>1178</v>
      </c>
      <c r="E53" s="193" t="s">
        <v>583</v>
      </c>
      <c r="F53" s="193" t="s">
        <v>1236</v>
      </c>
      <c r="G53" s="193" t="s">
        <v>1204</v>
      </c>
      <c r="H53" s="193" t="s">
        <v>584</v>
      </c>
      <c r="I53" s="194" t="n">
        <v>60</v>
      </c>
    </row>
    <row r="54" customFormat="false" ht="13.8" hidden="false" customHeight="false" outlineLevel="0" collapsed="false">
      <c r="B54" s="193"/>
      <c r="C54" s="179"/>
      <c r="D54" s="193"/>
      <c r="E54" s="193" t="s">
        <v>982</v>
      </c>
      <c r="F54" s="193" t="s">
        <v>1237</v>
      </c>
      <c r="G54" s="193" t="s">
        <v>1204</v>
      </c>
      <c r="H54" s="193" t="s">
        <v>983</v>
      </c>
      <c r="I54" s="194" t="n">
        <v>450</v>
      </c>
    </row>
    <row r="55" customFormat="false" ht="13.8" hidden="false" customHeight="false" outlineLevel="0" collapsed="false">
      <c r="B55" s="193"/>
      <c r="C55" s="179"/>
      <c r="D55" s="193"/>
      <c r="E55" s="193" t="s">
        <v>984</v>
      </c>
      <c r="F55" s="193" t="s">
        <v>1238</v>
      </c>
      <c r="G55" s="193" t="s">
        <v>1204</v>
      </c>
      <c r="H55" s="193" t="s">
        <v>985</v>
      </c>
      <c r="I55" s="194" t="n">
        <v>340</v>
      </c>
    </row>
    <row r="56" customFormat="false" ht="13.8" hidden="false" customHeight="false" outlineLevel="0" collapsed="false">
      <c r="B56" s="193"/>
      <c r="C56" s="179"/>
      <c r="D56" s="193"/>
      <c r="E56" s="193" t="s">
        <v>986</v>
      </c>
      <c r="F56" s="193" t="s">
        <v>1239</v>
      </c>
      <c r="G56" s="193" t="s">
        <v>1204</v>
      </c>
      <c r="H56" s="193" t="s">
        <v>987</v>
      </c>
      <c r="I56" s="194" t="n">
        <v>175</v>
      </c>
    </row>
    <row r="57" customFormat="false" ht="13.8" hidden="false" customHeight="false" outlineLevel="0" collapsed="false">
      <c r="B57" s="193" t="s">
        <v>1037</v>
      </c>
      <c r="C57" s="179"/>
      <c r="D57" s="193" t="s">
        <v>1178</v>
      </c>
      <c r="E57" s="193" t="s">
        <v>1038</v>
      </c>
      <c r="F57" s="193" t="s">
        <v>1240</v>
      </c>
      <c r="G57" s="193" t="s">
        <v>1204</v>
      </c>
      <c r="H57" s="193" t="s">
        <v>1039</v>
      </c>
      <c r="I57" s="194" t="n">
        <v>268</v>
      </c>
    </row>
    <row r="58" customFormat="false" ht="13.8" hidden="false" customHeight="false" outlineLevel="0" collapsed="false">
      <c r="B58" s="193" t="s">
        <v>539</v>
      </c>
      <c r="C58" s="179"/>
      <c r="D58" s="193" t="s">
        <v>1178</v>
      </c>
      <c r="E58" s="193" t="s">
        <v>837</v>
      </c>
      <c r="F58" s="193" t="s">
        <v>1241</v>
      </c>
      <c r="G58" s="193" t="s">
        <v>1204</v>
      </c>
      <c r="H58" s="193" t="s">
        <v>838</v>
      </c>
      <c r="I58" s="194" t="n">
        <v>150</v>
      </c>
    </row>
    <row r="59" customFormat="false" ht="13.8" hidden="false" customHeight="false" outlineLevel="0" collapsed="false">
      <c r="B59" s="193"/>
      <c r="C59" s="179"/>
      <c r="D59" s="193"/>
      <c r="E59" s="193" t="s">
        <v>839</v>
      </c>
      <c r="F59" s="193" t="s">
        <v>1242</v>
      </c>
      <c r="G59" s="193" t="s">
        <v>1204</v>
      </c>
      <c r="H59" s="193" t="s">
        <v>840</v>
      </c>
      <c r="I59" s="194" t="n">
        <v>150</v>
      </c>
    </row>
    <row r="60" customFormat="false" ht="13.8" hidden="false" customHeight="false" outlineLevel="0" collapsed="false">
      <c r="B60" s="193"/>
      <c r="C60" s="179"/>
      <c r="D60" s="193"/>
      <c r="E60" s="193" t="s">
        <v>841</v>
      </c>
      <c r="F60" s="193" t="s">
        <v>1243</v>
      </c>
      <c r="G60" s="193" t="s">
        <v>1204</v>
      </c>
      <c r="H60" s="193" t="s">
        <v>842</v>
      </c>
      <c r="I60" s="194" t="n">
        <v>165</v>
      </c>
    </row>
    <row r="61" customFormat="false" ht="13.8" hidden="false" customHeight="false" outlineLevel="0" collapsed="false">
      <c r="B61" s="193"/>
      <c r="C61" s="179"/>
      <c r="D61" s="193"/>
      <c r="E61" s="193" t="s">
        <v>843</v>
      </c>
      <c r="F61" s="193" t="s">
        <v>1244</v>
      </c>
      <c r="G61" s="193" t="s">
        <v>1204</v>
      </c>
      <c r="H61" s="193" t="s">
        <v>844</v>
      </c>
      <c r="I61" s="194" t="n">
        <v>566</v>
      </c>
    </row>
    <row r="62" customFormat="false" ht="13.8" hidden="false" customHeight="false" outlineLevel="0" collapsed="false">
      <c r="B62" s="193"/>
      <c r="C62" s="179"/>
      <c r="D62" s="193"/>
      <c r="E62" s="193" t="s">
        <v>845</v>
      </c>
      <c r="F62" s="193" t="s">
        <v>1245</v>
      </c>
      <c r="G62" s="193" t="s">
        <v>1204</v>
      </c>
      <c r="H62" s="193" t="s">
        <v>846</v>
      </c>
      <c r="I62" s="194" t="n">
        <v>576</v>
      </c>
    </row>
    <row r="63" customFormat="false" ht="13.8" hidden="false" customHeight="false" outlineLevel="0" collapsed="false">
      <c r="B63" s="193"/>
      <c r="C63" s="179"/>
      <c r="D63" s="193"/>
      <c r="E63" s="193" t="s">
        <v>847</v>
      </c>
      <c r="F63" s="193" t="s">
        <v>1246</v>
      </c>
      <c r="G63" s="193" t="s">
        <v>1204</v>
      </c>
      <c r="H63" s="193" t="s">
        <v>848</v>
      </c>
      <c r="I63" s="194" t="n">
        <v>81</v>
      </c>
    </row>
    <row r="64" customFormat="false" ht="13.8" hidden="false" customHeight="false" outlineLevel="0" collapsed="false">
      <c r="B64" s="193" t="s">
        <v>382</v>
      </c>
      <c r="C64" s="179"/>
      <c r="D64" s="193" t="s">
        <v>1178</v>
      </c>
      <c r="E64" s="193" t="s">
        <v>875</v>
      </c>
      <c r="F64" s="193" t="s">
        <v>1247</v>
      </c>
      <c r="G64" s="193" t="s">
        <v>1204</v>
      </c>
      <c r="H64" s="193" t="s">
        <v>876</v>
      </c>
      <c r="I64" s="194" t="n">
        <v>145</v>
      </c>
    </row>
    <row r="65" customFormat="false" ht="13.8" hidden="false" customHeight="false" outlineLevel="0" collapsed="false">
      <c r="B65" s="193" t="s">
        <v>387</v>
      </c>
      <c r="C65" s="179"/>
      <c r="D65" s="193" t="s">
        <v>1178</v>
      </c>
      <c r="E65" s="193" t="s">
        <v>881</v>
      </c>
      <c r="F65" s="193" t="s">
        <v>1248</v>
      </c>
      <c r="G65" s="193" t="s">
        <v>1204</v>
      </c>
      <c r="H65" s="193" t="s">
        <v>882</v>
      </c>
      <c r="I65" s="194" t="n">
        <v>80</v>
      </c>
    </row>
    <row r="66" customFormat="false" ht="13.8" hidden="false" customHeight="false" outlineLevel="0" collapsed="false">
      <c r="B66" s="193"/>
      <c r="C66" s="179"/>
      <c r="D66" s="193"/>
      <c r="E66" s="193" t="s">
        <v>883</v>
      </c>
      <c r="F66" s="193" t="s">
        <v>1249</v>
      </c>
      <c r="G66" s="193" t="s">
        <v>1204</v>
      </c>
      <c r="H66" s="193" t="s">
        <v>884</v>
      </c>
      <c r="I66" s="194" t="n">
        <v>300</v>
      </c>
    </row>
    <row r="67" customFormat="false" ht="13.8" hidden="false" customHeight="false" outlineLevel="0" collapsed="false">
      <c r="B67" s="193"/>
      <c r="C67" s="179"/>
      <c r="D67" s="193"/>
      <c r="E67" s="193" t="s">
        <v>885</v>
      </c>
      <c r="F67" s="193" t="s">
        <v>1250</v>
      </c>
      <c r="G67" s="193" t="s">
        <v>1204</v>
      </c>
      <c r="H67" s="193" t="s">
        <v>886</v>
      </c>
      <c r="I67" s="194" t="n">
        <v>190</v>
      </c>
    </row>
    <row r="68" customFormat="false" ht="13.8" hidden="false" customHeight="false" outlineLevel="0" collapsed="false">
      <c r="B68" s="193"/>
      <c r="C68" s="179"/>
      <c r="D68" s="193"/>
      <c r="E68" s="193" t="s">
        <v>887</v>
      </c>
      <c r="F68" s="193" t="s">
        <v>1251</v>
      </c>
      <c r="G68" s="193" t="s">
        <v>1204</v>
      </c>
      <c r="H68" s="193" t="s">
        <v>888</v>
      </c>
      <c r="I68" s="194" t="n">
        <v>80</v>
      </c>
    </row>
    <row r="69" customFormat="false" ht="13.8" hidden="false" customHeight="false" outlineLevel="0" collapsed="false">
      <c r="B69" s="193"/>
      <c r="C69" s="179"/>
      <c r="D69" s="193"/>
      <c r="E69" s="193" t="s">
        <v>889</v>
      </c>
      <c r="F69" s="193" t="s">
        <v>1252</v>
      </c>
      <c r="G69" s="193" t="s">
        <v>1204</v>
      </c>
      <c r="H69" s="193" t="s">
        <v>890</v>
      </c>
      <c r="I69" s="194" t="n">
        <v>40</v>
      </c>
    </row>
    <row r="70" customFormat="false" ht="13.8" hidden="false" customHeight="false" outlineLevel="0" collapsed="false">
      <c r="B70" s="193"/>
      <c r="C70" s="179"/>
      <c r="D70" s="193"/>
      <c r="E70" s="193" t="s">
        <v>891</v>
      </c>
      <c r="F70" s="193" t="s">
        <v>1253</v>
      </c>
      <c r="G70" s="193" t="s">
        <v>1204</v>
      </c>
      <c r="H70" s="193" t="s">
        <v>892</v>
      </c>
      <c r="I70" s="194" t="n">
        <v>50</v>
      </c>
    </row>
    <row r="71" customFormat="false" ht="13.8" hidden="false" customHeight="false" outlineLevel="0" collapsed="false">
      <c r="B71" s="193"/>
      <c r="C71" s="179"/>
      <c r="D71" s="193"/>
      <c r="E71" s="193" t="s">
        <v>893</v>
      </c>
      <c r="F71" s="193" t="s">
        <v>1254</v>
      </c>
      <c r="G71" s="193" t="s">
        <v>1204</v>
      </c>
      <c r="H71" s="193" t="s">
        <v>894</v>
      </c>
      <c r="I71" s="194" t="n">
        <v>75</v>
      </c>
    </row>
    <row r="72" customFormat="false" ht="13.8" hidden="false" customHeight="false" outlineLevel="0" collapsed="false">
      <c r="B72" s="193"/>
      <c r="C72" s="179"/>
      <c r="D72" s="193"/>
      <c r="E72" s="193" t="s">
        <v>895</v>
      </c>
      <c r="F72" s="193" t="s">
        <v>1255</v>
      </c>
      <c r="G72" s="193" t="s">
        <v>1204</v>
      </c>
      <c r="H72" s="193" t="s">
        <v>896</v>
      </c>
      <c r="I72" s="194" t="n">
        <v>50</v>
      </c>
    </row>
    <row r="73" customFormat="false" ht="13.8" hidden="false" customHeight="false" outlineLevel="0" collapsed="false">
      <c r="B73" s="193" t="s">
        <v>988</v>
      </c>
      <c r="C73" s="179"/>
      <c r="D73" s="193" t="s">
        <v>1178</v>
      </c>
      <c r="E73" s="193" t="s">
        <v>989</v>
      </c>
      <c r="F73" s="193" t="s">
        <v>1256</v>
      </c>
      <c r="G73" s="193" t="s">
        <v>1204</v>
      </c>
      <c r="H73" s="193" t="s">
        <v>990</v>
      </c>
      <c r="I73" s="194" t="n">
        <v>440</v>
      </c>
    </row>
    <row r="74" customFormat="false" ht="13.8" hidden="false" customHeight="false" outlineLevel="0" collapsed="false">
      <c r="B74" s="193"/>
      <c r="C74" s="179"/>
      <c r="D74" s="193"/>
      <c r="E74" s="193" t="s">
        <v>991</v>
      </c>
      <c r="F74" s="193" t="s">
        <v>1257</v>
      </c>
      <c r="G74" s="193" t="s">
        <v>1204</v>
      </c>
      <c r="H74" s="193" t="s">
        <v>992</v>
      </c>
      <c r="I74" s="194" t="n">
        <v>20</v>
      </c>
    </row>
    <row r="75" customFormat="false" ht="13.8" hidden="false" customHeight="false" outlineLevel="0" collapsed="false">
      <c r="B75" s="193" t="s">
        <v>993</v>
      </c>
      <c r="C75" s="179"/>
      <c r="D75" s="193" t="s">
        <v>1178</v>
      </c>
      <c r="E75" s="193" t="s">
        <v>994</v>
      </c>
      <c r="F75" s="193" t="s">
        <v>1258</v>
      </c>
      <c r="G75" s="193" t="s">
        <v>1204</v>
      </c>
      <c r="H75" s="193" t="s">
        <v>995</v>
      </c>
      <c r="I75" s="194" t="n">
        <v>355</v>
      </c>
    </row>
    <row r="76" customFormat="false" ht="13.8" hidden="false" customHeight="false" outlineLevel="0" collapsed="false">
      <c r="B76" s="193" t="s">
        <v>249</v>
      </c>
      <c r="C76" s="179"/>
      <c r="D76" s="193" t="s">
        <v>1178</v>
      </c>
      <c r="E76" s="193" t="s">
        <v>685</v>
      </c>
      <c r="F76" s="193" t="s">
        <v>1259</v>
      </c>
      <c r="G76" s="193" t="s">
        <v>1204</v>
      </c>
      <c r="H76" s="193" t="s">
        <v>686</v>
      </c>
      <c r="I76" s="194" t="n">
        <v>40</v>
      </c>
    </row>
    <row r="77" customFormat="false" ht="13.8" hidden="false" customHeight="false" outlineLevel="0" collapsed="false">
      <c r="B77" s="193" t="s">
        <v>996</v>
      </c>
      <c r="C77" s="179"/>
      <c r="D77" s="193" t="s">
        <v>1178</v>
      </c>
      <c r="E77" s="193" t="s">
        <v>1003</v>
      </c>
      <c r="F77" s="193" t="s">
        <v>1260</v>
      </c>
      <c r="G77" s="193" t="s">
        <v>1204</v>
      </c>
      <c r="H77" s="193" t="s">
        <v>1004</v>
      </c>
      <c r="I77" s="194" t="n">
        <v>114.78</v>
      </c>
    </row>
    <row r="78" customFormat="false" ht="13.8" hidden="false" customHeight="false" outlineLevel="0" collapsed="false">
      <c r="B78" s="195"/>
      <c r="C78" s="184"/>
      <c r="D78" s="195"/>
      <c r="E78" s="195" t="s">
        <v>1009</v>
      </c>
      <c r="F78" s="195" t="s">
        <v>1261</v>
      </c>
      <c r="G78" s="195" t="s">
        <v>1204</v>
      </c>
      <c r="H78" s="195" t="s">
        <v>1010</v>
      </c>
      <c r="I78" s="196" t="n">
        <v>690</v>
      </c>
    </row>
    <row r="79" customFormat="false" ht="12.8" hidden="false" customHeight="false" outlineLevel="0" collapsed="false">
      <c r="I79" s="0" t="n">
        <f aca="false">SUM(I21:I78)</f>
        <v>19064.78</v>
      </c>
    </row>
    <row r="83" customFormat="false" ht="13.8" hidden="false" customHeight="false" outlineLevel="0" collapsed="false">
      <c r="B83" s="191" t="s">
        <v>348</v>
      </c>
      <c r="C83" s="172" t="s">
        <v>201</v>
      </c>
      <c r="D83" s="191" t="s">
        <v>1178</v>
      </c>
      <c r="E83" s="191" t="s">
        <v>568</v>
      </c>
      <c r="F83" s="191" t="s">
        <v>1262</v>
      </c>
      <c r="G83" s="191" t="s">
        <v>1263</v>
      </c>
      <c r="H83" s="191" t="s">
        <v>569</v>
      </c>
      <c r="I83" s="192" t="n">
        <v>3750</v>
      </c>
    </row>
    <row r="84" customFormat="false" ht="13.8" hidden="false" customHeight="false" outlineLevel="0" collapsed="false">
      <c r="B84" s="193" t="s">
        <v>585</v>
      </c>
      <c r="C84" s="179"/>
      <c r="D84" s="193" t="s">
        <v>1178</v>
      </c>
      <c r="E84" s="193" t="s">
        <v>586</v>
      </c>
      <c r="F84" s="193" t="s">
        <v>1264</v>
      </c>
      <c r="G84" s="193" t="s">
        <v>1263</v>
      </c>
      <c r="H84" s="193" t="s">
        <v>587</v>
      </c>
      <c r="I84" s="194" t="n">
        <v>345</v>
      </c>
    </row>
    <row r="85" customFormat="false" ht="13.8" hidden="false" customHeight="false" outlineLevel="0" collapsed="false">
      <c r="B85" s="193"/>
      <c r="C85" s="179"/>
      <c r="D85" s="193"/>
      <c r="E85" s="193"/>
      <c r="F85" s="193"/>
      <c r="G85" s="193"/>
      <c r="H85" s="193"/>
      <c r="I85" s="194" t="n">
        <v>1625</v>
      </c>
    </row>
    <row r="86" customFormat="false" ht="13.8" hidden="false" customHeight="false" outlineLevel="0" collapsed="false">
      <c r="B86" s="193" t="s">
        <v>241</v>
      </c>
      <c r="C86" s="179"/>
      <c r="D86" s="193" t="s">
        <v>1178</v>
      </c>
      <c r="E86" s="193" t="s">
        <v>554</v>
      </c>
      <c r="F86" s="193" t="s">
        <v>1265</v>
      </c>
      <c r="G86" s="193" t="s">
        <v>1263</v>
      </c>
      <c r="H86" s="193" t="s">
        <v>555</v>
      </c>
      <c r="I86" s="194" t="n">
        <v>340</v>
      </c>
    </row>
    <row r="87" customFormat="false" ht="13.8" hidden="false" customHeight="false" outlineLevel="0" collapsed="false">
      <c r="B87" s="193"/>
      <c r="C87" s="179"/>
      <c r="D87" s="193"/>
      <c r="E87" s="193" t="s">
        <v>556</v>
      </c>
      <c r="F87" s="193" t="s">
        <v>1266</v>
      </c>
      <c r="G87" s="193" t="s">
        <v>1263</v>
      </c>
      <c r="H87" s="193" t="s">
        <v>557</v>
      </c>
      <c r="I87" s="194" t="n">
        <v>500</v>
      </c>
    </row>
    <row r="88" customFormat="false" ht="13.8" hidden="false" customHeight="false" outlineLevel="0" collapsed="false">
      <c r="B88" s="193"/>
      <c r="C88" s="179"/>
      <c r="D88" s="193"/>
      <c r="E88" s="193" t="s">
        <v>558</v>
      </c>
      <c r="F88" s="193" t="s">
        <v>1267</v>
      </c>
      <c r="G88" s="193" t="s">
        <v>1263</v>
      </c>
      <c r="H88" s="193" t="s">
        <v>559</v>
      </c>
      <c r="I88" s="194" t="n">
        <v>874</v>
      </c>
    </row>
    <row r="89" customFormat="false" ht="13.8" hidden="false" customHeight="false" outlineLevel="0" collapsed="false">
      <c r="B89" s="193"/>
      <c r="C89" s="179"/>
      <c r="D89" s="193"/>
      <c r="E89" s="193" t="s">
        <v>560</v>
      </c>
      <c r="F89" s="193" t="s">
        <v>1268</v>
      </c>
      <c r="G89" s="193" t="s">
        <v>1263</v>
      </c>
      <c r="H89" s="193" t="s">
        <v>561</v>
      </c>
      <c r="I89" s="194" t="n">
        <v>125</v>
      </c>
    </row>
    <row r="90" customFormat="false" ht="13.8" hidden="false" customHeight="false" outlineLevel="0" collapsed="false">
      <c r="B90" s="193"/>
      <c r="C90" s="179"/>
      <c r="D90" s="193"/>
      <c r="E90" s="193" t="s">
        <v>562</v>
      </c>
      <c r="F90" s="193" t="s">
        <v>1269</v>
      </c>
      <c r="G90" s="193" t="s">
        <v>1263</v>
      </c>
      <c r="H90" s="193" t="s">
        <v>563</v>
      </c>
      <c r="I90" s="194" t="n">
        <v>728</v>
      </c>
    </row>
    <row r="91" customFormat="false" ht="13.8" hidden="false" customHeight="false" outlineLevel="0" collapsed="false">
      <c r="B91" s="193" t="s">
        <v>312</v>
      </c>
      <c r="C91" s="179"/>
      <c r="D91" s="193" t="s">
        <v>1178</v>
      </c>
      <c r="E91" s="193" t="s">
        <v>564</v>
      </c>
      <c r="F91" s="193" t="s">
        <v>1270</v>
      </c>
      <c r="G91" s="193" t="s">
        <v>1263</v>
      </c>
      <c r="H91" s="193" t="s">
        <v>565</v>
      </c>
      <c r="I91" s="194" t="n">
        <v>875</v>
      </c>
    </row>
    <row r="92" customFormat="false" ht="13.8" hidden="false" customHeight="false" outlineLevel="0" collapsed="false">
      <c r="B92" s="193"/>
      <c r="C92" s="179"/>
      <c r="D92" s="193"/>
      <c r="E92" s="193"/>
      <c r="F92" s="193"/>
      <c r="G92" s="193"/>
      <c r="H92" s="193"/>
      <c r="I92" s="194" t="n">
        <v>1740</v>
      </c>
    </row>
    <row r="93" customFormat="false" ht="13.8" hidden="false" customHeight="false" outlineLevel="0" collapsed="false">
      <c r="B93" s="193"/>
      <c r="C93" s="179"/>
      <c r="D93" s="193"/>
      <c r="E93" s="193" t="s">
        <v>566</v>
      </c>
      <c r="F93" s="193" t="s">
        <v>1271</v>
      </c>
      <c r="G93" s="193" t="s">
        <v>1263</v>
      </c>
      <c r="H93" s="193" t="s">
        <v>567</v>
      </c>
      <c r="I93" s="194" t="n">
        <v>350</v>
      </c>
    </row>
    <row r="94" customFormat="false" ht="13.8" hidden="false" customHeight="false" outlineLevel="0" collapsed="false">
      <c r="B94" s="193"/>
      <c r="C94" s="179"/>
      <c r="D94" s="193"/>
      <c r="E94" s="193"/>
      <c r="F94" s="193"/>
      <c r="G94" s="193"/>
      <c r="H94" s="193"/>
      <c r="I94" s="194" t="n">
        <v>925</v>
      </c>
    </row>
    <row r="95" customFormat="false" ht="13.8" hidden="false" customHeight="false" outlineLevel="0" collapsed="false">
      <c r="B95" s="193" t="s">
        <v>264</v>
      </c>
      <c r="C95" s="179"/>
      <c r="D95" s="193" t="s">
        <v>1178</v>
      </c>
      <c r="E95" s="193" t="s">
        <v>575</v>
      </c>
      <c r="F95" s="193" t="s">
        <v>1272</v>
      </c>
      <c r="G95" s="193" t="s">
        <v>1263</v>
      </c>
      <c r="H95" s="193" t="s">
        <v>576</v>
      </c>
      <c r="I95" s="194" t="n">
        <v>4150</v>
      </c>
    </row>
    <row r="96" customFormat="false" ht="13.8" hidden="false" customHeight="false" outlineLevel="0" collapsed="false">
      <c r="B96" s="193" t="s">
        <v>382</v>
      </c>
      <c r="C96" s="179"/>
      <c r="D96" s="193" t="s">
        <v>1178</v>
      </c>
      <c r="E96" s="193" t="s">
        <v>577</v>
      </c>
      <c r="F96" s="193" t="s">
        <v>1273</v>
      </c>
      <c r="G96" s="193" t="s">
        <v>1263</v>
      </c>
      <c r="H96" s="193" t="s">
        <v>578</v>
      </c>
      <c r="I96" s="194" t="n">
        <v>5850</v>
      </c>
    </row>
    <row r="97" customFormat="false" ht="13.8" hidden="false" customHeight="false" outlineLevel="0" collapsed="false">
      <c r="B97" s="193"/>
      <c r="C97" s="179"/>
      <c r="D97" s="193"/>
      <c r="E97" s="193" t="s">
        <v>579</v>
      </c>
      <c r="F97" s="193" t="s">
        <v>1274</v>
      </c>
      <c r="G97" s="193" t="s">
        <v>1263</v>
      </c>
      <c r="H97" s="193" t="s">
        <v>580</v>
      </c>
      <c r="I97" s="194" t="n">
        <v>240</v>
      </c>
    </row>
    <row r="98" customFormat="false" ht="13.8" hidden="false" customHeight="false" outlineLevel="0" collapsed="false">
      <c r="B98" s="195" t="s">
        <v>600</v>
      </c>
      <c r="C98" s="184"/>
      <c r="D98" s="195" t="s">
        <v>1178</v>
      </c>
      <c r="E98" s="195" t="s">
        <v>601</v>
      </c>
      <c r="F98" s="195" t="s">
        <v>1275</v>
      </c>
      <c r="G98" s="195" t="s">
        <v>1263</v>
      </c>
      <c r="H98" s="195" t="s">
        <v>602</v>
      </c>
      <c r="I98" s="196" t="n">
        <v>300</v>
      </c>
    </row>
    <row r="99" customFormat="false" ht="12.8" hidden="false" customHeight="false" outlineLevel="0" collapsed="false">
      <c r="I99" s="0" t="n">
        <f aca="false">SUM(I83:I98)</f>
        <v>22717</v>
      </c>
    </row>
    <row r="102" customFormat="false" ht="13.8" hidden="false" customHeight="false" outlineLevel="0" collapsed="false">
      <c r="B102" s="191" t="s">
        <v>270</v>
      </c>
      <c r="C102" s="172" t="s">
        <v>204</v>
      </c>
      <c r="D102" s="191" t="s">
        <v>1178</v>
      </c>
      <c r="E102" s="191" t="s">
        <v>542</v>
      </c>
      <c r="F102" s="191" t="s">
        <v>1276</v>
      </c>
      <c r="G102" s="191" t="s">
        <v>1277</v>
      </c>
      <c r="H102" s="191" t="s">
        <v>543</v>
      </c>
      <c r="I102" s="192" t="n">
        <v>1350</v>
      </c>
    </row>
    <row r="103" customFormat="false" ht="13.8" hidden="false" customHeight="false" outlineLevel="0" collapsed="false">
      <c r="B103" s="193"/>
      <c r="C103" s="179"/>
      <c r="D103" s="193"/>
      <c r="E103" s="193" t="s">
        <v>544</v>
      </c>
      <c r="F103" s="193" t="s">
        <v>1278</v>
      </c>
      <c r="G103" s="193" t="s">
        <v>1277</v>
      </c>
      <c r="H103" s="193" t="s">
        <v>545</v>
      </c>
      <c r="I103" s="194" t="n">
        <v>1350</v>
      </c>
    </row>
    <row r="104" customFormat="false" ht="13.8" hidden="false" customHeight="false" outlineLevel="0" collapsed="false">
      <c r="B104" s="193" t="s">
        <v>536</v>
      </c>
      <c r="C104" s="179"/>
      <c r="D104" s="193" t="s">
        <v>1178</v>
      </c>
      <c r="E104" s="193" t="s">
        <v>537</v>
      </c>
      <c r="F104" s="193" t="s">
        <v>1279</v>
      </c>
      <c r="G104" s="193" t="s">
        <v>1277</v>
      </c>
      <c r="H104" s="193" t="s">
        <v>538</v>
      </c>
      <c r="I104" s="194" t="n">
        <v>2400</v>
      </c>
    </row>
    <row r="105" customFormat="false" ht="13.8" hidden="false" customHeight="false" outlineLevel="0" collapsed="false">
      <c r="B105" s="195" t="s">
        <v>539</v>
      </c>
      <c r="C105" s="184"/>
      <c r="D105" s="195" t="s">
        <v>1178</v>
      </c>
      <c r="E105" s="195" t="s">
        <v>540</v>
      </c>
      <c r="F105" s="195" t="s">
        <v>1280</v>
      </c>
      <c r="G105" s="195" t="s">
        <v>1277</v>
      </c>
      <c r="H105" s="195" t="s">
        <v>541</v>
      </c>
      <c r="I105" s="196" t="n">
        <v>2400</v>
      </c>
    </row>
    <row r="106" customFormat="false" ht="12.8" hidden="false" customHeight="false" outlineLevel="0" collapsed="false">
      <c r="I106" s="0" t="n">
        <f aca="false">SUM(I102:I105)</f>
        <v>7500</v>
      </c>
    </row>
    <row r="109" customFormat="false" ht="13.8" hidden="false" customHeight="false" outlineLevel="0" collapsed="false">
      <c r="B109" s="191" t="s">
        <v>351</v>
      </c>
      <c r="C109" s="191" t="s">
        <v>203</v>
      </c>
      <c r="D109" s="191" t="s">
        <v>1178</v>
      </c>
      <c r="E109" s="191" t="s">
        <v>731</v>
      </c>
      <c r="F109" s="191" t="s">
        <v>1281</v>
      </c>
      <c r="G109" s="191" t="s">
        <v>1282</v>
      </c>
      <c r="H109" s="191" t="s">
        <v>732</v>
      </c>
      <c r="I109" s="192" t="n">
        <v>932.37</v>
      </c>
    </row>
    <row r="110" customFormat="false" ht="13.8" hidden="false" customHeight="false" outlineLevel="0" collapsed="false">
      <c r="B110" s="193"/>
      <c r="D110" s="193"/>
      <c r="E110" s="193" t="s">
        <v>741</v>
      </c>
      <c r="F110" s="193" t="s">
        <v>1283</v>
      </c>
      <c r="G110" s="193" t="s">
        <v>1282</v>
      </c>
      <c r="H110" s="193" t="s">
        <v>742</v>
      </c>
      <c r="I110" s="194" t="n">
        <v>802.9</v>
      </c>
    </row>
    <row r="111" customFormat="false" ht="13.8" hidden="false" customHeight="false" outlineLevel="0" collapsed="false">
      <c r="B111" s="193" t="s">
        <v>767</v>
      </c>
      <c r="D111" s="193" t="s">
        <v>1178</v>
      </c>
      <c r="E111" s="193" t="s">
        <v>776</v>
      </c>
      <c r="F111" s="193" t="s">
        <v>1284</v>
      </c>
      <c r="G111" s="193" t="s">
        <v>1282</v>
      </c>
      <c r="H111" s="193" t="s">
        <v>777</v>
      </c>
      <c r="I111" s="194" t="n">
        <v>851.05</v>
      </c>
    </row>
    <row r="112" customFormat="false" ht="13.8" hidden="false" customHeight="false" outlineLevel="0" collapsed="false">
      <c r="B112" s="193" t="s">
        <v>246</v>
      </c>
      <c r="D112" s="193" t="s">
        <v>1178</v>
      </c>
      <c r="E112" s="193" t="s">
        <v>619</v>
      </c>
      <c r="F112" s="193" t="s">
        <v>1285</v>
      </c>
      <c r="G112" s="193" t="s">
        <v>1282</v>
      </c>
      <c r="H112" s="193" t="s">
        <v>620</v>
      </c>
      <c r="I112" s="194" t="n">
        <v>3479.8</v>
      </c>
    </row>
    <row r="113" customFormat="false" ht="13.8" hidden="false" customHeight="false" outlineLevel="0" collapsed="false">
      <c r="B113" s="193" t="s">
        <v>533</v>
      </c>
      <c r="D113" s="193" t="s">
        <v>1178</v>
      </c>
      <c r="E113" s="193" t="s">
        <v>792</v>
      </c>
      <c r="F113" s="193" t="s">
        <v>1286</v>
      </c>
      <c r="G113" s="193" t="s">
        <v>1282</v>
      </c>
      <c r="H113" s="193" t="s">
        <v>793</v>
      </c>
      <c r="I113" s="194" t="n">
        <v>350</v>
      </c>
    </row>
    <row r="114" customFormat="false" ht="13.8" hidden="false" customHeight="false" outlineLevel="0" collapsed="false">
      <c r="B114" s="193" t="s">
        <v>298</v>
      </c>
      <c r="D114" s="193" t="s">
        <v>1178</v>
      </c>
      <c r="E114" s="193" t="s">
        <v>621</v>
      </c>
      <c r="F114" s="193" t="s">
        <v>1287</v>
      </c>
      <c r="G114" s="193" t="s">
        <v>1282</v>
      </c>
      <c r="H114" s="193" t="s">
        <v>622</v>
      </c>
      <c r="I114" s="194" t="n">
        <v>513.36</v>
      </c>
    </row>
    <row r="115" customFormat="false" ht="13.8" hidden="false" customHeight="false" outlineLevel="0" collapsed="false">
      <c r="B115" s="193" t="s">
        <v>267</v>
      </c>
      <c r="D115" s="193" t="s">
        <v>1178</v>
      </c>
      <c r="E115" s="193" t="s">
        <v>869</v>
      </c>
      <c r="F115" s="193" t="s">
        <v>1288</v>
      </c>
      <c r="G115" s="193" t="s">
        <v>1282</v>
      </c>
      <c r="H115" s="193" t="s">
        <v>870</v>
      </c>
      <c r="I115" s="194" t="n">
        <v>1069.33</v>
      </c>
    </row>
    <row r="116" customFormat="false" ht="13.8" hidden="false" customHeight="false" outlineLevel="0" collapsed="false">
      <c r="B116" s="193" t="s">
        <v>382</v>
      </c>
      <c r="D116" s="193" t="s">
        <v>1178</v>
      </c>
      <c r="E116" s="193" t="s">
        <v>873</v>
      </c>
      <c r="F116" s="193" t="s">
        <v>1289</v>
      </c>
      <c r="G116" s="193" t="s">
        <v>1282</v>
      </c>
      <c r="H116" s="193" t="s">
        <v>874</v>
      </c>
      <c r="I116" s="194" t="n">
        <v>1687.25</v>
      </c>
    </row>
    <row r="117" customFormat="false" ht="13.8" hidden="false" customHeight="false" outlineLevel="0" collapsed="false">
      <c r="B117" s="193" t="s">
        <v>670</v>
      </c>
      <c r="D117" s="193" t="s">
        <v>1178</v>
      </c>
      <c r="E117" s="193" t="s">
        <v>671</v>
      </c>
      <c r="F117" s="193" t="s">
        <v>1290</v>
      </c>
      <c r="G117" s="193" t="s">
        <v>1282</v>
      </c>
      <c r="H117" s="193" t="s">
        <v>672</v>
      </c>
      <c r="I117" s="194" t="n">
        <v>2421.63</v>
      </c>
    </row>
    <row r="118" customFormat="false" ht="13.8" hidden="false" customHeight="false" outlineLevel="0" collapsed="false">
      <c r="B118" s="193"/>
      <c r="D118" s="193"/>
      <c r="E118" s="193" t="s">
        <v>673</v>
      </c>
      <c r="F118" s="193" t="s">
        <v>1291</v>
      </c>
      <c r="G118" s="193" t="s">
        <v>1282</v>
      </c>
      <c r="H118" s="193" t="s">
        <v>674</v>
      </c>
      <c r="I118" s="194" t="n">
        <v>7688.61</v>
      </c>
    </row>
    <row r="119" customFormat="false" ht="13.8" hidden="false" customHeight="false" outlineLevel="0" collapsed="false">
      <c r="B119" s="193" t="s">
        <v>921</v>
      </c>
      <c r="D119" s="193" t="s">
        <v>1178</v>
      </c>
      <c r="E119" s="193" t="s">
        <v>922</v>
      </c>
      <c r="F119" s="193" t="s">
        <v>1292</v>
      </c>
      <c r="G119" s="193" t="s">
        <v>1282</v>
      </c>
      <c r="H119" s="193" t="s">
        <v>923</v>
      </c>
      <c r="I119" s="194" t="n">
        <v>720.61</v>
      </c>
    </row>
    <row r="120" customFormat="false" ht="13.8" hidden="false" customHeight="false" outlineLevel="0" collapsed="false">
      <c r="B120" s="193"/>
      <c r="D120" s="193"/>
      <c r="E120" s="193" t="s">
        <v>924</v>
      </c>
      <c r="F120" s="193" t="s">
        <v>1293</v>
      </c>
      <c r="G120" s="193" t="s">
        <v>1282</v>
      </c>
      <c r="H120" s="193" t="s">
        <v>925</v>
      </c>
      <c r="I120" s="194" t="n">
        <v>825.01</v>
      </c>
    </row>
    <row r="121" customFormat="false" ht="13.8" hidden="false" customHeight="false" outlineLevel="0" collapsed="false">
      <c r="B121" s="193" t="s">
        <v>249</v>
      </c>
      <c r="D121" s="193" t="s">
        <v>1178</v>
      </c>
      <c r="E121" s="193" t="s">
        <v>687</v>
      </c>
      <c r="F121" s="193" t="s">
        <v>1294</v>
      </c>
      <c r="G121" s="193" t="s">
        <v>1282</v>
      </c>
      <c r="H121" s="193" t="s">
        <v>688</v>
      </c>
      <c r="I121" s="194" t="n">
        <v>599.16</v>
      </c>
    </row>
    <row r="122" customFormat="false" ht="13.8" hidden="false" customHeight="false" outlineLevel="0" collapsed="false">
      <c r="B122" s="195" t="s">
        <v>693</v>
      </c>
      <c r="C122" s="187"/>
      <c r="D122" s="195" t="s">
        <v>1178</v>
      </c>
      <c r="E122" s="195" t="s">
        <v>694</v>
      </c>
      <c r="F122" s="195" t="s">
        <v>1295</v>
      </c>
      <c r="G122" s="195" t="s">
        <v>1282</v>
      </c>
      <c r="H122" s="195" t="s">
        <v>695</v>
      </c>
      <c r="I122" s="196" t="n">
        <v>3134.89</v>
      </c>
    </row>
    <row r="123" customFormat="false" ht="12.8" hidden="false" customHeight="false" outlineLevel="0" collapsed="false">
      <c r="I123" s="0" t="n">
        <f aca="false">SUM(I109:I122)</f>
        <v>25075.97</v>
      </c>
    </row>
    <row r="128" customFormat="false" ht="13.8" hidden="false" customHeight="false" outlineLevel="0" collapsed="false"/>
  </sheetData>
  <mergeCells count="16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1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32" activeCellId="0" sqref="J32"/>
    </sheetView>
  </sheetViews>
  <sheetFormatPr defaultColWidth="10.484375" defaultRowHeight="12.8" zeroHeight="false" outlineLevelRow="0" outlineLevelCol="0"/>
  <cols>
    <col collapsed="false" customWidth="true" hidden="false" outlineLevel="0" max="1" min="1" style="0" width="3.16"/>
    <col collapsed="false" customWidth="true" hidden="false" outlineLevel="0" max="2" min="2" style="0" width="17.73"/>
    <col collapsed="false" customWidth="true" hidden="false" outlineLevel="0" max="3" min="3" style="0" width="47.79"/>
    <col collapsed="false" customWidth="true" hidden="false" outlineLevel="0" max="4" min="4" style="0" width="14.55"/>
    <col collapsed="false" customWidth="true" hidden="false" outlineLevel="0" max="5" min="5" style="171" width="14.55"/>
  </cols>
  <sheetData>
    <row r="1" s="1" customFormat="true" ht="13.8" hidden="false" customHeight="false" outlineLevel="0" collapsed="false">
      <c r="D1" s="106"/>
      <c r="E1" s="2"/>
      <c r="I1" s="2"/>
    </row>
    <row r="2" s="3" customFormat="true" ht="18" hidden="false" customHeight="tru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  <c r="AMF2" s="1"/>
      <c r="AMG2" s="1"/>
      <c r="AMH2" s="1"/>
      <c r="AMI2" s="1"/>
      <c r="AMJ2" s="1"/>
    </row>
    <row r="3" s="3" customFormat="true" ht="13.8" hidden="false" customHeight="false" outlineLevel="0" collapsed="false">
      <c r="B3" s="5"/>
      <c r="C3" s="5"/>
      <c r="D3" s="107"/>
      <c r="E3" s="6"/>
      <c r="F3" s="5"/>
      <c r="G3" s="5"/>
      <c r="H3" s="5"/>
      <c r="I3" s="6"/>
      <c r="AMF3" s="1"/>
      <c r="AMG3" s="1"/>
      <c r="AMH3" s="1"/>
      <c r="AMI3" s="1"/>
      <c r="AMJ3" s="1"/>
    </row>
    <row r="4" s="7" customFormat="true" ht="13.8" hidden="false" customHeight="false" outlineLevel="0" collapsed="false">
      <c r="B4" s="8" t="s">
        <v>1</v>
      </c>
      <c r="C4" s="9" t="s">
        <v>2</v>
      </c>
      <c r="D4" s="9"/>
      <c r="E4" s="9"/>
      <c r="F4" s="10" t="s">
        <v>3</v>
      </c>
      <c r="G4" s="10"/>
      <c r="H4" s="10"/>
      <c r="I4" s="11"/>
      <c r="J4" s="11"/>
      <c r="AMF4" s="1"/>
      <c r="AMG4" s="1"/>
      <c r="AMH4" s="1"/>
      <c r="AMI4" s="1"/>
      <c r="AMJ4" s="1"/>
    </row>
    <row r="5" s="7" customFormat="true" ht="13.8" hidden="false" customHeight="false" outlineLevel="0" collapsed="false">
      <c r="B5" s="8" t="s">
        <v>4</v>
      </c>
      <c r="C5" s="9" t="s">
        <v>5</v>
      </c>
      <c r="D5" s="9"/>
      <c r="E5" s="9"/>
      <c r="F5" s="10" t="s">
        <v>6</v>
      </c>
      <c r="G5" s="10"/>
      <c r="H5" s="10"/>
      <c r="I5" s="12" t="s">
        <v>172</v>
      </c>
      <c r="J5" s="12"/>
      <c r="AMF5" s="1"/>
      <c r="AMG5" s="1"/>
      <c r="AMH5" s="1"/>
      <c r="AMI5" s="1"/>
      <c r="AMJ5" s="1"/>
    </row>
    <row r="6" s="7" customFormat="true" ht="13.8" hidden="false" customHeight="false" outlineLevel="0" collapsed="false">
      <c r="B6" s="8" t="s">
        <v>8</v>
      </c>
      <c r="C6" s="9" t="s">
        <v>9</v>
      </c>
      <c r="D6" s="9"/>
      <c r="E6" s="9"/>
      <c r="F6" s="10" t="s">
        <v>10</v>
      </c>
      <c r="G6" s="10"/>
      <c r="H6" s="10"/>
      <c r="I6" s="13" t="n">
        <v>44134</v>
      </c>
      <c r="J6" s="13"/>
      <c r="AMF6" s="1"/>
      <c r="AMG6" s="1"/>
      <c r="AMH6" s="1"/>
      <c r="AMI6" s="1"/>
      <c r="AMJ6" s="1"/>
    </row>
    <row r="7" s="7" customFormat="true" ht="13.8" hidden="false" customHeight="false" outlineLevel="0" collapsed="false">
      <c r="B7" s="8" t="s">
        <v>11</v>
      </c>
      <c r="C7" s="9" t="s">
        <v>12</v>
      </c>
      <c r="D7" s="9"/>
      <c r="E7" s="9"/>
      <c r="F7" s="10" t="s">
        <v>13</v>
      </c>
      <c r="G7" s="10"/>
      <c r="H7" s="10"/>
      <c r="I7" s="12" t="s">
        <v>14</v>
      </c>
      <c r="J7" s="12"/>
      <c r="AMF7" s="1"/>
      <c r="AMG7" s="1"/>
      <c r="AMH7" s="1"/>
      <c r="AMI7" s="1"/>
      <c r="AMJ7" s="1"/>
    </row>
    <row r="8" s="7" customFormat="true" ht="13.8" hidden="false" customHeight="false" outlineLevel="0" collapsed="false">
      <c r="B8" s="8" t="s">
        <v>15</v>
      </c>
      <c r="C8" s="9" t="s">
        <v>16</v>
      </c>
      <c r="D8" s="9"/>
      <c r="E8" s="9"/>
      <c r="F8" s="10" t="s">
        <v>10</v>
      </c>
      <c r="G8" s="10"/>
      <c r="H8" s="10"/>
      <c r="I8" s="11"/>
      <c r="J8" s="11"/>
      <c r="AMF8" s="1"/>
      <c r="AMG8" s="1"/>
      <c r="AMH8" s="1"/>
      <c r="AMI8" s="1"/>
      <c r="AMJ8" s="1"/>
    </row>
    <row r="9" s="3" customFormat="true" ht="13.8" hidden="false" customHeight="false" outlineLevel="0" collapsed="false">
      <c r="D9" s="108"/>
      <c r="E9" s="14"/>
      <c r="I9" s="14"/>
      <c r="AMF9" s="1"/>
      <c r="AMG9" s="1"/>
      <c r="AMH9" s="1"/>
      <c r="AMI9" s="1"/>
      <c r="AMJ9" s="1"/>
    </row>
    <row r="11" customFormat="false" ht="13.8" hidden="false" customHeight="false" outlineLevel="0" collapsed="false"/>
    <row r="12" s="189" customFormat="true" ht="13.8" hidden="false" customHeight="false" outlineLevel="0" collapsed="false">
      <c r="B12" s="173"/>
      <c r="C12" s="173" t="s">
        <v>205</v>
      </c>
      <c r="D12" s="174" t="s">
        <v>190</v>
      </c>
      <c r="E12" s="175" t="s">
        <v>29</v>
      </c>
      <c r="F12" s="201"/>
      <c r="G12" s="202"/>
      <c r="H12" s="202"/>
      <c r="I12" s="202"/>
      <c r="J12" s="203"/>
    </row>
    <row r="13" customFormat="false" ht="13.8" hidden="false" customHeight="false" outlineLevel="0" collapsed="false">
      <c r="B13" s="179"/>
      <c r="C13" s="179" t="s">
        <v>206</v>
      </c>
      <c r="D13" s="179" t="n">
        <v>11059</v>
      </c>
      <c r="E13" s="180" t="n">
        <v>0.02151725041799</v>
      </c>
      <c r="F13" s="181" t="s">
        <v>192</v>
      </c>
      <c r="G13" s="182"/>
      <c r="H13" s="182"/>
      <c r="I13" s="182"/>
      <c r="J13" s="183"/>
    </row>
    <row r="14" customFormat="false" ht="13.8" hidden="false" customHeight="false" outlineLevel="0" collapsed="false">
      <c r="B14" s="179"/>
      <c r="C14" s="179" t="s">
        <v>207</v>
      </c>
      <c r="D14" s="179" t="n">
        <v>25011</v>
      </c>
      <c r="E14" s="180" t="n">
        <v>0.0486633466140109</v>
      </c>
      <c r="F14" s="181" t="s">
        <v>192</v>
      </c>
      <c r="G14" s="182"/>
      <c r="H14" s="182"/>
      <c r="I14" s="182"/>
      <c r="J14" s="183"/>
    </row>
    <row r="15" customFormat="false" ht="13.8" hidden="false" customHeight="false" outlineLevel="0" collapsed="false">
      <c r="B15" s="179"/>
      <c r="C15" s="179" t="s">
        <v>208</v>
      </c>
      <c r="D15" s="179" t="n">
        <v>12485</v>
      </c>
      <c r="E15" s="180" t="n">
        <v>0.0242917869127954</v>
      </c>
      <c r="F15" s="181" t="s">
        <v>192</v>
      </c>
      <c r="G15" s="182"/>
      <c r="H15" s="182"/>
      <c r="I15" s="182"/>
      <c r="J15" s="183"/>
    </row>
    <row r="16" customFormat="false" ht="13.8" hidden="false" customHeight="false" outlineLevel="0" collapsed="false">
      <c r="B16" s="179"/>
      <c r="C16" s="179" t="s">
        <v>201</v>
      </c>
      <c r="D16" s="179" t="n">
        <v>41368</v>
      </c>
      <c r="E16" s="180" t="n">
        <v>0.0804887978380874</v>
      </c>
      <c r="F16" s="181" t="s">
        <v>192</v>
      </c>
      <c r="G16" s="182"/>
      <c r="H16" s="182"/>
      <c r="I16" s="182"/>
      <c r="J16" s="183"/>
    </row>
    <row r="17" customFormat="false" ht="13.8" hidden="false" customHeight="false" outlineLevel="0" collapsed="false">
      <c r="B17" s="179"/>
      <c r="C17" s="179" t="s">
        <v>209</v>
      </c>
      <c r="D17" s="179" t="n">
        <v>40000</v>
      </c>
      <c r="E17" s="180" t="n">
        <v>0.0778271106537298</v>
      </c>
      <c r="F17" s="181" t="s">
        <v>192</v>
      </c>
      <c r="G17" s="182"/>
      <c r="H17" s="182"/>
      <c r="I17" s="182"/>
      <c r="J17" s="183"/>
    </row>
    <row r="18" customFormat="false" ht="13.8" hidden="false" customHeight="false" outlineLevel="0" collapsed="false">
      <c r="B18" s="179"/>
      <c r="C18" s="179" t="s">
        <v>210</v>
      </c>
      <c r="D18" s="179" t="n">
        <v>90677</v>
      </c>
      <c r="E18" s="180" t="n">
        <v>0.176428222818707</v>
      </c>
      <c r="F18" s="181" t="s">
        <v>192</v>
      </c>
      <c r="G18" s="182"/>
      <c r="H18" s="182"/>
      <c r="I18" s="182"/>
      <c r="J18" s="183"/>
    </row>
    <row r="19" customFormat="false" ht="13.8" hidden="false" customHeight="false" outlineLevel="0" collapsed="false">
      <c r="B19" s="179"/>
      <c r="C19" s="179" t="s">
        <v>211</v>
      </c>
      <c r="D19" s="179" t="n">
        <v>18263</v>
      </c>
      <c r="E19" s="180" t="n">
        <v>0.0355339130467267</v>
      </c>
      <c r="F19" s="181" t="s">
        <v>192</v>
      </c>
      <c r="G19" s="182"/>
      <c r="H19" s="182"/>
      <c r="I19" s="182"/>
      <c r="J19" s="183"/>
    </row>
    <row r="20" customFormat="false" ht="13.8" hidden="false" customHeight="false" outlineLevel="0" collapsed="false">
      <c r="B20" s="179"/>
      <c r="C20" s="179" t="s">
        <v>212</v>
      </c>
      <c r="D20" s="179" t="n">
        <v>23733</v>
      </c>
      <c r="E20" s="180" t="n">
        <v>0.0461767704286243</v>
      </c>
      <c r="F20" s="181" t="s">
        <v>192</v>
      </c>
      <c r="G20" s="182"/>
      <c r="H20" s="182"/>
      <c r="I20" s="182"/>
      <c r="J20" s="183"/>
    </row>
    <row r="21" customFormat="false" ht="13.8" hidden="false" customHeight="false" outlineLevel="0" collapsed="false">
      <c r="B21" s="179"/>
      <c r="C21" s="179" t="s">
        <v>213</v>
      </c>
      <c r="D21" s="179" t="n">
        <v>39900</v>
      </c>
      <c r="E21" s="180" t="n">
        <v>0.0776325428770955</v>
      </c>
      <c r="F21" s="181" t="s">
        <v>192</v>
      </c>
      <c r="G21" s="182"/>
      <c r="H21" s="182"/>
      <c r="I21" s="182"/>
      <c r="J21" s="183"/>
    </row>
    <row r="22" customFormat="false" ht="13.8" hidden="false" customHeight="false" outlineLevel="0" collapsed="false">
      <c r="B22" s="179"/>
      <c r="C22" s="179" t="s">
        <v>214</v>
      </c>
      <c r="D22" s="179" t="n">
        <v>34500</v>
      </c>
      <c r="E22" s="180" t="n">
        <v>0.067125882938842</v>
      </c>
      <c r="F22" s="181" t="s">
        <v>192</v>
      </c>
      <c r="G22" s="182"/>
      <c r="H22" s="182"/>
      <c r="I22" s="182"/>
      <c r="J22" s="183"/>
    </row>
    <row r="23" customFormat="false" ht="13.8" hidden="false" customHeight="false" outlineLevel="0" collapsed="false">
      <c r="B23" s="179"/>
      <c r="C23" s="179" t="s">
        <v>215</v>
      </c>
      <c r="D23" s="179" t="n">
        <v>15480</v>
      </c>
      <c r="E23" s="180" t="n">
        <v>0.0301190918229934</v>
      </c>
      <c r="F23" s="181" t="s">
        <v>192</v>
      </c>
      <c r="G23" s="182"/>
      <c r="H23" s="182"/>
      <c r="I23" s="182"/>
      <c r="J23" s="183"/>
    </row>
    <row r="24" customFormat="false" ht="13.8" hidden="false" customHeight="false" outlineLevel="0" collapsed="false">
      <c r="B24" s="179"/>
      <c r="C24" s="179" t="s">
        <v>216</v>
      </c>
      <c r="D24" s="179" t="n">
        <v>27200</v>
      </c>
      <c r="E24" s="180" t="n">
        <v>0.0529224352445363</v>
      </c>
      <c r="F24" s="181" t="s">
        <v>192</v>
      </c>
      <c r="G24" s="182"/>
      <c r="H24" s="182"/>
      <c r="I24" s="182"/>
      <c r="J24" s="183"/>
    </row>
    <row r="25" customFormat="false" ht="13.8" hidden="false" customHeight="false" outlineLevel="0" collapsed="false">
      <c r="B25" s="184"/>
      <c r="C25" s="184" t="s">
        <v>197</v>
      </c>
      <c r="D25" s="184" t="n">
        <v>134283.72</v>
      </c>
      <c r="E25" s="185" t="n">
        <v>0.261272848385862</v>
      </c>
      <c r="F25" s="186" t="s">
        <v>198</v>
      </c>
      <c r="G25" s="187"/>
      <c r="H25" s="187"/>
      <c r="I25" s="187"/>
      <c r="J25" s="188"/>
    </row>
    <row r="26" s="189" customFormat="true" ht="13.8" hidden="false" customHeight="false" outlineLevel="0" collapsed="false">
      <c r="C26" s="189" t="s">
        <v>199</v>
      </c>
      <c r="D26" s="189" t="n">
        <v>513959.72</v>
      </c>
      <c r="E26" s="190" t="n">
        <v>1</v>
      </c>
    </row>
    <row r="27" customFormat="false" ht="13.8" hidden="false" customHeight="false" outlineLevel="0" collapsed="false">
      <c r="I27" s="204"/>
    </row>
    <row r="28" customFormat="false" ht="13.8" hidden="false" customHeight="false" outlineLevel="0" collapsed="false">
      <c r="I28" s="204"/>
    </row>
    <row r="29" customFormat="false" ht="13.8" hidden="false" customHeight="false" outlineLevel="0" collapsed="false">
      <c r="I29" s="204"/>
    </row>
    <row r="30" customFormat="false" ht="13.8" hidden="false" customHeight="false" outlineLevel="0" collapsed="false">
      <c r="B30" s="198" t="s">
        <v>209</v>
      </c>
      <c r="C30" s="197" t="s">
        <v>320</v>
      </c>
      <c r="D30" s="197" t="s">
        <v>1178</v>
      </c>
      <c r="E30" s="205" t="s">
        <v>1296</v>
      </c>
      <c r="F30" s="197" t="s">
        <v>1297</v>
      </c>
      <c r="G30" s="197" t="s">
        <v>1298</v>
      </c>
      <c r="H30" s="197" t="s">
        <v>1299</v>
      </c>
      <c r="I30" s="206" t="n">
        <v>40000</v>
      </c>
    </row>
    <row r="31" customFormat="false" ht="13.8" hidden="false" customHeight="false" outlineLevel="0" collapsed="false">
      <c r="I31" s="204" t="n">
        <f aca="false">SUM(I30:I30)</f>
        <v>40000</v>
      </c>
    </row>
    <row r="32" customFormat="false" ht="13.8" hidden="false" customHeight="false" outlineLevel="0" collapsed="false">
      <c r="I32" s="204"/>
    </row>
    <row r="33" customFormat="false" ht="13.8" hidden="false" customHeight="false" outlineLevel="0" collapsed="false">
      <c r="I33" s="204"/>
    </row>
    <row r="34" customFormat="false" ht="13.8" hidden="false" customHeight="false" outlineLevel="0" collapsed="false">
      <c r="B34" s="191" t="s">
        <v>210</v>
      </c>
      <c r="C34" s="191" t="s">
        <v>1300</v>
      </c>
      <c r="D34" s="191" t="s">
        <v>1178</v>
      </c>
      <c r="E34" s="207" t="s">
        <v>1301</v>
      </c>
      <c r="F34" s="191" t="s">
        <v>1302</v>
      </c>
      <c r="G34" s="191" t="s">
        <v>1303</v>
      </c>
      <c r="H34" s="191" t="s">
        <v>1304</v>
      </c>
      <c r="I34" s="208" t="n">
        <v>20221.81</v>
      </c>
    </row>
    <row r="35" customFormat="false" ht="13.8" hidden="false" customHeight="false" outlineLevel="0" collapsed="false">
      <c r="B35" s="193"/>
      <c r="C35" s="193"/>
      <c r="D35" s="193"/>
      <c r="E35" s="209" t="s">
        <v>1305</v>
      </c>
      <c r="F35" s="193" t="s">
        <v>1306</v>
      </c>
      <c r="G35" s="193" t="s">
        <v>1303</v>
      </c>
      <c r="H35" s="193" t="s">
        <v>1307</v>
      </c>
      <c r="I35" s="210" t="n">
        <v>2941.63</v>
      </c>
    </row>
    <row r="36" customFormat="false" ht="13.8" hidden="false" customHeight="false" outlineLevel="0" collapsed="false">
      <c r="B36" s="193"/>
      <c r="C36" s="193"/>
      <c r="D36" s="193"/>
      <c r="E36" s="209" t="s">
        <v>1308</v>
      </c>
      <c r="F36" s="193" t="s">
        <v>1309</v>
      </c>
      <c r="G36" s="193" t="s">
        <v>1303</v>
      </c>
      <c r="H36" s="193" t="s">
        <v>1310</v>
      </c>
      <c r="I36" s="210" t="n">
        <v>32821.45</v>
      </c>
    </row>
    <row r="37" customFormat="false" ht="13.8" hidden="false" customHeight="false" outlineLevel="0" collapsed="false">
      <c r="B37" s="193"/>
      <c r="C37" s="193"/>
      <c r="D37" s="193"/>
      <c r="E37" s="209" t="s">
        <v>1311</v>
      </c>
      <c r="F37" s="193" t="s">
        <v>1312</v>
      </c>
      <c r="G37" s="193" t="s">
        <v>1303</v>
      </c>
      <c r="H37" s="193" t="s">
        <v>1313</v>
      </c>
      <c r="I37" s="210" t="n">
        <v>14186.54</v>
      </c>
    </row>
    <row r="38" customFormat="false" ht="13.8" hidden="false" customHeight="false" outlineLevel="0" collapsed="false">
      <c r="B38" s="193"/>
      <c r="C38" s="193" t="s">
        <v>1314</v>
      </c>
      <c r="D38" s="193" t="s">
        <v>1178</v>
      </c>
      <c r="E38" s="209" t="s">
        <v>1315</v>
      </c>
      <c r="F38" s="193" t="s">
        <v>1316</v>
      </c>
      <c r="G38" s="193" t="s">
        <v>1303</v>
      </c>
      <c r="H38" s="193" t="s">
        <v>1317</v>
      </c>
      <c r="I38" s="210" t="n">
        <v>10000</v>
      </c>
    </row>
    <row r="39" customFormat="false" ht="13.8" hidden="false" customHeight="false" outlineLevel="0" collapsed="false">
      <c r="B39" s="195"/>
      <c r="C39" s="195"/>
      <c r="D39" s="195"/>
      <c r="E39" s="211" t="s">
        <v>1318</v>
      </c>
      <c r="F39" s="195" t="s">
        <v>1319</v>
      </c>
      <c r="G39" s="195" t="s">
        <v>1303</v>
      </c>
      <c r="H39" s="195" t="s">
        <v>1320</v>
      </c>
      <c r="I39" s="212" t="n">
        <v>10505.64</v>
      </c>
    </row>
    <row r="40" customFormat="false" ht="13.8" hidden="false" customHeight="false" outlineLevel="0" collapsed="false">
      <c r="I40" s="204" t="n">
        <f aca="false">SUM(I34:I39)</f>
        <v>90677.07</v>
      </c>
    </row>
    <row r="41" customFormat="false" ht="13.8" hidden="false" customHeight="false" outlineLevel="0" collapsed="false">
      <c r="I41" s="204"/>
    </row>
    <row r="42" customFormat="false" ht="13.8" hidden="false" customHeight="false" outlineLevel="0" collapsed="false">
      <c r="I42" s="204"/>
    </row>
    <row r="43" customFormat="false" ht="13.8" hidden="false" customHeight="false" outlineLevel="0" collapsed="false">
      <c r="B43" s="191" t="s">
        <v>208</v>
      </c>
      <c r="C43" s="191" t="s">
        <v>298</v>
      </c>
      <c r="D43" s="191" t="s">
        <v>1178</v>
      </c>
      <c r="E43" s="207" t="s">
        <v>1321</v>
      </c>
      <c r="F43" s="191" t="s">
        <v>1322</v>
      </c>
      <c r="G43" s="191" t="s">
        <v>1323</v>
      </c>
      <c r="H43" s="191" t="s">
        <v>1324</v>
      </c>
      <c r="I43" s="208" t="n">
        <v>5800</v>
      </c>
    </row>
    <row r="44" customFormat="false" ht="13.8" hidden="false" customHeight="false" outlineLevel="0" collapsed="false">
      <c r="B44" s="193"/>
      <c r="C44" s="193"/>
      <c r="D44" s="193"/>
      <c r="E44" s="209" t="s">
        <v>1325</v>
      </c>
      <c r="F44" s="193" t="s">
        <v>1326</v>
      </c>
      <c r="G44" s="193" t="s">
        <v>1323</v>
      </c>
      <c r="H44" s="193" t="s">
        <v>1327</v>
      </c>
      <c r="I44" s="210" t="n">
        <v>5600</v>
      </c>
    </row>
    <row r="45" customFormat="false" ht="13.8" hidden="false" customHeight="false" outlineLevel="0" collapsed="false">
      <c r="B45" s="193"/>
      <c r="C45" s="193" t="s">
        <v>466</v>
      </c>
      <c r="D45" s="193" t="s">
        <v>1178</v>
      </c>
      <c r="E45" s="209" t="s">
        <v>1328</v>
      </c>
      <c r="F45" s="193" t="s">
        <v>1329</v>
      </c>
      <c r="G45" s="193" t="s">
        <v>1323</v>
      </c>
      <c r="H45" s="193" t="s">
        <v>1330</v>
      </c>
      <c r="I45" s="210" t="n">
        <v>85</v>
      </c>
    </row>
    <row r="46" customFormat="false" ht="13.8" hidden="false" customHeight="false" outlineLevel="0" collapsed="false">
      <c r="B46" s="195"/>
      <c r="C46" s="195" t="s">
        <v>328</v>
      </c>
      <c r="D46" s="195" t="s">
        <v>1178</v>
      </c>
      <c r="E46" s="211" t="s">
        <v>1331</v>
      </c>
      <c r="F46" s="195" t="s">
        <v>1332</v>
      </c>
      <c r="G46" s="195" t="s">
        <v>1323</v>
      </c>
      <c r="H46" s="195" t="s">
        <v>1333</v>
      </c>
      <c r="I46" s="212" t="n">
        <v>1000</v>
      </c>
    </row>
    <row r="47" customFormat="false" ht="13.8" hidden="false" customHeight="false" outlineLevel="0" collapsed="false">
      <c r="I47" s="204" t="n">
        <f aca="false">SUM(I43:I46)</f>
        <v>12485</v>
      </c>
    </row>
    <row r="48" customFormat="false" ht="13.8" hidden="false" customHeight="false" outlineLevel="0" collapsed="false">
      <c r="I48" s="204"/>
    </row>
    <row r="49" customFormat="false" ht="13.8" hidden="false" customHeight="false" outlineLevel="0" collapsed="false">
      <c r="I49" s="204"/>
    </row>
    <row r="50" customFormat="false" ht="13.8" hidden="false" customHeight="false" outlineLevel="0" collapsed="false">
      <c r="I50" s="204"/>
    </row>
    <row r="51" customFormat="false" ht="13.8" hidden="false" customHeight="false" outlineLevel="0" collapsed="false">
      <c r="B51" s="191" t="s">
        <v>201</v>
      </c>
      <c r="C51" s="191" t="s">
        <v>585</v>
      </c>
      <c r="D51" s="191" t="s">
        <v>1178</v>
      </c>
      <c r="E51" s="207" t="s">
        <v>586</v>
      </c>
      <c r="F51" s="191" t="s">
        <v>1264</v>
      </c>
      <c r="G51" s="191" t="s">
        <v>1263</v>
      </c>
      <c r="H51" s="191" t="s">
        <v>587</v>
      </c>
      <c r="I51" s="208" t="n">
        <v>390</v>
      </c>
    </row>
    <row r="52" customFormat="false" ht="13.8" hidden="false" customHeight="false" outlineLevel="0" collapsed="false">
      <c r="B52" s="193"/>
      <c r="C52" s="193"/>
      <c r="D52" s="193"/>
      <c r="E52" s="209"/>
      <c r="F52" s="193"/>
      <c r="G52" s="193"/>
      <c r="H52" s="193"/>
      <c r="I52" s="210" t="n">
        <v>3445</v>
      </c>
    </row>
    <row r="53" customFormat="false" ht="13.8" hidden="false" customHeight="false" outlineLevel="0" collapsed="false">
      <c r="B53" s="193"/>
      <c r="C53" s="193" t="s">
        <v>241</v>
      </c>
      <c r="D53" s="193" t="s">
        <v>1178</v>
      </c>
      <c r="E53" s="209" t="s">
        <v>556</v>
      </c>
      <c r="F53" s="193" t="s">
        <v>1266</v>
      </c>
      <c r="G53" s="193" t="s">
        <v>1263</v>
      </c>
      <c r="H53" s="193" t="s">
        <v>557</v>
      </c>
      <c r="I53" s="210" t="n">
        <v>780</v>
      </c>
    </row>
    <row r="54" customFormat="false" ht="13.8" hidden="false" customHeight="false" outlineLevel="0" collapsed="false">
      <c r="B54" s="193"/>
      <c r="C54" s="193"/>
      <c r="D54" s="193"/>
      <c r="E54" s="209" t="s">
        <v>558</v>
      </c>
      <c r="F54" s="193" t="s">
        <v>1267</v>
      </c>
      <c r="G54" s="193" t="s">
        <v>1263</v>
      </c>
      <c r="H54" s="193" t="s">
        <v>559</v>
      </c>
      <c r="I54" s="210" t="n">
        <v>200</v>
      </c>
    </row>
    <row r="55" customFormat="false" ht="13.8" hidden="false" customHeight="false" outlineLevel="0" collapsed="false">
      <c r="B55" s="193"/>
      <c r="C55" s="193"/>
      <c r="D55" s="193"/>
      <c r="E55" s="209" t="s">
        <v>1334</v>
      </c>
      <c r="F55" s="193" t="s">
        <v>1335</v>
      </c>
      <c r="G55" s="193" t="s">
        <v>1263</v>
      </c>
      <c r="H55" s="193" t="s">
        <v>1336</v>
      </c>
      <c r="I55" s="210" t="n">
        <v>228</v>
      </c>
    </row>
    <row r="56" customFormat="false" ht="13.8" hidden="false" customHeight="false" outlineLevel="0" collapsed="false">
      <c r="B56" s="193"/>
      <c r="C56" s="193"/>
      <c r="D56" s="193"/>
      <c r="E56" s="209" t="s">
        <v>562</v>
      </c>
      <c r="F56" s="193" t="s">
        <v>1269</v>
      </c>
      <c r="G56" s="193" t="s">
        <v>1263</v>
      </c>
      <c r="H56" s="193" t="s">
        <v>563</v>
      </c>
      <c r="I56" s="210" t="n">
        <v>930</v>
      </c>
    </row>
    <row r="57" customFormat="false" ht="13.8" hidden="false" customHeight="false" outlineLevel="0" collapsed="false">
      <c r="B57" s="193"/>
      <c r="C57" s="193" t="s">
        <v>407</v>
      </c>
      <c r="D57" s="193" t="s">
        <v>1178</v>
      </c>
      <c r="E57" s="209" t="s">
        <v>1337</v>
      </c>
      <c r="F57" s="193" t="s">
        <v>1338</v>
      </c>
      <c r="G57" s="193" t="s">
        <v>1263</v>
      </c>
      <c r="H57" s="193" t="s">
        <v>1339</v>
      </c>
      <c r="I57" s="210" t="n">
        <v>4600</v>
      </c>
    </row>
    <row r="58" customFormat="false" ht="13.8" hidden="false" customHeight="false" outlineLevel="0" collapsed="false">
      <c r="B58" s="193"/>
      <c r="C58" s="193"/>
      <c r="D58" s="193"/>
      <c r="E58" s="209" t="s">
        <v>1340</v>
      </c>
      <c r="F58" s="193" t="s">
        <v>1341</v>
      </c>
      <c r="G58" s="193" t="s">
        <v>1263</v>
      </c>
      <c r="H58" s="193" t="s">
        <v>1342</v>
      </c>
      <c r="I58" s="210" t="n">
        <v>2828</v>
      </c>
    </row>
    <row r="59" customFormat="false" ht="13.8" hidden="false" customHeight="false" outlineLevel="0" collapsed="false">
      <c r="B59" s="193"/>
      <c r="C59" s="193" t="s">
        <v>312</v>
      </c>
      <c r="D59" s="193" t="s">
        <v>1178</v>
      </c>
      <c r="E59" s="209" t="s">
        <v>564</v>
      </c>
      <c r="F59" s="193" t="s">
        <v>1270</v>
      </c>
      <c r="G59" s="193" t="s">
        <v>1263</v>
      </c>
      <c r="H59" s="193" t="s">
        <v>565</v>
      </c>
      <c r="I59" s="210" t="n">
        <v>80</v>
      </c>
    </row>
    <row r="60" customFormat="false" ht="13.8" hidden="false" customHeight="false" outlineLevel="0" collapsed="false">
      <c r="B60" s="193"/>
      <c r="C60" s="193"/>
      <c r="D60" s="193"/>
      <c r="E60" s="209" t="s">
        <v>566</v>
      </c>
      <c r="F60" s="193" t="s">
        <v>1271</v>
      </c>
      <c r="G60" s="193" t="s">
        <v>1263</v>
      </c>
      <c r="H60" s="193" t="s">
        <v>567</v>
      </c>
      <c r="I60" s="210" t="n">
        <v>2657</v>
      </c>
    </row>
    <row r="61" customFormat="false" ht="13.8" hidden="false" customHeight="false" outlineLevel="0" collapsed="false">
      <c r="B61" s="193"/>
      <c r="C61" s="193" t="s">
        <v>382</v>
      </c>
      <c r="D61" s="193" t="s">
        <v>1178</v>
      </c>
      <c r="E61" s="209" t="s">
        <v>1343</v>
      </c>
      <c r="F61" s="193" t="s">
        <v>1344</v>
      </c>
      <c r="G61" s="193" t="s">
        <v>1263</v>
      </c>
      <c r="H61" s="193" t="s">
        <v>1345</v>
      </c>
      <c r="I61" s="210" t="n">
        <v>1040</v>
      </c>
    </row>
    <row r="62" customFormat="false" ht="13.8" hidden="false" customHeight="false" outlineLevel="0" collapsed="false">
      <c r="B62" s="193"/>
      <c r="C62" s="193"/>
      <c r="D62" s="193"/>
      <c r="E62" s="209" t="s">
        <v>579</v>
      </c>
      <c r="F62" s="193" t="s">
        <v>1274</v>
      </c>
      <c r="G62" s="193" t="s">
        <v>1263</v>
      </c>
      <c r="H62" s="193" t="s">
        <v>580</v>
      </c>
      <c r="I62" s="210" t="n">
        <v>2350</v>
      </c>
    </row>
    <row r="63" customFormat="false" ht="13.8" hidden="false" customHeight="false" outlineLevel="0" collapsed="false">
      <c r="B63" s="193"/>
      <c r="C63" s="193" t="s">
        <v>328</v>
      </c>
      <c r="D63" s="193" t="s">
        <v>1178</v>
      </c>
      <c r="E63" s="209" t="s">
        <v>1346</v>
      </c>
      <c r="F63" s="193" t="s">
        <v>1347</v>
      </c>
      <c r="G63" s="193" t="s">
        <v>1263</v>
      </c>
      <c r="H63" s="193" t="s">
        <v>1348</v>
      </c>
      <c r="I63" s="210" t="n">
        <v>21600</v>
      </c>
    </row>
    <row r="64" customFormat="false" ht="13.8" hidden="false" customHeight="false" outlineLevel="0" collapsed="false">
      <c r="B64" s="195"/>
      <c r="C64" s="195" t="s">
        <v>600</v>
      </c>
      <c r="D64" s="195" t="s">
        <v>1178</v>
      </c>
      <c r="E64" s="211" t="s">
        <v>1349</v>
      </c>
      <c r="F64" s="195" t="s">
        <v>1350</v>
      </c>
      <c r="G64" s="195" t="s">
        <v>1263</v>
      </c>
      <c r="H64" s="195" t="s">
        <v>1351</v>
      </c>
      <c r="I64" s="212" t="n">
        <v>240</v>
      </c>
    </row>
    <row r="65" customFormat="false" ht="13.8" hidden="false" customHeight="false" outlineLevel="0" collapsed="false">
      <c r="I65" s="204" t="n">
        <f aca="false">SUM(I51:I64)</f>
        <v>41368</v>
      </c>
    </row>
    <row r="66" customFormat="false" ht="13.8" hidden="false" customHeight="false" outlineLevel="0" collapsed="false">
      <c r="I66" s="204"/>
    </row>
    <row r="67" customFormat="false" ht="13.8" hidden="false" customHeight="false" outlineLevel="0" collapsed="false">
      <c r="I67" s="204"/>
    </row>
    <row r="68" customFormat="false" ht="13.8" hidden="false" customHeight="false" outlineLevel="0" collapsed="false">
      <c r="B68" s="191" t="s">
        <v>206</v>
      </c>
      <c r="C68" s="191" t="s">
        <v>1077</v>
      </c>
      <c r="D68" s="191" t="s">
        <v>1178</v>
      </c>
      <c r="E68" s="207" t="s">
        <v>1352</v>
      </c>
      <c r="F68" s="191" t="s">
        <v>1353</v>
      </c>
      <c r="G68" s="191" t="s">
        <v>1354</v>
      </c>
      <c r="H68" s="191" t="s">
        <v>1355</v>
      </c>
      <c r="I68" s="208" t="n">
        <v>2112</v>
      </c>
    </row>
    <row r="69" customFormat="false" ht="13.8" hidden="false" customHeight="false" outlineLevel="0" collapsed="false">
      <c r="B69" s="193"/>
      <c r="C69" s="193"/>
      <c r="D69" s="193"/>
      <c r="E69" s="209" t="s">
        <v>1356</v>
      </c>
      <c r="F69" s="193" t="s">
        <v>1357</v>
      </c>
      <c r="G69" s="193" t="s">
        <v>1354</v>
      </c>
      <c r="H69" s="193" t="s">
        <v>1358</v>
      </c>
      <c r="I69" s="210" t="n">
        <v>8025.6</v>
      </c>
    </row>
    <row r="70" customFormat="false" ht="13.8" hidden="false" customHeight="false" outlineLevel="0" collapsed="false">
      <c r="B70" s="193"/>
      <c r="C70" s="193" t="s">
        <v>1359</v>
      </c>
      <c r="D70" s="193" t="s">
        <v>1178</v>
      </c>
      <c r="E70" s="209" t="s">
        <v>1360</v>
      </c>
      <c r="F70" s="193" t="s">
        <v>1361</v>
      </c>
      <c r="G70" s="193" t="s">
        <v>1354</v>
      </c>
      <c r="H70" s="193" t="s">
        <v>1362</v>
      </c>
      <c r="I70" s="210" t="n">
        <v>192</v>
      </c>
    </row>
    <row r="71" customFormat="false" ht="13.8" hidden="false" customHeight="false" outlineLevel="0" collapsed="false">
      <c r="B71" s="195"/>
      <c r="C71" s="195"/>
      <c r="D71" s="195"/>
      <c r="E71" s="211"/>
      <c r="F71" s="195"/>
      <c r="G71" s="195"/>
      <c r="H71" s="195"/>
      <c r="I71" s="212" t="n">
        <v>729.6</v>
      </c>
    </row>
    <row r="72" customFormat="false" ht="13.8" hidden="false" customHeight="false" outlineLevel="0" collapsed="false">
      <c r="I72" s="204" t="n">
        <f aca="false">SUM(I68:I71)</f>
        <v>11059.2</v>
      </c>
    </row>
    <row r="73" customFormat="false" ht="13.8" hidden="false" customHeight="false" outlineLevel="0" collapsed="false">
      <c r="I73" s="204"/>
    </row>
    <row r="74" customFormat="false" ht="13.8" hidden="false" customHeight="false" outlineLevel="0" collapsed="false">
      <c r="I74" s="204"/>
    </row>
    <row r="75" customFormat="false" ht="13.8" hidden="false" customHeight="false" outlineLevel="0" collapsed="false">
      <c r="B75" s="198" t="s">
        <v>214</v>
      </c>
      <c r="C75" s="197" t="s">
        <v>526</v>
      </c>
      <c r="D75" s="197" t="s">
        <v>1178</v>
      </c>
      <c r="E75" s="205" t="s">
        <v>1363</v>
      </c>
      <c r="F75" s="197" t="s">
        <v>1364</v>
      </c>
      <c r="G75" s="197" t="s">
        <v>1365</v>
      </c>
      <c r="H75" s="197" t="s">
        <v>1366</v>
      </c>
      <c r="I75" s="206" t="n">
        <v>34500</v>
      </c>
    </row>
    <row r="76" customFormat="false" ht="13.8" hidden="false" customHeight="false" outlineLevel="0" collapsed="false">
      <c r="I76" s="204" t="n">
        <f aca="false">SUM(I75:I75)</f>
        <v>34500</v>
      </c>
    </row>
    <row r="77" customFormat="false" ht="13.8" hidden="false" customHeight="false" outlineLevel="0" collapsed="false">
      <c r="I77" s="204"/>
    </row>
    <row r="78" customFormat="false" ht="13.8" hidden="false" customHeight="false" outlineLevel="0" collapsed="false">
      <c r="I78" s="204"/>
    </row>
    <row r="79" customFormat="false" ht="13.8" hidden="false" customHeight="false" outlineLevel="0" collapsed="false">
      <c r="B79" s="191" t="s">
        <v>212</v>
      </c>
      <c r="C79" s="191" t="s">
        <v>317</v>
      </c>
      <c r="D79" s="191" t="s">
        <v>1178</v>
      </c>
      <c r="E79" s="207" t="s">
        <v>1367</v>
      </c>
      <c r="F79" s="191" t="s">
        <v>1368</v>
      </c>
      <c r="G79" s="191" t="s">
        <v>1369</v>
      </c>
      <c r="H79" s="191" t="s">
        <v>1370</v>
      </c>
      <c r="I79" s="208" t="n">
        <v>19440</v>
      </c>
    </row>
    <row r="80" customFormat="false" ht="13.8" hidden="false" customHeight="false" outlineLevel="0" collapsed="false">
      <c r="B80" s="195"/>
      <c r="C80" s="195" t="s">
        <v>252</v>
      </c>
      <c r="D80" s="195" t="s">
        <v>1178</v>
      </c>
      <c r="E80" s="211" t="s">
        <v>1371</v>
      </c>
      <c r="F80" s="195" t="s">
        <v>1372</v>
      </c>
      <c r="G80" s="195" t="s">
        <v>1369</v>
      </c>
      <c r="H80" s="195" t="s">
        <v>1373</v>
      </c>
      <c r="I80" s="212" t="n">
        <v>4293.48</v>
      </c>
    </row>
    <row r="81" customFormat="false" ht="13.8" hidden="false" customHeight="false" outlineLevel="0" collapsed="false">
      <c r="I81" s="204" t="n">
        <f aca="false">SUM(I79:I80)</f>
        <v>23733.48</v>
      </c>
    </row>
    <row r="82" customFormat="false" ht="13.8" hidden="false" customHeight="false" outlineLevel="0" collapsed="false">
      <c r="I82" s="204"/>
    </row>
    <row r="83" customFormat="false" ht="13.8" hidden="false" customHeight="false" outlineLevel="0" collapsed="false">
      <c r="I83" s="204"/>
    </row>
    <row r="84" customFormat="false" ht="13.8" hidden="false" customHeight="false" outlineLevel="0" collapsed="false">
      <c r="B84" s="191" t="s">
        <v>215</v>
      </c>
      <c r="C84" s="191" t="s">
        <v>230</v>
      </c>
      <c r="D84" s="191" t="s">
        <v>1178</v>
      </c>
      <c r="E84" s="207" t="s">
        <v>1374</v>
      </c>
      <c r="F84" s="191" t="s">
        <v>1375</v>
      </c>
      <c r="G84" s="191" t="s">
        <v>1376</v>
      </c>
      <c r="H84" s="191" t="s">
        <v>1377</v>
      </c>
      <c r="I84" s="208" t="n">
        <v>10800</v>
      </c>
    </row>
    <row r="85" customFormat="false" ht="13.8" hidden="false" customHeight="false" outlineLevel="0" collapsed="false">
      <c r="B85" s="195"/>
      <c r="C85" s="195"/>
      <c r="D85" s="195"/>
      <c r="E85" s="211" t="s">
        <v>1378</v>
      </c>
      <c r="F85" s="195" t="s">
        <v>1379</v>
      </c>
      <c r="G85" s="195" t="s">
        <v>1376</v>
      </c>
      <c r="H85" s="195" t="s">
        <v>1380</v>
      </c>
      <c r="I85" s="212" t="n">
        <v>4680</v>
      </c>
    </row>
    <row r="86" customFormat="false" ht="13.8" hidden="false" customHeight="false" outlineLevel="0" collapsed="false">
      <c r="I86" s="204" t="n">
        <f aca="false">SUM(I84:I85)</f>
        <v>15480</v>
      </c>
    </row>
    <row r="87" customFormat="false" ht="13.8" hidden="false" customHeight="false" outlineLevel="0" collapsed="false">
      <c r="I87" s="204"/>
    </row>
    <row r="88" customFormat="false" ht="13.8" hidden="false" customHeight="false" outlineLevel="0" collapsed="false">
      <c r="I88" s="204"/>
    </row>
    <row r="89" customFormat="false" ht="13.8" hidden="false" customHeight="false" outlineLevel="0" collapsed="false">
      <c r="B89" s="191" t="s">
        <v>207</v>
      </c>
      <c r="C89" s="191" t="s">
        <v>230</v>
      </c>
      <c r="D89" s="191" t="s">
        <v>1178</v>
      </c>
      <c r="E89" s="207" t="s">
        <v>1381</v>
      </c>
      <c r="F89" s="191" t="s">
        <v>1382</v>
      </c>
      <c r="G89" s="191" t="s">
        <v>1383</v>
      </c>
      <c r="H89" s="191" t="s">
        <v>1384</v>
      </c>
      <c r="I89" s="208" t="n">
        <v>178</v>
      </c>
    </row>
    <row r="90" customFormat="false" ht="13.8" hidden="false" customHeight="false" outlineLevel="0" collapsed="false">
      <c r="B90" s="193"/>
      <c r="C90" s="193"/>
      <c r="D90" s="193"/>
      <c r="E90" s="209" t="s">
        <v>1385</v>
      </c>
      <c r="F90" s="193" t="s">
        <v>1386</v>
      </c>
      <c r="G90" s="193" t="s">
        <v>1383</v>
      </c>
      <c r="H90" s="193" t="s">
        <v>1387</v>
      </c>
      <c r="I90" s="210" t="n">
        <v>140</v>
      </c>
    </row>
    <row r="91" customFormat="false" ht="13.8" hidden="false" customHeight="false" outlineLevel="0" collapsed="false">
      <c r="B91" s="193"/>
      <c r="C91" s="193" t="s">
        <v>585</v>
      </c>
      <c r="D91" s="193" t="s">
        <v>1178</v>
      </c>
      <c r="E91" s="209" t="s">
        <v>590</v>
      </c>
      <c r="F91" s="193" t="s">
        <v>1388</v>
      </c>
      <c r="G91" s="193" t="s">
        <v>1383</v>
      </c>
      <c r="H91" s="193" t="s">
        <v>591</v>
      </c>
      <c r="I91" s="210" t="n">
        <v>70.65</v>
      </c>
    </row>
    <row r="92" customFormat="false" ht="13.8" hidden="false" customHeight="false" outlineLevel="0" collapsed="false">
      <c r="B92" s="193"/>
      <c r="C92" s="193"/>
      <c r="D92" s="193"/>
      <c r="E92" s="209" t="s">
        <v>592</v>
      </c>
      <c r="F92" s="193" t="s">
        <v>1389</v>
      </c>
      <c r="G92" s="193" t="s">
        <v>1383</v>
      </c>
      <c r="H92" s="193" t="s">
        <v>593</v>
      </c>
      <c r="I92" s="210" t="n">
        <v>1515</v>
      </c>
    </row>
    <row r="93" customFormat="false" ht="13.8" hidden="false" customHeight="false" outlineLevel="0" collapsed="false">
      <c r="B93" s="193"/>
      <c r="C93" s="193"/>
      <c r="D93" s="193"/>
      <c r="E93" s="209" t="s">
        <v>1390</v>
      </c>
      <c r="F93" s="193" t="s">
        <v>1391</v>
      </c>
      <c r="G93" s="193" t="s">
        <v>1383</v>
      </c>
      <c r="H93" s="193" t="s">
        <v>1392</v>
      </c>
      <c r="I93" s="210" t="n">
        <v>318</v>
      </c>
    </row>
    <row r="94" customFormat="false" ht="13.8" hidden="false" customHeight="false" outlineLevel="0" collapsed="false">
      <c r="B94" s="193"/>
      <c r="C94" s="193" t="s">
        <v>402</v>
      </c>
      <c r="D94" s="193" t="s">
        <v>1178</v>
      </c>
      <c r="E94" s="209" t="s">
        <v>1393</v>
      </c>
      <c r="F94" s="193" t="s">
        <v>1394</v>
      </c>
      <c r="G94" s="193" t="s">
        <v>1383</v>
      </c>
      <c r="H94" s="193" t="s">
        <v>1395</v>
      </c>
      <c r="I94" s="210" t="n">
        <v>133</v>
      </c>
    </row>
    <row r="95" customFormat="false" ht="13.8" hidden="false" customHeight="false" outlineLevel="0" collapsed="false">
      <c r="B95" s="193"/>
      <c r="C95" s="193"/>
      <c r="D95" s="193"/>
      <c r="E95" s="209" t="s">
        <v>1396</v>
      </c>
      <c r="F95" s="193" t="s">
        <v>1397</v>
      </c>
      <c r="G95" s="193" t="s">
        <v>1383</v>
      </c>
      <c r="H95" s="193" t="s">
        <v>1398</v>
      </c>
      <c r="I95" s="210" t="n">
        <v>350</v>
      </c>
    </row>
    <row r="96" customFormat="false" ht="13.8" hidden="false" customHeight="false" outlineLevel="0" collapsed="false">
      <c r="B96" s="193"/>
      <c r="C96" s="193" t="s">
        <v>1399</v>
      </c>
      <c r="D96" s="193" t="s">
        <v>1178</v>
      </c>
      <c r="E96" s="209" t="s">
        <v>1400</v>
      </c>
      <c r="F96" s="193" t="s">
        <v>1401</v>
      </c>
      <c r="G96" s="193" t="s">
        <v>1383</v>
      </c>
      <c r="H96" s="193" t="s">
        <v>1402</v>
      </c>
      <c r="I96" s="210" t="n">
        <v>400</v>
      </c>
    </row>
    <row r="97" customFormat="false" ht="13.8" hidden="false" customHeight="false" outlineLevel="0" collapsed="false">
      <c r="B97" s="193"/>
      <c r="C97" s="193" t="s">
        <v>1032</v>
      </c>
      <c r="D97" s="193" t="s">
        <v>1178</v>
      </c>
      <c r="E97" s="209" t="s">
        <v>1403</v>
      </c>
      <c r="F97" s="193" t="s">
        <v>1404</v>
      </c>
      <c r="G97" s="193" t="s">
        <v>1383</v>
      </c>
      <c r="H97" s="193" t="s">
        <v>1405</v>
      </c>
      <c r="I97" s="210" t="n">
        <v>16.5</v>
      </c>
    </row>
    <row r="98" customFormat="false" ht="13.8" hidden="false" customHeight="false" outlineLevel="0" collapsed="false">
      <c r="B98" s="193"/>
      <c r="C98" s="193" t="s">
        <v>363</v>
      </c>
      <c r="D98" s="193" t="s">
        <v>1178</v>
      </c>
      <c r="E98" s="209" t="s">
        <v>1406</v>
      </c>
      <c r="F98" s="193" t="s">
        <v>1407</v>
      </c>
      <c r="G98" s="193" t="s">
        <v>1383</v>
      </c>
      <c r="H98" s="193" t="s">
        <v>1408</v>
      </c>
      <c r="I98" s="210" t="n">
        <v>690</v>
      </c>
    </row>
    <row r="99" customFormat="false" ht="13.8" hidden="false" customHeight="false" outlineLevel="0" collapsed="false">
      <c r="B99" s="193"/>
      <c r="C99" s="193"/>
      <c r="D99" s="193"/>
      <c r="E99" s="209" t="s">
        <v>1409</v>
      </c>
      <c r="F99" s="193" t="s">
        <v>1410</v>
      </c>
      <c r="G99" s="193" t="s">
        <v>1383</v>
      </c>
      <c r="H99" s="193" t="s">
        <v>1411</v>
      </c>
      <c r="I99" s="210" t="n">
        <v>30.9</v>
      </c>
    </row>
    <row r="100" customFormat="false" ht="13.8" hidden="false" customHeight="false" outlineLevel="0" collapsed="false">
      <c r="B100" s="193"/>
      <c r="C100" s="193"/>
      <c r="D100" s="193"/>
      <c r="E100" s="209" t="s">
        <v>1412</v>
      </c>
      <c r="F100" s="193" t="s">
        <v>1413</v>
      </c>
      <c r="G100" s="193" t="s">
        <v>1383</v>
      </c>
      <c r="H100" s="193" t="s">
        <v>1414</v>
      </c>
      <c r="I100" s="210" t="n">
        <v>700</v>
      </c>
    </row>
    <row r="101" customFormat="false" ht="13.8" hidden="false" customHeight="false" outlineLevel="0" collapsed="false">
      <c r="B101" s="193"/>
      <c r="C101" s="193" t="s">
        <v>261</v>
      </c>
      <c r="D101" s="193" t="s">
        <v>1178</v>
      </c>
      <c r="E101" s="209" t="s">
        <v>1415</v>
      </c>
      <c r="F101" s="193" t="s">
        <v>1416</v>
      </c>
      <c r="G101" s="193" t="s">
        <v>1383</v>
      </c>
      <c r="H101" s="193" t="s">
        <v>1417</v>
      </c>
      <c r="I101" s="210" t="n">
        <v>5892</v>
      </c>
    </row>
    <row r="102" customFormat="false" ht="13.8" hidden="false" customHeight="false" outlineLevel="0" collapsed="false">
      <c r="B102" s="193"/>
      <c r="C102" s="193" t="s">
        <v>539</v>
      </c>
      <c r="D102" s="193" t="s">
        <v>1178</v>
      </c>
      <c r="E102" s="209" t="s">
        <v>1418</v>
      </c>
      <c r="F102" s="193" t="s">
        <v>1419</v>
      </c>
      <c r="G102" s="193" t="s">
        <v>1383</v>
      </c>
      <c r="H102" s="193" t="s">
        <v>1420</v>
      </c>
      <c r="I102" s="210" t="n">
        <v>16</v>
      </c>
    </row>
    <row r="103" customFormat="false" ht="13.8" hidden="false" customHeight="false" outlineLevel="0" collapsed="false">
      <c r="B103" s="193"/>
      <c r="C103" s="193"/>
      <c r="D103" s="193"/>
      <c r="E103" s="209" t="s">
        <v>1421</v>
      </c>
      <c r="F103" s="193" t="s">
        <v>1422</v>
      </c>
      <c r="G103" s="193" t="s">
        <v>1383</v>
      </c>
      <c r="H103" s="193" t="s">
        <v>1423</v>
      </c>
      <c r="I103" s="210" t="n">
        <v>304</v>
      </c>
    </row>
    <row r="104" customFormat="false" ht="13.8" hidden="false" customHeight="false" outlineLevel="0" collapsed="false">
      <c r="B104" s="193"/>
      <c r="C104" s="193" t="s">
        <v>1424</v>
      </c>
      <c r="D104" s="193" t="s">
        <v>1178</v>
      </c>
      <c r="E104" s="209" t="s">
        <v>1425</v>
      </c>
      <c r="F104" s="193" t="s">
        <v>1426</v>
      </c>
      <c r="G104" s="193" t="s">
        <v>1383</v>
      </c>
      <c r="H104" s="193" t="s">
        <v>1427</v>
      </c>
      <c r="I104" s="210" t="n">
        <v>143</v>
      </c>
    </row>
    <row r="105" customFormat="false" ht="13.8" hidden="false" customHeight="false" outlineLevel="0" collapsed="false">
      <c r="B105" s="193"/>
      <c r="C105" s="193" t="s">
        <v>328</v>
      </c>
      <c r="D105" s="193" t="s">
        <v>1178</v>
      </c>
      <c r="E105" s="209" t="s">
        <v>1428</v>
      </c>
      <c r="F105" s="193" t="s">
        <v>1429</v>
      </c>
      <c r="G105" s="193" t="s">
        <v>1383</v>
      </c>
      <c r="H105" s="193" t="s">
        <v>1430</v>
      </c>
      <c r="I105" s="210" t="n">
        <v>115</v>
      </c>
    </row>
    <row r="106" customFormat="false" ht="13.8" hidden="false" customHeight="false" outlineLevel="0" collapsed="false">
      <c r="B106" s="193"/>
      <c r="C106" s="193"/>
      <c r="D106" s="193"/>
      <c r="E106" s="209" t="s">
        <v>1431</v>
      </c>
      <c r="F106" s="193" t="s">
        <v>1432</v>
      </c>
      <c r="G106" s="193" t="s">
        <v>1383</v>
      </c>
      <c r="H106" s="193" t="s">
        <v>1433</v>
      </c>
      <c r="I106" s="210" t="n">
        <v>431.46</v>
      </c>
    </row>
    <row r="107" customFormat="false" ht="13.8" hidden="false" customHeight="false" outlineLevel="0" collapsed="false">
      <c r="B107" s="193"/>
      <c r="C107" s="193"/>
      <c r="D107" s="193"/>
      <c r="E107" s="209" t="s">
        <v>1434</v>
      </c>
      <c r="F107" s="193" t="s">
        <v>1435</v>
      </c>
      <c r="G107" s="193" t="s">
        <v>1383</v>
      </c>
      <c r="H107" s="193" t="s">
        <v>1436</v>
      </c>
      <c r="I107" s="210" t="n">
        <v>57.6</v>
      </c>
    </row>
    <row r="108" customFormat="false" ht="13.8" hidden="false" customHeight="false" outlineLevel="0" collapsed="false">
      <c r="B108" s="195"/>
      <c r="C108" s="195"/>
      <c r="D108" s="195"/>
      <c r="E108" s="211" t="s">
        <v>1437</v>
      </c>
      <c r="F108" s="195" t="s">
        <v>1438</v>
      </c>
      <c r="G108" s="195" t="s">
        <v>1383</v>
      </c>
      <c r="H108" s="195" t="s">
        <v>1439</v>
      </c>
      <c r="I108" s="212" t="n">
        <v>13510</v>
      </c>
    </row>
    <row r="109" customFormat="false" ht="13.8" hidden="false" customHeight="false" outlineLevel="0" collapsed="false">
      <c r="I109" s="204" t="n">
        <f aca="false">SUM(I89:I108)</f>
        <v>25011.11</v>
      </c>
    </row>
    <row r="110" customFormat="false" ht="13.8" hidden="false" customHeight="false" outlineLevel="0" collapsed="false">
      <c r="I110" s="204"/>
    </row>
    <row r="111" customFormat="false" ht="13.8" hidden="false" customHeight="false" outlineLevel="0" collapsed="false">
      <c r="I111" s="204"/>
    </row>
    <row r="112" customFormat="false" ht="13.8" hidden="false" customHeight="false" outlineLevel="0" collapsed="false">
      <c r="B112" s="191" t="s">
        <v>213</v>
      </c>
      <c r="C112" s="191" t="s">
        <v>348</v>
      </c>
      <c r="D112" s="191" t="s">
        <v>1178</v>
      </c>
      <c r="E112" s="207" t="s">
        <v>1440</v>
      </c>
      <c r="F112" s="191" t="s">
        <v>1441</v>
      </c>
      <c r="G112" s="191" t="s">
        <v>1442</v>
      </c>
      <c r="H112" s="191" t="s">
        <v>1443</v>
      </c>
      <c r="I112" s="208" t="n">
        <v>15700</v>
      </c>
    </row>
    <row r="113" customFormat="false" ht="13.8" hidden="false" customHeight="false" outlineLevel="0" collapsed="false">
      <c r="B113" s="193"/>
      <c r="C113" s="193"/>
      <c r="D113" s="193"/>
      <c r="E113" s="209" t="s">
        <v>1444</v>
      </c>
      <c r="F113" s="193" t="s">
        <v>1445</v>
      </c>
      <c r="G113" s="193" t="s">
        <v>1442</v>
      </c>
      <c r="H113" s="193" t="s">
        <v>1446</v>
      </c>
      <c r="I113" s="210" t="n">
        <v>8500</v>
      </c>
    </row>
    <row r="114" customFormat="false" ht="13.8" hidden="false" customHeight="false" outlineLevel="0" collapsed="false">
      <c r="B114" s="195"/>
      <c r="C114" s="195" t="s">
        <v>382</v>
      </c>
      <c r="D114" s="195" t="s">
        <v>1178</v>
      </c>
      <c r="E114" s="211" t="s">
        <v>1447</v>
      </c>
      <c r="F114" s="195" t="s">
        <v>1448</v>
      </c>
      <c r="G114" s="195" t="s">
        <v>1442</v>
      </c>
      <c r="H114" s="195" t="s">
        <v>1449</v>
      </c>
      <c r="I114" s="212" t="n">
        <v>15700</v>
      </c>
    </row>
    <row r="115" customFormat="false" ht="13.8" hidden="false" customHeight="false" outlineLevel="0" collapsed="false">
      <c r="I115" s="204" t="n">
        <f aca="false">SUM(I112:I114)</f>
        <v>39900</v>
      </c>
    </row>
    <row r="116" customFormat="false" ht="13.8" hidden="false" customHeight="false" outlineLevel="0" collapsed="false">
      <c r="I116" s="204"/>
    </row>
    <row r="117" customFormat="false" ht="13.8" hidden="false" customHeight="false" outlineLevel="0" collapsed="false">
      <c r="I117" s="204"/>
    </row>
    <row r="118" customFormat="false" ht="13.8" hidden="false" customHeight="false" outlineLevel="0" collapsed="false">
      <c r="B118" s="198" t="s">
        <v>216</v>
      </c>
      <c r="C118" s="197" t="s">
        <v>241</v>
      </c>
      <c r="D118" s="197" t="s">
        <v>1178</v>
      </c>
      <c r="E118" s="205" t="s">
        <v>1450</v>
      </c>
      <c r="F118" s="197" t="s">
        <v>1451</v>
      </c>
      <c r="G118" s="197" t="s">
        <v>1452</v>
      </c>
      <c r="H118" s="197" t="s">
        <v>1453</v>
      </c>
      <c r="I118" s="206" t="n">
        <v>27200</v>
      </c>
    </row>
    <row r="119" customFormat="false" ht="13.8" hidden="false" customHeight="false" outlineLevel="0" collapsed="false">
      <c r="I119" s="204" t="n">
        <f aca="false">SUM(I118:I118)</f>
        <v>27200</v>
      </c>
    </row>
    <row r="120" customFormat="false" ht="13.8" hidden="false" customHeight="false" outlineLevel="0" collapsed="false">
      <c r="I120" s="204"/>
    </row>
    <row r="121" customFormat="false" ht="13.8" hidden="false" customHeight="false" outlineLevel="0" collapsed="false">
      <c r="I121" s="204"/>
    </row>
    <row r="122" customFormat="false" ht="13.8" hidden="false" customHeight="false" outlineLevel="0" collapsed="false">
      <c r="I122" s="204"/>
    </row>
    <row r="123" customFormat="false" ht="13.8" hidden="false" customHeight="false" outlineLevel="0" collapsed="false">
      <c r="B123" s="191" t="s">
        <v>211</v>
      </c>
      <c r="C123" s="191" t="s">
        <v>273</v>
      </c>
      <c r="D123" s="191" t="s">
        <v>1178</v>
      </c>
      <c r="E123" s="207" t="s">
        <v>1454</v>
      </c>
      <c r="F123" s="191" t="s">
        <v>1455</v>
      </c>
      <c r="G123" s="191" t="s">
        <v>1456</v>
      </c>
      <c r="H123" s="191" t="s">
        <v>1457</v>
      </c>
      <c r="I123" s="208" t="n">
        <v>210</v>
      </c>
    </row>
    <row r="124" customFormat="false" ht="13.8" hidden="false" customHeight="false" outlineLevel="0" collapsed="false">
      <c r="B124" s="193"/>
      <c r="C124" s="193" t="s">
        <v>585</v>
      </c>
      <c r="D124" s="193" t="s">
        <v>1178</v>
      </c>
      <c r="E124" s="209" t="s">
        <v>588</v>
      </c>
      <c r="F124" s="193" t="s">
        <v>1458</v>
      </c>
      <c r="G124" s="193" t="s">
        <v>1456</v>
      </c>
      <c r="H124" s="193" t="s">
        <v>589</v>
      </c>
      <c r="I124" s="210" t="n">
        <v>4891</v>
      </c>
    </row>
    <row r="125" customFormat="false" ht="13.8" hidden="false" customHeight="false" outlineLevel="0" collapsed="false">
      <c r="B125" s="193"/>
      <c r="C125" s="193" t="s">
        <v>241</v>
      </c>
      <c r="D125" s="193" t="s">
        <v>1178</v>
      </c>
      <c r="E125" s="209" t="s">
        <v>1459</v>
      </c>
      <c r="F125" s="193" t="s">
        <v>1460</v>
      </c>
      <c r="G125" s="193" t="s">
        <v>1456</v>
      </c>
      <c r="H125" s="193" t="s">
        <v>1461</v>
      </c>
      <c r="I125" s="210" t="n">
        <v>120</v>
      </c>
    </row>
    <row r="126" customFormat="false" ht="13.8" hidden="false" customHeight="false" outlineLevel="0" collapsed="false">
      <c r="B126" s="193"/>
      <c r="C126" s="193" t="s">
        <v>246</v>
      </c>
      <c r="D126" s="193" t="s">
        <v>1178</v>
      </c>
      <c r="E126" s="209" t="s">
        <v>1462</v>
      </c>
      <c r="F126" s="193" t="s">
        <v>1463</v>
      </c>
      <c r="G126" s="193" t="s">
        <v>1456</v>
      </c>
      <c r="H126" s="193" t="s">
        <v>1464</v>
      </c>
      <c r="I126" s="210" t="n">
        <v>440</v>
      </c>
    </row>
    <row r="127" customFormat="false" ht="13.8" hidden="false" customHeight="false" outlineLevel="0" collapsed="false">
      <c r="B127" s="193"/>
      <c r="C127" s="193" t="s">
        <v>303</v>
      </c>
      <c r="D127" s="193" t="s">
        <v>1178</v>
      </c>
      <c r="E127" s="209" t="s">
        <v>1465</v>
      </c>
      <c r="F127" s="193" t="s">
        <v>1466</v>
      </c>
      <c r="G127" s="193" t="s">
        <v>1456</v>
      </c>
      <c r="H127" s="193" t="s">
        <v>1467</v>
      </c>
      <c r="I127" s="210" t="n">
        <v>282</v>
      </c>
    </row>
    <row r="128" customFormat="false" ht="13.8" hidden="false" customHeight="false" outlineLevel="0" collapsed="false">
      <c r="B128" s="193"/>
      <c r="C128" s="193" t="s">
        <v>258</v>
      </c>
      <c r="D128" s="193" t="s">
        <v>1178</v>
      </c>
      <c r="E128" s="209" t="s">
        <v>1468</v>
      </c>
      <c r="F128" s="193" t="s">
        <v>1469</v>
      </c>
      <c r="G128" s="193" t="s">
        <v>1456</v>
      </c>
      <c r="H128" s="193" t="s">
        <v>1470</v>
      </c>
      <c r="I128" s="210" t="n">
        <v>800</v>
      </c>
    </row>
    <row r="129" customFormat="false" ht="13.8" hidden="false" customHeight="false" outlineLevel="0" collapsed="false">
      <c r="B129" s="193"/>
      <c r="C129" s="193" t="s">
        <v>412</v>
      </c>
      <c r="D129" s="193" t="s">
        <v>1178</v>
      </c>
      <c r="E129" s="209" t="s">
        <v>1471</v>
      </c>
      <c r="F129" s="193" t="s">
        <v>1472</v>
      </c>
      <c r="G129" s="193" t="s">
        <v>1456</v>
      </c>
      <c r="H129" s="193" t="s">
        <v>1473</v>
      </c>
      <c r="I129" s="210" t="n">
        <v>6334.5</v>
      </c>
    </row>
    <row r="130" customFormat="false" ht="13.8" hidden="false" customHeight="false" outlineLevel="0" collapsed="false">
      <c r="B130" s="193"/>
      <c r="C130" s="193"/>
      <c r="D130" s="193"/>
      <c r="E130" s="209" t="s">
        <v>1474</v>
      </c>
      <c r="F130" s="193" t="s">
        <v>1475</v>
      </c>
      <c r="G130" s="193" t="s">
        <v>1456</v>
      </c>
      <c r="H130" s="193" t="s">
        <v>1476</v>
      </c>
      <c r="I130" s="210" t="n">
        <v>1106</v>
      </c>
    </row>
    <row r="131" customFormat="false" ht="13.8" hidden="false" customHeight="false" outlineLevel="0" collapsed="false">
      <c r="B131" s="193"/>
      <c r="C131" s="193"/>
      <c r="D131" s="193"/>
      <c r="E131" s="209" t="s">
        <v>1477</v>
      </c>
      <c r="F131" s="193" t="s">
        <v>1478</v>
      </c>
      <c r="G131" s="193" t="s">
        <v>1456</v>
      </c>
      <c r="H131" s="193" t="s">
        <v>1479</v>
      </c>
      <c r="I131" s="210" t="n">
        <v>967</v>
      </c>
    </row>
    <row r="132" customFormat="false" ht="13.8" hidden="false" customHeight="false" outlineLevel="0" collapsed="false">
      <c r="B132" s="193"/>
      <c r="C132" s="193" t="s">
        <v>363</v>
      </c>
      <c r="D132" s="193" t="s">
        <v>1178</v>
      </c>
      <c r="E132" s="209" t="s">
        <v>1480</v>
      </c>
      <c r="F132" s="193" t="s">
        <v>1481</v>
      </c>
      <c r="G132" s="193" t="s">
        <v>1456</v>
      </c>
      <c r="H132" s="193" t="s">
        <v>1482</v>
      </c>
      <c r="I132" s="210" t="n">
        <v>420</v>
      </c>
    </row>
    <row r="133" customFormat="false" ht="13.8" hidden="false" customHeight="false" outlineLevel="0" collapsed="false">
      <c r="B133" s="193"/>
      <c r="C133" s="193"/>
      <c r="D133" s="193"/>
      <c r="E133" s="209" t="s">
        <v>1483</v>
      </c>
      <c r="F133" s="193" t="s">
        <v>1484</v>
      </c>
      <c r="G133" s="193" t="s">
        <v>1456</v>
      </c>
      <c r="H133" s="193" t="s">
        <v>1485</v>
      </c>
      <c r="I133" s="210" t="n">
        <v>24.11</v>
      </c>
    </row>
    <row r="134" customFormat="false" ht="13.8" hidden="false" customHeight="false" outlineLevel="0" collapsed="false">
      <c r="B134" s="193"/>
      <c r="C134" s="193"/>
      <c r="D134" s="193"/>
      <c r="E134" s="209" t="s">
        <v>1486</v>
      </c>
      <c r="F134" s="193" t="s">
        <v>1487</v>
      </c>
      <c r="G134" s="193" t="s">
        <v>1456</v>
      </c>
      <c r="H134" s="193" t="s">
        <v>1488</v>
      </c>
      <c r="I134" s="210" t="n">
        <v>1010</v>
      </c>
    </row>
    <row r="135" customFormat="false" ht="13.8" hidden="false" customHeight="false" outlineLevel="0" collapsed="false">
      <c r="B135" s="193"/>
      <c r="C135" s="193" t="s">
        <v>536</v>
      </c>
      <c r="D135" s="193" t="s">
        <v>1178</v>
      </c>
      <c r="E135" s="209" t="s">
        <v>1489</v>
      </c>
      <c r="F135" s="193" t="s">
        <v>1490</v>
      </c>
      <c r="G135" s="193" t="s">
        <v>1456</v>
      </c>
      <c r="H135" s="193" t="s">
        <v>1491</v>
      </c>
      <c r="I135" s="210" t="n">
        <v>735</v>
      </c>
    </row>
    <row r="136" customFormat="false" ht="13.8" hidden="false" customHeight="false" outlineLevel="0" collapsed="false">
      <c r="B136" s="193"/>
      <c r="C136" s="193" t="s">
        <v>1111</v>
      </c>
      <c r="D136" s="193" t="s">
        <v>1178</v>
      </c>
      <c r="E136" s="209" t="s">
        <v>1492</v>
      </c>
      <c r="F136" s="193" t="s">
        <v>1493</v>
      </c>
      <c r="G136" s="193" t="s">
        <v>1456</v>
      </c>
      <c r="H136" s="193" t="s">
        <v>1494</v>
      </c>
      <c r="I136" s="210" t="n">
        <v>230</v>
      </c>
    </row>
    <row r="137" customFormat="false" ht="13.8" hidden="false" customHeight="false" outlineLevel="0" collapsed="false">
      <c r="B137" s="195"/>
      <c r="C137" s="195" t="s">
        <v>249</v>
      </c>
      <c r="D137" s="195" t="s">
        <v>1178</v>
      </c>
      <c r="E137" s="211" t="s">
        <v>1495</v>
      </c>
      <c r="F137" s="195" t="s">
        <v>1496</v>
      </c>
      <c r="G137" s="195" t="s">
        <v>1456</v>
      </c>
      <c r="H137" s="195" t="s">
        <v>1497</v>
      </c>
      <c r="I137" s="212" t="n">
        <v>694</v>
      </c>
    </row>
    <row r="138" customFormat="false" ht="13.8" hidden="false" customHeight="false" outlineLevel="0" collapsed="false">
      <c r="I138" s="204" t="n">
        <f aca="false">SUM(I123:I137)</f>
        <v>18263.61</v>
      </c>
    </row>
  </sheetData>
  <mergeCells count="16">
    <mergeCell ref="B2:J2"/>
    <mergeCell ref="C4:E4"/>
    <mergeCell ref="F4:H4"/>
    <mergeCell ref="I4:J4"/>
    <mergeCell ref="C5:E5"/>
    <mergeCell ref="F5:H5"/>
    <mergeCell ref="I5:J5"/>
    <mergeCell ref="C6:E6"/>
    <mergeCell ref="F6:H6"/>
    <mergeCell ref="I6:J6"/>
    <mergeCell ref="C7:E7"/>
    <mergeCell ref="F7:H7"/>
    <mergeCell ref="I7:J7"/>
    <mergeCell ref="C8:E8"/>
    <mergeCell ref="F8:H8"/>
    <mergeCell ref="I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48" colorId="64" zoomScale="90" zoomScaleNormal="90" zoomScalePageLayoutView="100" workbookViewId="0">
      <selection pane="topLeft" activeCell="A61" activeCellId="0" sqref="A61"/>
    </sheetView>
  </sheetViews>
  <sheetFormatPr defaultColWidth="10.46875" defaultRowHeight="13.8" zeroHeight="false" outlineLevelRow="0" outlineLevelCol="0"/>
  <cols>
    <col collapsed="false" customWidth="true" hidden="false" outlineLevel="0" max="1" min="1" style="0" width="48.06"/>
    <col collapsed="false" customWidth="true" hidden="false" outlineLevel="0" max="3" min="2" style="0" width="13.39"/>
  </cols>
  <sheetData>
    <row r="1" customFormat="false" ht="28.8" hidden="false" customHeight="false" outlineLevel="0" collapsed="false">
      <c r="A1" s="213" t="s">
        <v>1498</v>
      </c>
      <c r="B1" s="213"/>
      <c r="C1" s="213"/>
    </row>
    <row r="2" customFormat="false" ht="15.8" hidden="false" customHeight="false" outlineLevel="0" collapsed="false"/>
    <row r="3" customFormat="false" ht="17" hidden="false" customHeight="false" outlineLevel="0" collapsed="false">
      <c r="A3" s="214" t="s">
        <v>1499</v>
      </c>
      <c r="B3" s="214"/>
      <c r="C3" s="214"/>
    </row>
    <row r="4" customFormat="false" ht="15.8" hidden="false" customHeight="false" outlineLevel="0" collapsed="false"/>
    <row r="5" customFormat="false" ht="15.8" hidden="false" customHeight="false" outlineLevel="0" collapsed="false"/>
    <row r="6" customFormat="false" ht="14.65" hidden="false" customHeight="false" outlineLevel="0" collapsed="false">
      <c r="A6" s="215" t="s">
        <v>18</v>
      </c>
      <c r="B6" s="215" t="s">
        <v>1500</v>
      </c>
      <c r="C6" s="215" t="s">
        <v>1501</v>
      </c>
    </row>
    <row r="7" s="189" customFormat="true" ht="14.65" hidden="false" customHeight="false" outlineLevel="0" collapsed="false">
      <c r="A7" s="216" t="s">
        <v>1502</v>
      </c>
      <c r="B7" s="217" t="n">
        <v>825527.2</v>
      </c>
      <c r="C7" s="217"/>
    </row>
    <row r="8" s="189" customFormat="true" ht="14.65" hidden="false" customHeight="false" outlineLevel="0" collapsed="false">
      <c r="A8" s="216" t="s">
        <v>1503</v>
      </c>
      <c r="B8" s="217" t="n">
        <v>53535.1</v>
      </c>
      <c r="C8" s="217"/>
    </row>
    <row r="9" customFormat="false" ht="14.65" hidden="false" customHeight="false" outlineLevel="0" collapsed="false">
      <c r="A9" s="218" t="s">
        <v>1504</v>
      </c>
      <c r="B9" s="219" t="n">
        <v>29425.7</v>
      </c>
      <c r="C9" s="219" t="n">
        <v>0</v>
      </c>
    </row>
    <row r="10" customFormat="false" ht="14.65" hidden="false" customHeight="false" outlineLevel="0" collapsed="false">
      <c r="A10" s="218" t="s">
        <v>1505</v>
      </c>
      <c r="B10" s="219" t="n">
        <v>2472.83</v>
      </c>
      <c r="C10" s="219" t="n">
        <v>0</v>
      </c>
    </row>
    <row r="11" customFormat="false" ht="14.65" hidden="false" customHeight="false" outlineLevel="0" collapsed="false">
      <c r="A11" s="218" t="s">
        <v>1506</v>
      </c>
      <c r="B11" s="219" t="n">
        <v>8471.75</v>
      </c>
      <c r="C11" s="219" t="n">
        <v>0</v>
      </c>
    </row>
    <row r="12" customFormat="false" ht="14.65" hidden="false" customHeight="false" outlineLevel="0" collapsed="false">
      <c r="A12" s="218" t="s">
        <v>1507</v>
      </c>
      <c r="B12" s="219" t="n">
        <v>4517.57</v>
      </c>
      <c r="C12" s="219" t="n">
        <v>0</v>
      </c>
    </row>
    <row r="13" customFormat="false" ht="14.65" hidden="false" customHeight="false" outlineLevel="0" collapsed="false">
      <c r="A13" s="218" t="s">
        <v>1508</v>
      </c>
      <c r="B13" s="219" t="n">
        <v>3098.43</v>
      </c>
      <c r="C13" s="219" t="n">
        <v>0</v>
      </c>
    </row>
    <row r="14" customFormat="false" ht="14.65" hidden="false" customHeight="false" outlineLevel="0" collapsed="false">
      <c r="A14" s="218" t="s">
        <v>1509</v>
      </c>
      <c r="B14" s="219" t="n">
        <v>873.25</v>
      </c>
      <c r="C14" s="219" t="n">
        <v>0</v>
      </c>
    </row>
    <row r="15" customFormat="false" ht="14.65" hidden="false" customHeight="false" outlineLevel="0" collapsed="false">
      <c r="A15" s="218" t="s">
        <v>1510</v>
      </c>
      <c r="B15" s="219" t="n">
        <v>1689.23</v>
      </c>
      <c r="C15" s="219" t="n">
        <v>0</v>
      </c>
    </row>
    <row r="16" customFormat="false" ht="14.65" hidden="false" customHeight="false" outlineLevel="0" collapsed="false">
      <c r="A16" s="218" t="s">
        <v>1511</v>
      </c>
      <c r="B16" s="219" t="n">
        <v>2986.34</v>
      </c>
      <c r="C16" s="219" t="n">
        <v>0</v>
      </c>
    </row>
    <row r="17" s="189" customFormat="true" ht="14.65" hidden="false" customHeight="false" outlineLevel="0" collapsed="false">
      <c r="A17" s="216" t="s">
        <v>1512</v>
      </c>
      <c r="B17" s="217" t="n">
        <v>31545.49</v>
      </c>
      <c r="C17" s="217"/>
    </row>
    <row r="18" customFormat="false" ht="14.65" hidden="false" customHeight="false" outlineLevel="0" collapsed="false">
      <c r="A18" s="218" t="s">
        <v>1513</v>
      </c>
      <c r="B18" s="219" t="n">
        <v>15165</v>
      </c>
      <c r="C18" s="219" t="n">
        <v>0</v>
      </c>
    </row>
    <row r="19" customFormat="false" ht="14.65" hidden="false" customHeight="false" outlineLevel="0" collapsed="false">
      <c r="A19" s="218" t="s">
        <v>1514</v>
      </c>
      <c r="B19" s="219" t="n">
        <v>9297.5</v>
      </c>
      <c r="C19" s="219" t="n">
        <v>0</v>
      </c>
    </row>
    <row r="20" customFormat="false" ht="14.65" hidden="false" customHeight="false" outlineLevel="0" collapsed="false">
      <c r="A20" s="218" t="s">
        <v>1515</v>
      </c>
      <c r="B20" s="219" t="n">
        <v>2337.4</v>
      </c>
      <c r="C20" s="219" t="n">
        <v>0</v>
      </c>
    </row>
    <row r="21" customFormat="false" ht="14.65" hidden="false" customHeight="false" outlineLevel="0" collapsed="false">
      <c r="A21" s="218" t="s">
        <v>1516</v>
      </c>
      <c r="B21" s="219" t="n">
        <v>1600.03</v>
      </c>
      <c r="C21" s="219" t="n">
        <v>0</v>
      </c>
    </row>
    <row r="22" customFormat="false" ht="14.65" hidden="false" customHeight="false" outlineLevel="0" collapsed="false">
      <c r="A22" s="218" t="s">
        <v>1517</v>
      </c>
      <c r="B22" s="219" t="n">
        <v>666.61</v>
      </c>
      <c r="C22" s="219" t="n">
        <v>0</v>
      </c>
    </row>
    <row r="23" customFormat="false" ht="14.65" hidden="false" customHeight="false" outlineLevel="0" collapsed="false">
      <c r="A23" s="218" t="s">
        <v>1518</v>
      </c>
      <c r="B23" s="219" t="n">
        <v>879.25</v>
      </c>
      <c r="C23" s="219" t="n">
        <v>0</v>
      </c>
    </row>
    <row r="24" customFormat="false" ht="14.65" hidden="false" customHeight="false" outlineLevel="0" collapsed="false">
      <c r="A24" s="218" t="s">
        <v>1519</v>
      </c>
      <c r="B24" s="219" t="n">
        <v>1599.7</v>
      </c>
      <c r="C24" s="219" t="n">
        <v>0</v>
      </c>
    </row>
    <row r="25" s="189" customFormat="true" ht="14.65" hidden="false" customHeight="false" outlineLevel="0" collapsed="false">
      <c r="A25" s="216" t="s">
        <v>1520</v>
      </c>
      <c r="B25" s="217" t="n">
        <v>6335.09</v>
      </c>
      <c r="C25" s="217"/>
    </row>
    <row r="26" customFormat="false" ht="14.65" hidden="false" customHeight="false" outlineLevel="0" collapsed="false">
      <c r="A26" s="218" t="s">
        <v>1521</v>
      </c>
      <c r="B26" s="219" t="n">
        <v>2137.95</v>
      </c>
      <c r="C26" s="219" t="n">
        <v>0</v>
      </c>
    </row>
    <row r="27" customFormat="false" ht="14.65" hidden="false" customHeight="false" outlineLevel="0" collapsed="false">
      <c r="A27" s="218" t="s">
        <v>1522</v>
      </c>
      <c r="B27" s="219" t="n">
        <v>1360</v>
      </c>
      <c r="C27" s="219" t="n">
        <v>0</v>
      </c>
    </row>
    <row r="28" customFormat="false" ht="14.65" hidden="false" customHeight="false" outlineLevel="0" collapsed="false">
      <c r="A28" s="218" t="s">
        <v>1523</v>
      </c>
      <c r="B28" s="219" t="n">
        <v>831.28</v>
      </c>
      <c r="C28" s="219" t="n">
        <v>0</v>
      </c>
    </row>
    <row r="29" customFormat="false" ht="14.65" hidden="false" customHeight="false" outlineLevel="0" collapsed="false">
      <c r="A29" s="218" t="s">
        <v>1524</v>
      </c>
      <c r="B29" s="219" t="n">
        <v>570.15</v>
      </c>
      <c r="C29" s="219" t="n">
        <v>0</v>
      </c>
    </row>
    <row r="30" customFormat="false" ht="14.65" hidden="false" customHeight="false" outlineLevel="0" collapsed="false">
      <c r="A30" s="218" t="s">
        <v>1525</v>
      </c>
      <c r="B30" s="219" t="n">
        <v>533.28</v>
      </c>
      <c r="C30" s="219" t="n">
        <v>0</v>
      </c>
    </row>
    <row r="31" customFormat="false" ht="14.65" hidden="false" customHeight="false" outlineLevel="0" collapsed="false">
      <c r="A31" s="218" t="s">
        <v>1526</v>
      </c>
      <c r="B31" s="219" t="n">
        <v>332.56</v>
      </c>
      <c r="C31" s="219" t="n">
        <v>0</v>
      </c>
    </row>
    <row r="32" customFormat="false" ht="14.65" hidden="false" customHeight="false" outlineLevel="0" collapsed="false">
      <c r="A32" s="218" t="s">
        <v>1527</v>
      </c>
      <c r="B32" s="219" t="n">
        <v>569.87</v>
      </c>
      <c r="C32" s="219" t="n">
        <v>0</v>
      </c>
    </row>
    <row r="33" s="189" customFormat="true" ht="14.65" hidden="false" customHeight="false" outlineLevel="0" collapsed="false">
      <c r="A33" s="216" t="s">
        <v>1528</v>
      </c>
      <c r="B33" s="217" t="n">
        <v>110831.15</v>
      </c>
      <c r="C33" s="217"/>
    </row>
    <row r="34" customFormat="false" ht="14.65" hidden="false" customHeight="false" outlineLevel="0" collapsed="false">
      <c r="A34" s="218" t="s">
        <v>1529</v>
      </c>
      <c r="B34" s="219" t="n">
        <v>3189</v>
      </c>
      <c r="C34" s="219" t="n">
        <v>0</v>
      </c>
    </row>
    <row r="35" customFormat="false" ht="14.65" hidden="false" customHeight="false" outlineLevel="0" collapsed="false">
      <c r="A35" s="218" t="s">
        <v>1530</v>
      </c>
      <c r="B35" s="219" t="n">
        <v>75900.45</v>
      </c>
      <c r="C35" s="219" t="n">
        <v>0</v>
      </c>
    </row>
    <row r="36" customFormat="false" ht="14.65" hidden="false" customHeight="false" outlineLevel="0" collapsed="false">
      <c r="A36" s="218" t="s">
        <v>1531</v>
      </c>
      <c r="B36" s="219" t="n">
        <v>10000</v>
      </c>
      <c r="C36" s="219" t="n">
        <v>0</v>
      </c>
    </row>
    <row r="37" customFormat="false" ht="14.65" hidden="false" customHeight="false" outlineLevel="0" collapsed="false">
      <c r="A37" s="218" t="s">
        <v>1532</v>
      </c>
      <c r="B37" s="219" t="n">
        <v>15741.7</v>
      </c>
      <c r="C37" s="219" t="n">
        <v>0</v>
      </c>
    </row>
    <row r="38" customFormat="false" ht="14.65" hidden="false" customHeight="false" outlineLevel="0" collapsed="false">
      <c r="A38" s="218" t="s">
        <v>1533</v>
      </c>
      <c r="B38" s="219" t="n">
        <v>6000</v>
      </c>
      <c r="C38" s="219" t="n">
        <v>0</v>
      </c>
    </row>
    <row r="39" s="189" customFormat="true" ht="14.65" hidden="false" customHeight="false" outlineLevel="0" collapsed="false">
      <c r="A39" s="216" t="s">
        <v>1534</v>
      </c>
      <c r="B39" s="217" t="n">
        <v>107842.44</v>
      </c>
      <c r="C39" s="217"/>
    </row>
    <row r="40" customFormat="false" ht="14.65" hidden="false" customHeight="false" outlineLevel="0" collapsed="false">
      <c r="A40" s="218" t="s">
        <v>1535</v>
      </c>
      <c r="B40" s="219" t="n">
        <v>11257.84</v>
      </c>
      <c r="C40" s="219" t="n">
        <v>0</v>
      </c>
    </row>
    <row r="41" customFormat="false" ht="14.65" hidden="false" customHeight="false" outlineLevel="0" collapsed="false">
      <c r="A41" s="218" t="s">
        <v>1536</v>
      </c>
      <c r="B41" s="219" t="n">
        <v>23077.61</v>
      </c>
      <c r="C41" s="219" t="n">
        <v>0</v>
      </c>
    </row>
    <row r="42" customFormat="false" ht="14.65" hidden="false" customHeight="false" outlineLevel="0" collapsed="false">
      <c r="A42" s="218" t="s">
        <v>1537</v>
      </c>
      <c r="B42" s="219" t="n">
        <v>57428.49</v>
      </c>
      <c r="C42" s="219" t="n">
        <v>0</v>
      </c>
    </row>
    <row r="43" customFormat="false" ht="14.65" hidden="false" customHeight="false" outlineLevel="0" collapsed="false">
      <c r="A43" s="218" t="s">
        <v>1538</v>
      </c>
      <c r="B43" s="219" t="n">
        <v>738.4</v>
      </c>
      <c r="C43" s="219" t="n">
        <v>0</v>
      </c>
    </row>
    <row r="44" customFormat="false" ht="14.65" hidden="false" customHeight="false" outlineLevel="0" collapsed="false">
      <c r="A44" s="218" t="s">
        <v>1539</v>
      </c>
      <c r="B44" s="219" t="n">
        <v>15340.1</v>
      </c>
      <c r="C44" s="219" t="n">
        <v>0</v>
      </c>
    </row>
    <row r="45" s="189" customFormat="true" ht="14.65" hidden="false" customHeight="false" outlineLevel="0" collapsed="false">
      <c r="A45" s="216" t="s">
        <v>1540</v>
      </c>
      <c r="B45" s="217" t="n">
        <v>1478.21</v>
      </c>
      <c r="C45" s="217"/>
    </row>
    <row r="46" customFormat="false" ht="14.65" hidden="false" customHeight="false" outlineLevel="0" collapsed="false">
      <c r="A46" s="218" t="s">
        <v>1541</v>
      </c>
      <c r="B46" s="219" t="n">
        <v>4.04</v>
      </c>
      <c r="C46" s="219" t="n">
        <v>0</v>
      </c>
    </row>
    <row r="47" customFormat="false" ht="14.65" hidden="false" customHeight="false" outlineLevel="0" collapsed="false">
      <c r="A47" s="218" t="s">
        <v>1542</v>
      </c>
      <c r="B47" s="219" t="n">
        <v>1474.17</v>
      </c>
      <c r="C47" s="219" t="n">
        <v>0</v>
      </c>
    </row>
    <row r="48" s="189" customFormat="true" ht="14.65" hidden="false" customHeight="false" outlineLevel="0" collapsed="false">
      <c r="A48" s="216" t="s">
        <v>1543</v>
      </c>
      <c r="B48" s="217" t="n">
        <v>513959.72</v>
      </c>
      <c r="C48" s="217"/>
    </row>
    <row r="49" customFormat="false" ht="14.65" hidden="false" customHeight="false" outlineLevel="0" collapsed="false">
      <c r="A49" s="218" t="s">
        <v>1544</v>
      </c>
      <c r="B49" s="219" t="n">
        <v>24</v>
      </c>
      <c r="C49" s="219" t="n">
        <v>0</v>
      </c>
    </row>
    <row r="50" customFormat="false" ht="14.65" hidden="false" customHeight="false" outlineLevel="0" collapsed="false">
      <c r="A50" s="218" t="s">
        <v>1545</v>
      </c>
      <c r="B50" s="219" t="n">
        <v>5500</v>
      </c>
      <c r="C50" s="219" t="n">
        <v>0</v>
      </c>
    </row>
    <row r="51" customFormat="false" ht="14.65" hidden="false" customHeight="false" outlineLevel="0" collapsed="false">
      <c r="A51" s="218" t="s">
        <v>1546</v>
      </c>
      <c r="B51" s="219" t="n">
        <v>2000</v>
      </c>
      <c r="C51" s="219" t="n">
        <v>0</v>
      </c>
    </row>
    <row r="52" customFormat="false" ht="14.65" hidden="false" customHeight="false" outlineLevel="0" collapsed="false">
      <c r="A52" s="218" t="s">
        <v>1547</v>
      </c>
      <c r="B52" s="219" t="n">
        <v>11058.65</v>
      </c>
      <c r="C52" s="219" t="n">
        <v>0</v>
      </c>
    </row>
    <row r="53" customFormat="false" ht="14.65" hidden="false" customHeight="false" outlineLevel="0" collapsed="false">
      <c r="A53" s="218" t="s">
        <v>1548</v>
      </c>
      <c r="B53" s="219" t="n">
        <v>8026.55</v>
      </c>
      <c r="C53" s="219" t="n">
        <v>0</v>
      </c>
    </row>
    <row r="54" customFormat="false" ht="14.65" hidden="false" customHeight="false" outlineLevel="0" collapsed="false">
      <c r="A54" s="218" t="s">
        <v>1549</v>
      </c>
      <c r="B54" s="219" t="n">
        <v>92132.97</v>
      </c>
      <c r="C54" s="219" t="n">
        <v>0</v>
      </c>
    </row>
    <row r="55" customFormat="false" ht="14.65" hidden="false" customHeight="false" outlineLevel="0" collapsed="false">
      <c r="A55" s="218" t="s">
        <v>1550</v>
      </c>
      <c r="B55" s="219" t="n">
        <v>2818.28</v>
      </c>
      <c r="C55" s="219" t="n">
        <v>0</v>
      </c>
    </row>
    <row r="56" customFormat="false" ht="14.65" hidden="false" customHeight="false" outlineLevel="0" collapsed="false">
      <c r="A56" s="218" t="s">
        <v>1551</v>
      </c>
      <c r="B56" s="219" t="n">
        <v>3826.21</v>
      </c>
      <c r="C56" s="219" t="n">
        <v>0</v>
      </c>
    </row>
    <row r="57" customFormat="false" ht="14.65" hidden="false" customHeight="false" outlineLevel="0" collapsed="false">
      <c r="A57" s="218" t="s">
        <v>1552</v>
      </c>
      <c r="B57" s="219" t="n">
        <v>89006.71</v>
      </c>
      <c r="C57" s="219" t="n">
        <v>0</v>
      </c>
    </row>
    <row r="58" customFormat="false" ht="14.65" hidden="false" customHeight="false" outlineLevel="0" collapsed="false">
      <c r="A58" s="218" t="s">
        <v>1553</v>
      </c>
      <c r="B58" s="219" t="n">
        <v>2885.67</v>
      </c>
      <c r="C58" s="219" t="n">
        <v>0</v>
      </c>
    </row>
    <row r="59" customFormat="false" ht="14.65" hidden="false" customHeight="false" outlineLevel="0" collapsed="false">
      <c r="A59" s="218" t="s">
        <v>1554</v>
      </c>
      <c r="B59" s="219" t="n">
        <v>235703.98</v>
      </c>
      <c r="C59" s="219" t="n">
        <v>0</v>
      </c>
    </row>
    <row r="60" customFormat="false" ht="14.65" hidden="false" customHeight="false" outlineLevel="0" collapsed="false">
      <c r="A60" s="218" t="s">
        <v>1555</v>
      </c>
      <c r="B60" s="219" t="n">
        <v>12000</v>
      </c>
      <c r="C60" s="219" t="n">
        <v>0</v>
      </c>
    </row>
    <row r="61" customFormat="false" ht="14.65" hidden="false" customHeight="false" outlineLevel="0" collapsed="false">
      <c r="A61" s="218" t="s">
        <v>1556</v>
      </c>
      <c r="B61" s="219" t="n">
        <v>48976.7</v>
      </c>
      <c r="C61" s="219" t="n">
        <v>0</v>
      </c>
    </row>
    <row r="1048576" customFormat="false" ht="12.8" hidden="false" customHeight="false" outlineLevel="0" collapsed="false"/>
  </sheetData>
  <mergeCells count="2">
    <mergeCell ref="A1:C1"/>
    <mergeCell ref="A3:C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2020-12-04T13:19:10Z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