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VISACOM\FASE II - Ejecucion\7000 Resultados\"/>
    </mc:Choice>
  </mc:AlternateContent>
  <xr:revisionPtr revIDLastSave="0" documentId="13_ncr:1_{E50D37EB-07D7-4E1D-8C30-AC6395F9D907}" xr6:coauthVersionLast="46" xr6:coauthVersionMax="46" xr10:uidLastSave="{00000000-0000-0000-0000-000000000000}"/>
  <bookViews>
    <workbookView xWindow="-120" yWindow="-120" windowWidth="20730" windowHeight="11160" tabRatio="887" activeTab="1" xr2:uid="{00000000-000D-0000-FFFF-FFFF00000000}"/>
  </bookViews>
  <sheets>
    <sheet name="Cedula resumen" sheetId="1" r:id="rId1"/>
    <sheet name="ag-20" sheetId="2" r:id="rId2"/>
    <sheet name="Sueldos y beneficios" sheetId="3" r:id="rId3"/>
    <sheet name="Honorarios" sheetId="4" r:id="rId4"/>
    <sheet name="Arriendos" sheetId="5" r:id="rId5"/>
    <sheet name="Servicios de terceros" sheetId="6" r:id="rId6"/>
    <sheet name="Otros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" i="4" l="1"/>
  <c r="D16" i="4" s="1"/>
  <c r="D69" i="1"/>
  <c r="I23" i="6"/>
  <c r="I17" i="6"/>
  <c r="I46" i="5"/>
  <c r="I31" i="5"/>
  <c r="D18" i="5"/>
  <c r="E17" i="5" s="1"/>
  <c r="I50" i="4"/>
  <c r="I43" i="4"/>
  <c r="I31" i="4"/>
  <c r="D25" i="4"/>
  <c r="E22" i="4" s="1"/>
  <c r="E24" i="4"/>
  <c r="E23" i="4"/>
  <c r="E21" i="4"/>
  <c r="E20" i="4"/>
  <c r="E19" i="4"/>
  <c r="D18" i="2"/>
  <c r="E81" i="1"/>
  <c r="E80" i="1"/>
  <c r="E79" i="1"/>
  <c r="E78" i="1"/>
  <c r="E77" i="1"/>
  <c r="E76" i="1"/>
  <c r="E75" i="1"/>
  <c r="E74" i="1"/>
  <c r="J69" i="1"/>
  <c r="F69" i="1"/>
  <c r="E69" i="1"/>
  <c r="G68" i="1"/>
  <c r="M68" i="1" s="1"/>
  <c r="G67" i="1"/>
  <c r="M67" i="1" s="1"/>
  <c r="G66" i="1"/>
  <c r="M66" i="1" s="1"/>
  <c r="G65" i="1"/>
  <c r="M65" i="1" s="1"/>
  <c r="G64" i="1"/>
  <c r="M64" i="1" s="1"/>
  <c r="G63" i="1"/>
  <c r="M63" i="1" s="1"/>
  <c r="G62" i="1"/>
  <c r="M62" i="1" s="1"/>
  <c r="G61" i="1"/>
  <c r="M61" i="1" s="1"/>
  <c r="G60" i="1"/>
  <c r="M60" i="1" s="1"/>
  <c r="G59" i="1"/>
  <c r="M59" i="1" s="1"/>
  <c r="G58" i="1"/>
  <c r="M58" i="1" s="1"/>
  <c r="G57" i="1"/>
  <c r="M57" i="1" s="1"/>
  <c r="G56" i="1"/>
  <c r="M56" i="1" s="1"/>
  <c r="G55" i="1"/>
  <c r="M55" i="1" s="1"/>
  <c r="G54" i="1"/>
  <c r="M54" i="1" s="1"/>
  <c r="G53" i="1"/>
  <c r="M53" i="1" s="1"/>
  <c r="G52" i="1"/>
  <c r="G51" i="1"/>
  <c r="M51" i="1" s="1"/>
  <c r="N51" i="1" s="1"/>
  <c r="G50" i="1"/>
  <c r="M50" i="1" s="1"/>
  <c r="N50" i="1" s="1"/>
  <c r="G49" i="1"/>
  <c r="M49" i="1" s="1"/>
  <c r="G48" i="1"/>
  <c r="M48" i="1" s="1"/>
  <c r="G47" i="1"/>
  <c r="M47" i="1" s="1"/>
  <c r="G46" i="1"/>
  <c r="M46" i="1" s="1"/>
  <c r="G45" i="1"/>
  <c r="M45" i="1" s="1"/>
  <c r="G44" i="1"/>
  <c r="M44" i="1" s="1"/>
  <c r="G43" i="1"/>
  <c r="M43" i="1" s="1"/>
  <c r="G42" i="1"/>
  <c r="M42" i="1" s="1"/>
  <c r="G41" i="1"/>
  <c r="M41" i="1" s="1"/>
  <c r="G40" i="1"/>
  <c r="M40" i="1" s="1"/>
  <c r="G39" i="1"/>
  <c r="M39" i="1" s="1"/>
  <c r="G38" i="1"/>
  <c r="M38" i="1" s="1"/>
  <c r="G37" i="1"/>
  <c r="M37" i="1" s="1"/>
  <c r="G36" i="1"/>
  <c r="M36" i="1" s="1"/>
  <c r="G35" i="1"/>
  <c r="M35" i="1" s="1"/>
  <c r="G34" i="1"/>
  <c r="M34" i="1" s="1"/>
  <c r="G33" i="1"/>
  <c r="M33" i="1" s="1"/>
  <c r="G32" i="1"/>
  <c r="G31" i="1"/>
  <c r="M31" i="1" s="1"/>
  <c r="G30" i="1"/>
  <c r="G29" i="1"/>
  <c r="M29" i="1" s="1"/>
  <c r="G28" i="1"/>
  <c r="D17" i="3" s="1"/>
  <c r="G27" i="1"/>
  <c r="M27" i="1" s="1"/>
  <c r="G26" i="1"/>
  <c r="M26" i="1" s="1"/>
  <c r="G25" i="1"/>
  <c r="M25" i="1" s="1"/>
  <c r="G24" i="1"/>
  <c r="D15" i="3" s="1"/>
  <c r="G23" i="1"/>
  <c r="M23" i="1" s="1"/>
  <c r="G22" i="1"/>
  <c r="D13" i="3" s="1"/>
  <c r="G21" i="1"/>
  <c r="D16" i="3" s="1"/>
  <c r="G20" i="1"/>
  <c r="D12" i="3" s="1"/>
  <c r="G19" i="1"/>
  <c r="M19" i="1" s="1"/>
  <c r="G18" i="1"/>
  <c r="M18" i="1" s="1"/>
  <c r="G17" i="1"/>
  <c r="M17" i="1" s="1"/>
  <c r="G16" i="1"/>
  <c r="M16" i="1" s="1"/>
  <c r="G15" i="1"/>
  <c r="M15" i="1" s="1"/>
  <c r="G14" i="1"/>
  <c r="E14" i="4" l="1"/>
  <c r="E13" i="4"/>
  <c r="E12" i="4"/>
  <c r="E11" i="4"/>
  <c r="E16" i="4" s="1"/>
  <c r="E25" i="4"/>
  <c r="E15" i="4"/>
  <c r="E14" i="5"/>
  <c r="N29" i="1"/>
  <c r="D79" i="1"/>
  <c r="D14" i="3"/>
  <c r="D19" i="3" s="1"/>
  <c r="D75" i="1"/>
  <c r="M24" i="1"/>
  <c r="D81" i="1"/>
  <c r="M32" i="1"/>
  <c r="E83" i="1"/>
  <c r="E86" i="1" s="1"/>
  <c r="D21" i="3"/>
  <c r="M22" i="1"/>
  <c r="M30" i="1"/>
  <c r="D78" i="1"/>
  <c r="M20" i="1"/>
  <c r="D20" i="3"/>
  <c r="M28" i="1"/>
  <c r="D77" i="1"/>
  <c r="M52" i="1"/>
  <c r="M21" i="1"/>
  <c r="D74" i="1"/>
  <c r="D76" i="1"/>
  <c r="D80" i="1"/>
  <c r="E15" i="5"/>
  <c r="G69" i="1"/>
  <c r="M14" i="1"/>
  <c r="E16" i="5"/>
  <c r="E13" i="5"/>
  <c r="D22" i="3" l="1"/>
  <c r="M69" i="1"/>
  <c r="N14" i="1" s="1"/>
  <c r="D83" i="1"/>
  <c r="D86" i="1" s="1"/>
  <c r="E18" i="5"/>
  <c r="N21" i="1" l="1"/>
  <c r="N59" i="1"/>
  <c r="N33" i="1"/>
  <c r="N49" i="1"/>
  <c r="N65" i="1"/>
  <c r="N37" i="1"/>
  <c r="N61" i="1"/>
  <c r="N19" i="1"/>
  <c r="N35" i="1"/>
  <c r="N15" i="1"/>
  <c r="N28" i="1"/>
  <c r="N44" i="1"/>
  <c r="N60" i="1"/>
  <c r="N25" i="1"/>
  <c r="N53" i="1"/>
  <c r="N43" i="1"/>
  <c r="N36" i="1"/>
  <c r="N56" i="1"/>
  <c r="N30" i="1"/>
  <c r="N62" i="1"/>
  <c r="N26" i="1"/>
  <c r="N48" i="1"/>
  <c r="N39" i="1"/>
  <c r="N34" i="1"/>
  <c r="N64" i="1"/>
  <c r="N22" i="1"/>
  <c r="N38" i="1"/>
  <c r="N54" i="1"/>
  <c r="N45" i="1"/>
  <c r="N66" i="1"/>
  <c r="N24" i="1"/>
  <c r="N40" i="1"/>
  <c r="N18" i="1"/>
  <c r="N31" i="1"/>
  <c r="N47" i="1"/>
  <c r="N63" i="1"/>
  <c r="N42" i="1"/>
  <c r="N67" i="1"/>
  <c r="N41" i="1"/>
  <c r="N57" i="1"/>
  <c r="N16" i="1"/>
  <c r="N68" i="1"/>
  <c r="N27" i="1"/>
  <c r="N20" i="1"/>
  <c r="N52" i="1"/>
  <c r="N17" i="1"/>
  <c r="N46" i="1"/>
  <c r="N58" i="1"/>
  <c r="N32" i="1"/>
  <c r="N23" i="1"/>
  <c r="N55" i="1"/>
</calcChain>
</file>

<file path=xl/sharedStrings.xml><?xml version="1.0" encoding="utf-8"?>
<sst xmlns="http://schemas.openxmlformats.org/spreadsheetml/2006/main" count="711" uniqueCount="321">
  <si>
    <t xml:space="preserve">AUDITORIA DE GASTOS </t>
  </si>
  <si>
    <t>Cliente:</t>
  </si>
  <si>
    <t>VISACOM S.A</t>
  </si>
  <si>
    <t>P/T:</t>
  </si>
  <si>
    <t>Sección:</t>
  </si>
  <si>
    <t>Fase 2 – Ejecución</t>
  </si>
  <si>
    <t>Preparado por:</t>
  </si>
  <si>
    <t>Dara Macias</t>
  </si>
  <si>
    <t>Area:</t>
  </si>
  <si>
    <t>Gastos de Administracion y otros gastos</t>
  </si>
  <si>
    <t>Fecha:</t>
  </si>
  <si>
    <t>Prueba:</t>
  </si>
  <si>
    <t>Análisis variaciones de grupo contable</t>
  </si>
  <si>
    <t>Revisado por:</t>
  </si>
  <si>
    <t>Carlos Almeida</t>
  </si>
  <si>
    <t>Con corte al:</t>
  </si>
  <si>
    <t>Al 31 de Agosto del 2020</t>
  </si>
  <si>
    <t>Código</t>
  </si>
  <si>
    <t>Cuenta</t>
  </si>
  <si>
    <t>Saldos contables al</t>
  </si>
  <si>
    <t>Ajustes y/o re-clasificaciones</t>
  </si>
  <si>
    <t>Saldos auditados al</t>
  </si>
  <si>
    <t>Ref. PT</t>
  </si>
  <si>
    <t>Ref</t>
  </si>
  <si>
    <t>Variaciones</t>
  </si>
  <si>
    <t>Obs.</t>
  </si>
  <si>
    <t>Débitos</t>
  </si>
  <si>
    <t>Créditos</t>
  </si>
  <si>
    <t>Valor</t>
  </si>
  <si>
    <t>%</t>
  </si>
  <si>
    <t>Gastos de Ventas</t>
  </si>
  <si>
    <t>5.2.1.1.13</t>
  </si>
  <si>
    <t>Honorarios profesional de ventas</t>
  </si>
  <si>
    <t>5.2.1.1.29</t>
  </si>
  <si>
    <t>Gastos de gestión de Ventas</t>
  </si>
  <si>
    <t>5.2.1.1.41</t>
  </si>
  <si>
    <t>Impuestos a los consumos especiales</t>
  </si>
  <si>
    <t>5.2.1.1.64</t>
  </si>
  <si>
    <t>Capacitación y Entretenimiento</t>
  </si>
  <si>
    <t>5.2.1.1.67</t>
  </si>
  <si>
    <t>Asesoría de marketing</t>
  </si>
  <si>
    <t>Gastos Administrativos</t>
  </si>
  <si>
    <t>5.2.1.2.1</t>
  </si>
  <si>
    <t>Sueldos</t>
  </si>
  <si>
    <t>Aporte al IESS</t>
  </si>
  <si>
    <t>Décimo tercer sueldo</t>
  </si>
  <si>
    <t>Décimo Cuarto sueldo</t>
  </si>
  <si>
    <t>Vacaciones</t>
  </si>
  <si>
    <t>Uniformes de Personal</t>
  </si>
  <si>
    <t>Gastos de Jubilación</t>
  </si>
  <si>
    <t>Gastos de desahucio</t>
  </si>
  <si>
    <t>Fondos de Reserva</t>
  </si>
  <si>
    <t>Otros gastos de personal</t>
  </si>
  <si>
    <t>Útiles de oficina</t>
  </si>
  <si>
    <t>Formularios e impresos</t>
  </si>
  <si>
    <t>Mantenimiento de equipos</t>
  </si>
  <si>
    <t>Mantenimiento de Vehículos</t>
  </si>
  <si>
    <t>Mantenimiento de Instalación</t>
  </si>
  <si>
    <t>Aseo y Limpieza</t>
  </si>
  <si>
    <t>Seguridad</t>
  </si>
  <si>
    <t>Lunch, Refrigerio</t>
  </si>
  <si>
    <t>Combustibles</t>
  </si>
  <si>
    <t>Movilización</t>
  </si>
  <si>
    <t>Internet</t>
  </si>
  <si>
    <t>Teléfono Convencional</t>
  </si>
  <si>
    <t>Agua potable</t>
  </si>
  <si>
    <t>Arriendo Oficina</t>
  </si>
  <si>
    <t>Arriendo Bodega</t>
  </si>
  <si>
    <t>Energía Eléctrica</t>
  </si>
  <si>
    <t>Teléfono Celular</t>
  </si>
  <si>
    <t>primas de seguro accionistas</t>
  </si>
  <si>
    <t>Primas de seguro vehículos</t>
  </si>
  <si>
    <t>Primas de seguros grales</t>
  </si>
  <si>
    <t>Servicios contables y asesoría</t>
  </si>
  <si>
    <t>Servicios tributarios y auditorias</t>
  </si>
  <si>
    <t>Depreciación de Vehículos</t>
  </si>
  <si>
    <t>Depreciación de muebles y enceres</t>
  </si>
  <si>
    <t>Depreciación de Equipo de computo</t>
  </si>
  <si>
    <t>Matricula de vehículos</t>
  </si>
  <si>
    <t>Contribución Bomberos</t>
  </si>
  <si>
    <t>Contribución junta de beneficencia</t>
  </si>
  <si>
    <t>Contribución Municipio 1.5X1000</t>
  </si>
  <si>
    <t>Impuesto a la patente</t>
  </si>
  <si>
    <t>IVA que se carga al gasto</t>
  </si>
  <si>
    <t>Subsidio IESS</t>
  </si>
  <si>
    <t>Honorarios Notarios</t>
  </si>
  <si>
    <t>Servicios informat Zukalo</t>
  </si>
  <si>
    <t>Contribución Supercias</t>
  </si>
  <si>
    <t>Capacitación</t>
  </si>
  <si>
    <t>Suscripciones, Membresías</t>
  </si>
  <si>
    <t>Honorarios Profesionales</t>
  </si>
  <si>
    <t>Total</t>
  </si>
  <si>
    <t>Saldo al</t>
  </si>
  <si>
    <t>Nota a los Ef's</t>
  </si>
  <si>
    <t>Sueldos y beneficios de trabajadores</t>
  </si>
  <si>
    <t>Honorarios por asesorías en marketing</t>
  </si>
  <si>
    <t>Arriendos</t>
  </si>
  <si>
    <t>Honorarios por servicios de terceros</t>
  </si>
  <si>
    <t>Depreciación</t>
  </si>
  <si>
    <t>Gastos de mantenimiento</t>
  </si>
  <si>
    <t>Seguros</t>
  </si>
  <si>
    <t>Otros Gastos de administración y ventas</t>
  </si>
  <si>
    <t>Trial</t>
  </si>
  <si>
    <t>Diferencia</t>
  </si>
  <si>
    <t>Fuente:</t>
  </si>
  <si>
    <t>Estados Financieros de la compañía</t>
  </si>
  <si>
    <t>Objetivo:</t>
  </si>
  <si>
    <t>Obtener un detalle comparativo de los saldos entre periodos, esto con la finalidad de diseñar procedimientos de auditoría sobre los saldos de las cuentas</t>
  </si>
  <si>
    <t>Identificar las principales variaciones de los saldos.</t>
  </si>
  <si>
    <t>Observaciones:</t>
  </si>
  <si>
    <t>Cesar Leon</t>
  </si>
  <si>
    <t>Gastos de Venta y Administrativos</t>
  </si>
  <si>
    <t>5.2.1</t>
  </si>
  <si>
    <t>Probado en auditoria de nomina y beneficios, ver 6241</t>
  </si>
  <si>
    <t>5.2.2</t>
  </si>
  <si>
    <t>Revisión de factura y confirmación de pagos de esta cuenta</t>
  </si>
  <si>
    <t>5.2.3</t>
  </si>
  <si>
    <t>Revisión de contrato y confirmación de pagos de estas cuentas</t>
  </si>
  <si>
    <t>5.2.4</t>
  </si>
  <si>
    <t>5.2.5</t>
  </si>
  <si>
    <t>Revisión mediante calculo de depreciaciones</t>
  </si>
  <si>
    <t>5.2.6</t>
  </si>
  <si>
    <t>Revisión por medio de Muestreo debido a la Inmaterialidad</t>
  </si>
  <si>
    <t>5.2.7</t>
  </si>
  <si>
    <t>Revisión mediante calculo de Amortización de seguros</t>
  </si>
  <si>
    <t>5.2.8</t>
  </si>
  <si>
    <t>Honorario por servicios de terceros</t>
  </si>
  <si>
    <t>USD $</t>
  </si>
  <si>
    <t xml:space="preserve">TORRES ROMAN ASOCIADOS CIA. LTDA. </t>
  </si>
  <si>
    <t>ANDERSEN TAX &amp; LEGAL</t>
  </si>
  <si>
    <t>CPAALMEIDA</t>
  </si>
  <si>
    <t>MEDICINA OCUPACIONAL DEL ECUADOR MEDOCS S.A.</t>
  </si>
  <si>
    <t>OTRAS CUENTAS</t>
  </si>
  <si>
    <t>TOTAL</t>
  </si>
  <si>
    <t>Descripcion</t>
  </si>
  <si>
    <t>US$</t>
  </si>
  <si>
    <t>Comentarios</t>
  </si>
  <si>
    <t>XIII sueldo</t>
  </si>
  <si>
    <t>XIV sueldo</t>
  </si>
  <si>
    <t>Aportes al IESS</t>
  </si>
  <si>
    <t>Fondo de reserva</t>
  </si>
  <si>
    <t>15% PT</t>
  </si>
  <si>
    <t>Jubilacion y desahucio</t>
  </si>
  <si>
    <t>Probado en auditoria de jubacion y desahucio, ver 6261</t>
  </si>
  <si>
    <t>Otros</t>
  </si>
  <si>
    <t>SUMAN</t>
  </si>
  <si>
    <t>Gastos por Honorarios de Ventas</t>
  </si>
  <si>
    <t>Revisión de esta cuenta mediante confirmación</t>
  </si>
  <si>
    <t>5.2.1.1.21</t>
  </si>
  <si>
    <t>Codigo</t>
  </si>
  <si>
    <t>Asiento</t>
  </si>
  <si>
    <t>Factura</t>
  </si>
  <si>
    <t>RUC</t>
  </si>
  <si>
    <t>Persona</t>
  </si>
  <si>
    <t>detalle</t>
  </si>
  <si>
    <t>COM 202002000049</t>
  </si>
  <si>
    <t>FAC 002-001-000000278</t>
  </si>
  <si>
    <t>0910540046001</t>
  </si>
  <si>
    <t>FREIRE PAZ DELFOR SERVANDO</t>
  </si>
  <si>
    <t>FC 278 DELFOR FREIRE</t>
  </si>
  <si>
    <t>COM 202002000268</t>
  </si>
  <si>
    <t>FAC 002-001-000000294</t>
  </si>
  <si>
    <t>FC 294 DELFOR FREIRE</t>
  </si>
  <si>
    <t>Gastos Planes de Beneficios a Empleados Vtas</t>
  </si>
  <si>
    <t>Ê</t>
  </si>
  <si>
    <t>5.2.1.1.12</t>
  </si>
  <si>
    <t>ASI 202004000006</t>
  </si>
  <si>
    <t>-</t>
  </si>
  <si>
    <t>PR LIQUIDACION EDIMAR VARGAS</t>
  </si>
  <si>
    <t>ASI 202004000007</t>
  </si>
  <si>
    <t>RECLASIF. FINIQUITO JUAN LEON</t>
  </si>
  <si>
    <t>ASI 202004000008</t>
  </si>
  <si>
    <t>PR RECLASIF. LIQUIDACION JAIME TOMALA</t>
  </si>
  <si>
    <t>ASI 202004000009</t>
  </si>
  <si>
    <t xml:space="preserve">PR RECLASIF. FINIQUITO </t>
  </si>
  <si>
    <t>ASI 202004000021</t>
  </si>
  <si>
    <t>RECLASIF.</t>
  </si>
  <si>
    <t>Gastos de Gestión Vtas.</t>
  </si>
  <si>
    <t>ASI 202004000010</t>
  </si>
  <si>
    <t>PR RECLASIF. FINIQUITO MANUEL CHENCHE</t>
  </si>
  <si>
    <t>ASI 202004000022</t>
  </si>
  <si>
    <t>RECLASIF BONOS PERSONAL</t>
  </si>
  <si>
    <t>Se van a revisar todas estos asientos contables, porque han sido recalificados</t>
  </si>
  <si>
    <t>Revisión de esta cuenta mediante observacion</t>
  </si>
  <si>
    <t>5.2.1.2.32</t>
  </si>
  <si>
    <t>COM 202001000008</t>
  </si>
  <si>
    <t>LQC 001-002-000000960</t>
  </si>
  <si>
    <t>0907497713</t>
  </si>
  <si>
    <t>PEREZ SANDOVAL PATRICIA</t>
  </si>
  <si>
    <t>LIQ SERVICIOS # 960</t>
  </si>
  <si>
    <t>COM 202002000011</t>
  </si>
  <si>
    <t>LQC 001-002-000000962</t>
  </si>
  <si>
    <t>LIQ SERVICIOS 962 PATRICIA PEREZ</t>
  </si>
  <si>
    <t>COM 202003000003</t>
  </si>
  <si>
    <t>FAC 001-002-000000963</t>
  </si>
  <si>
    <t>FC 963 PATRICIA PEREZ</t>
  </si>
  <si>
    <t>COM 202004000020</t>
  </si>
  <si>
    <t>LQC 001-002-000000967</t>
  </si>
  <si>
    <t>LIQ 967 SERVICIO PATRICIA PEREZ</t>
  </si>
  <si>
    <t>COM 202005000002</t>
  </si>
  <si>
    <t>LQC 001-002-000000968</t>
  </si>
  <si>
    <t>LIQ 968 PATRICIA PEREZ</t>
  </si>
  <si>
    <t>COM 202006000004</t>
  </si>
  <si>
    <t>LQC 001-002-000000973</t>
  </si>
  <si>
    <t>LIQ SERVICIOS # 973 PATRICIA PEREZ</t>
  </si>
  <si>
    <t>COM 202007000002</t>
  </si>
  <si>
    <t>LQC 001-002-000000975</t>
  </si>
  <si>
    <t>LIQ SERVICIOS 975 PATRICIA PEREZ</t>
  </si>
  <si>
    <t>COM 202008000001</t>
  </si>
  <si>
    <t>LQC 001-001-000000001</t>
  </si>
  <si>
    <t>LIQ SERVICIOS 1 ARRIENDO AGOSTO 2020</t>
  </si>
  <si>
    <t>5.2.1.2.33</t>
  </si>
  <si>
    <t>COM 202001000009</t>
  </si>
  <si>
    <t>FAC 001-001-000000232</t>
  </si>
  <si>
    <t>0902972355001</t>
  </si>
  <si>
    <t>OLGA VICTORIA RIZZO NUÑEZ</t>
  </si>
  <si>
    <t>FC 232 OLGA RIZZO</t>
  </si>
  <si>
    <t>COM 202001000088</t>
  </si>
  <si>
    <t>FAC 001-001-000000253</t>
  </si>
  <si>
    <t>0900773391001</t>
  </si>
  <si>
    <t>CASAL WEISSON EDUARDO ENRIQUE</t>
  </si>
  <si>
    <t>FC 253 EDUARDO CASAL</t>
  </si>
  <si>
    <t>COM 202001000104</t>
  </si>
  <si>
    <t>FAC 001-001-000000254</t>
  </si>
  <si>
    <t>FC 254 EDUARDO CASAL</t>
  </si>
  <si>
    <t>COM 202001000087</t>
  </si>
  <si>
    <t>FAC 001-001-000000252</t>
  </si>
  <si>
    <t>FC 252 EDUARDO CASAL</t>
  </si>
  <si>
    <t>COM 202002000010</t>
  </si>
  <si>
    <t>FAC 001-001-000000233</t>
  </si>
  <si>
    <t>FC 233 OLGA RIZZO</t>
  </si>
  <si>
    <t>COM 202003000004</t>
  </si>
  <si>
    <t>FAC 001-001-000000234</t>
  </si>
  <si>
    <t>FC 234 OLGA RIZZO</t>
  </si>
  <si>
    <t>COM 202004000021</t>
  </si>
  <si>
    <t>FAC 001-001-000000236</t>
  </si>
  <si>
    <t xml:space="preserve">FC 236 OLGA RIZZO </t>
  </si>
  <si>
    <t>COM 202005000001</t>
  </si>
  <si>
    <t>FAC 001-001-000000237</t>
  </si>
  <si>
    <t xml:space="preserve">FC 237 OLGA RIZZO </t>
  </si>
  <si>
    <t>COM 202006000003</t>
  </si>
  <si>
    <t>FAC 001-001-000000238</t>
  </si>
  <si>
    <t>FC 238 OLGA RIZZO</t>
  </si>
  <si>
    <t>COM 202007000003</t>
  </si>
  <si>
    <t>FAC 001-001-000000239</t>
  </si>
  <si>
    <t>FC 239 OLGA RIZZO</t>
  </si>
  <si>
    <t>COM 202008000011</t>
  </si>
  <si>
    <t>FAC 001-001-000000276</t>
  </si>
  <si>
    <t>FC 276 OLGA RIZZO</t>
  </si>
  <si>
    <t>Se realizara revision de contratos y la observacion de todos los pagos realizados a dichos contrato</t>
  </si>
  <si>
    <t>Revision de las facturas realizas al Señor Casal Weison Eduardo</t>
  </si>
  <si>
    <t>5.2.1.2.20</t>
  </si>
  <si>
    <t>COM 202002000028</t>
  </si>
  <si>
    <t>FAC 001-002-000000046</t>
  </si>
  <si>
    <t>0992576421001</t>
  </si>
  <si>
    <t>FC 46 TORRES ROMAN ASOCIADOS</t>
  </si>
  <si>
    <t>COM 202002000172</t>
  </si>
  <si>
    <t>FAC 001-002-000000048</t>
  </si>
  <si>
    <t>FC 48 TORRES ROMAN ASOCIADOS</t>
  </si>
  <si>
    <t>COM 202006000018</t>
  </si>
  <si>
    <t>FAC 001-002-000000052</t>
  </si>
  <si>
    <t>FC 52 TORRES ROMAN ASOCIADOS MESES DE MARZO ABRIL MAYO</t>
  </si>
  <si>
    <t>COM 202006000044</t>
  </si>
  <si>
    <t>FAC 001-002-000000055</t>
  </si>
  <si>
    <t>FC 55 TORRES ROMAN</t>
  </si>
  <si>
    <t>COM 202006000045</t>
  </si>
  <si>
    <t>FAC 001-002-000000056</t>
  </si>
  <si>
    <t>FC 56 TORRES ROMAN</t>
  </si>
  <si>
    <t>COM 202008000088</t>
  </si>
  <si>
    <t>FAC 001-002-000000061</t>
  </si>
  <si>
    <t>FC 61 TORRS ROMAN</t>
  </si>
  <si>
    <t>COM 202008000089</t>
  </si>
  <si>
    <t>FAC 001-002-000000062</t>
  </si>
  <si>
    <t>FC 62 TORRES ROMAN</t>
  </si>
  <si>
    <t>Otras cuentas Importantes de Servicios de Terceros</t>
  </si>
  <si>
    <t>5.2.1.2.21</t>
  </si>
  <si>
    <t>CPAALMEIDA CIA. LTDA.</t>
  </si>
  <si>
    <t>COM 202003000096</t>
  </si>
  <si>
    <t>FAC 001-001-000000101</t>
  </si>
  <si>
    <t>0992904569001</t>
  </si>
  <si>
    <t>FC 101 CPAALMEIDA</t>
  </si>
  <si>
    <t>COM 202006000039</t>
  </si>
  <si>
    <t>FAC 003-001-000008669</t>
  </si>
  <si>
    <t>0992526793001</t>
  </si>
  <si>
    <t>FC 8669 FIDESBURO C. LTDA.</t>
  </si>
  <si>
    <t>5.2.1.2.45</t>
  </si>
  <si>
    <t>COM 202002000062</t>
  </si>
  <si>
    <t>FAC 003-001-000000198</t>
  </si>
  <si>
    <t>0993184039001</t>
  </si>
  <si>
    <t>FC 198 MEDICINA DEL ECUADOR</t>
  </si>
  <si>
    <r>
      <rPr>
        <b/>
        <sz val="10"/>
        <rFont val="Arial"/>
        <family val="2"/>
        <charset val="1"/>
      </rPr>
      <t>Fuente:</t>
    </r>
    <r>
      <rPr>
        <sz val="10"/>
        <rFont val="Arial"/>
        <family val="2"/>
        <charset val="1"/>
      </rPr>
      <t xml:space="preserve"> </t>
    </r>
  </si>
  <si>
    <t>Cuentas del Estado de Resultado: Egresos seleccionados para ser probadas a traves de procedimientos sustantivos de detalle</t>
  </si>
  <si>
    <t xml:space="preserve">Obtener cuentas de proveedores de servicios sometidas a selección (subseleccion), proceso de circularizaicón de confirmaciones de saldos </t>
  </si>
  <si>
    <r>
      <rPr>
        <b/>
        <sz val="10"/>
        <rFont val="Arial"/>
        <family val="2"/>
        <charset val="1"/>
      </rPr>
      <t>Procedimiento realizado</t>
    </r>
    <r>
      <rPr>
        <sz val="10"/>
        <rFont val="Arial"/>
        <family val="2"/>
        <charset val="1"/>
      </rPr>
      <t>: Un detalle de las actividades realizadas a continuación:</t>
    </r>
  </si>
  <si>
    <t>1. Determinar aquellas cuentas que se probarán a través de procedimientos sustantivos de detalle.</t>
  </si>
  <si>
    <t>2. Realizar una selección estadística utilizando un nivel básico de seguridad sustantiva</t>
  </si>
  <si>
    <t xml:space="preserve">3. Realizar una subselección estadística para aquellas partidas seleccionadas </t>
  </si>
  <si>
    <t>4. Obtener conclusiones</t>
  </si>
  <si>
    <t xml:space="preserve">Datos Obtenidos para para el muestreo: </t>
  </si>
  <si>
    <t>COM 202002000248</t>
  </si>
  <si>
    <t>FC 86044 AUTOMOTORES Y ANEXOS</t>
  </si>
  <si>
    <t>COM 202002000009</t>
  </si>
  <si>
    <t>FC 2416 ONDU SOLUCIONES</t>
  </si>
  <si>
    <t>EGR 202001000291</t>
  </si>
  <si>
    <t>MATRICULACION VEHICULAR</t>
  </si>
  <si>
    <t>EGR 202002000796</t>
  </si>
  <si>
    <t>PAGO CNEL VISACOM</t>
  </si>
  <si>
    <t>COM 202006000017</t>
  </si>
  <si>
    <t>FC 66769817 OTECEL S.A.</t>
  </si>
  <si>
    <t>COM 202002000042</t>
  </si>
  <si>
    <t>FC 246 GEANELLA LOAYZA</t>
  </si>
  <si>
    <t>EGR 202002000218</t>
  </si>
  <si>
    <t>TRANSF GUILLERMO GUARANDA _x005F_x000D_
PRESTAMO A DESCONTAR 1Q FEB 1Q MAR 1Q ABR</t>
  </si>
  <si>
    <t>Saldo a 
ag-20</t>
  </si>
  <si>
    <t>Prueba realizada</t>
  </si>
  <si>
    <t>Referencia PT</t>
  </si>
  <si>
    <t>Subtotal</t>
  </si>
  <si>
    <t>PT 6241</t>
  </si>
  <si>
    <t>PT 6261</t>
  </si>
  <si>
    <t>Probado en pestana de "Sueldos y beneficios"</t>
  </si>
  <si>
    <t>Examen de muestras mediante muestreo estadístico. Ver pestana "Otros"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</si>
</sst>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0\ %"/>
    <numFmt numFmtId="165" formatCode="dd/mm/yyyy"/>
    <numFmt numFmtId="166" formatCode="#,##0.00\ ;\(#,##0.00\);\-#\ ;@\ "/>
    <numFmt numFmtId="167" formatCode="#,##0\ ;\-#,##0\ ;&quot;- &quot;;@\ "/>
    <numFmt numFmtId="168" formatCode="dd\-mmm\-yy"/>
    <numFmt numFmtId="169" formatCode="_ \$* #,##0.00_ ;_ \$* \-#,##0.00_ ;_ \$* \-??_ ;_ @_ "/>
    <numFmt numFmtId="170" formatCode="#,##0\ ;\(#,##0\);\-#\ ;@\ "/>
    <numFmt numFmtId="171" formatCode="_ * #,##0.00_ ;_ * \-#,##0.00_ ;_ * \-??_ ;_ @_ "/>
    <numFmt numFmtId="172" formatCode="_ * #,##0_ ;_ * \-#,##0_ ;_ * \-??_ ;_ @_ "/>
    <numFmt numFmtId="173" formatCode="#,##0\ ;\(#,##0\)"/>
    <numFmt numFmtId="174" formatCode="0\ %"/>
    <numFmt numFmtId="175" formatCode="_(* #,##0_);_(* \(#,##0\);_(* \-??_);_(@_)"/>
    <numFmt numFmtId="176" formatCode="dd/mm/yy"/>
  </numFmts>
  <fonts count="46">
    <font>
      <sz val="11"/>
      <color rgb="FF00000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sz val="10"/>
      <color rgb="FFCC0000"/>
      <name val="Arial"/>
      <charset val="1"/>
    </font>
    <font>
      <sz val="11"/>
      <color rgb="FF9C0006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sz val="10"/>
      <color rgb="FF006600"/>
      <name val="Arial"/>
      <charset val="1"/>
    </font>
    <font>
      <b/>
      <sz val="24"/>
      <color rgb="FF000000"/>
      <name val="Arial"/>
      <charset val="1"/>
    </font>
    <font>
      <sz val="18"/>
      <color rgb="FF000000"/>
      <name val="Arial"/>
      <charset val="1"/>
    </font>
    <font>
      <sz val="12"/>
      <color rgb="FF000000"/>
      <name val="Arial"/>
      <charset val="1"/>
    </font>
    <font>
      <u/>
      <sz val="10"/>
      <color rgb="FF0000EE"/>
      <name val="Arial"/>
      <charset val="1"/>
    </font>
    <font>
      <sz val="10"/>
      <color rgb="FF333333"/>
      <name val="Arial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u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0000CC"/>
      <name val="Arial"/>
      <family val="2"/>
      <charset val="1"/>
    </font>
    <font>
      <sz val="10"/>
      <color rgb="FF000000"/>
      <name val="Futura-book"/>
      <family val="2"/>
      <charset val="1"/>
    </font>
    <font>
      <sz val="10"/>
      <color rgb="FF000000"/>
      <name val="Futura-book"/>
      <charset val="1"/>
    </font>
    <font>
      <sz val="10"/>
      <color rgb="FFC9211E"/>
      <name val="Arial"/>
      <family val="2"/>
      <charset val="1"/>
    </font>
    <font>
      <sz val="10"/>
      <color rgb="FFC9211E"/>
      <name val="Futura-book"/>
      <family val="2"/>
      <charset val="1"/>
    </font>
    <font>
      <sz val="10"/>
      <color rgb="FFFF0000"/>
      <name val="Arial"/>
      <family val="2"/>
      <charset val="1"/>
    </font>
    <font>
      <sz val="10"/>
      <color rgb="FFC9211E"/>
      <name val="Futura-book"/>
      <charset val="1"/>
    </font>
    <font>
      <sz val="10"/>
      <color rgb="FF0000CC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Century Gothic"/>
      <charset val="1"/>
    </font>
    <font>
      <b/>
      <sz val="11"/>
      <color rgb="FF000000"/>
      <name val="Arial"/>
      <charset val="1"/>
    </font>
    <font>
      <b/>
      <u/>
      <sz val="11"/>
      <color rgb="FF000000"/>
      <name val="Arial"/>
      <charset val="1"/>
    </font>
    <font>
      <sz val="10"/>
      <color rgb="FF000000"/>
      <name val="Century Gothic"/>
      <family val="2"/>
      <charset val="1"/>
    </font>
    <font>
      <b/>
      <sz val="10"/>
      <color rgb="FF000000"/>
      <name val="Century Gothic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6"/>
      <color rgb="FFC9211E"/>
      <name val="D050000L"/>
      <charset val="1"/>
    </font>
    <font>
      <sz val="28"/>
      <color rgb="FFC9211E"/>
      <name val="D050000L"/>
      <charset val="1"/>
    </font>
    <font>
      <sz val="10"/>
      <color rgb="FF000000"/>
      <name val="Arial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Arial"/>
      <charset val="1"/>
    </font>
    <font>
      <sz val="10"/>
      <name val="Century Gothic"/>
      <family val="2"/>
    </font>
    <font>
      <b/>
      <sz val="11"/>
      <color rgb="FF000000"/>
      <name val="Arial"/>
      <family val="2"/>
    </font>
    <font>
      <b/>
      <sz val="10"/>
      <name val="Century Gothic"/>
      <family val="2"/>
    </font>
    <font>
      <sz val="11"/>
      <color rgb="FF000000"/>
      <name val="Arial"/>
      <family val="2"/>
    </font>
    <font>
      <b/>
      <sz val="12"/>
      <color rgb="FFFF0000"/>
      <name val="Arial"/>
      <family val="2"/>
    </font>
    <font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6F9D4"/>
      </patternFill>
    </fill>
    <fill>
      <patternFill patternType="solid">
        <fgColor rgb="FFFFFFFF"/>
        <bgColor rgb="FFF6F9D4"/>
      </patternFill>
    </fill>
    <fill>
      <patternFill patternType="solid">
        <fgColor rgb="FFF6F9D4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hair">
        <color auto="1"/>
      </right>
      <top/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</borders>
  <cellStyleXfs count="24">
    <xf numFmtId="0" fontId="0" fillId="0" borderId="0"/>
    <xf numFmtId="171" fontId="39" fillId="0" borderId="0" applyBorder="0" applyProtection="0"/>
    <xf numFmtId="169" fontId="39" fillId="0" borderId="0" applyBorder="0" applyProtection="0"/>
    <xf numFmtId="174" fontId="15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39" fillId="0" borderId="0" applyBorder="0" applyProtection="0">
      <alignment horizontal="left"/>
    </xf>
    <xf numFmtId="0" fontId="4" fillId="6" borderId="0" applyBorder="0" applyProtection="0"/>
    <xf numFmtId="0" fontId="5" fillId="7" borderId="0" applyBorder="0" applyProtection="0"/>
    <xf numFmtId="0" fontId="6" fillId="0" borderId="0" applyBorder="0" applyProtection="0"/>
    <xf numFmtId="0" fontId="7" fillId="8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0" borderId="0" applyBorder="0" applyProtection="0"/>
    <xf numFmtId="0" fontId="12" fillId="9" borderId="1" applyProtection="0"/>
    <xf numFmtId="0" fontId="39" fillId="0" borderId="0" applyBorder="0" applyProtection="0"/>
    <xf numFmtId="0" fontId="39" fillId="0" borderId="0" applyBorder="0" applyProtection="0"/>
    <xf numFmtId="0" fontId="3" fillId="0" borderId="0" applyBorder="0" applyProtection="0"/>
    <xf numFmtId="166" fontId="15" fillId="0" borderId="0" applyBorder="0" applyProtection="0"/>
    <xf numFmtId="174" fontId="15" fillId="0" borderId="0" applyBorder="0" applyProtection="0"/>
  </cellStyleXfs>
  <cellXfs count="279">
    <xf numFmtId="0" fontId="0" fillId="0" borderId="0" xfId="0"/>
    <xf numFmtId="164" fontId="0" fillId="0" borderId="0" xfId="0" applyNumberFormat="1"/>
    <xf numFmtId="0" fontId="13" fillId="10" borderId="0" xfId="0" applyFont="1" applyFill="1"/>
    <xf numFmtId="0" fontId="13" fillId="10" borderId="3" xfId="0" applyFont="1" applyFill="1" applyBorder="1"/>
    <xf numFmtId="164" fontId="13" fillId="10" borderId="3" xfId="0" applyNumberFormat="1" applyFont="1" applyFill="1" applyBorder="1"/>
    <xf numFmtId="0" fontId="13" fillId="10" borderId="0" xfId="0" applyFont="1" applyFill="1" applyAlignment="1">
      <alignment vertical="center"/>
    </xf>
    <xf numFmtId="49" fontId="14" fillId="10" borderId="4" xfId="0" applyNumberFormat="1" applyFont="1" applyFill="1" applyBorder="1" applyAlignment="1">
      <alignment horizontal="left" vertical="center"/>
    </xf>
    <xf numFmtId="164" fontId="13" fillId="10" borderId="0" xfId="0" applyNumberFormat="1" applyFont="1" applyFill="1"/>
    <xf numFmtId="0" fontId="14" fillId="10" borderId="5" xfId="0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 wrapText="1"/>
    </xf>
    <xf numFmtId="0" fontId="14" fillId="10" borderId="5" xfId="0" applyFont="1" applyFill="1" applyBorder="1" applyAlignment="1">
      <alignment horizontal="center" vertical="center" wrapText="1"/>
    </xf>
    <xf numFmtId="168" fontId="14" fillId="10" borderId="5" xfId="0" applyNumberFormat="1" applyFont="1" applyFill="1" applyBorder="1" applyAlignment="1">
      <alignment horizontal="center" vertical="center"/>
    </xf>
    <xf numFmtId="168" fontId="14" fillId="10" borderId="6" xfId="0" applyNumberFormat="1" applyFont="1" applyFill="1" applyBorder="1" applyAlignment="1">
      <alignment horizontal="center" vertical="center"/>
    </xf>
    <xf numFmtId="164" fontId="14" fillId="10" borderId="7" xfId="0" applyNumberFormat="1" applyFont="1" applyFill="1" applyBorder="1" applyAlignment="1">
      <alignment horizontal="center" vertical="center"/>
    </xf>
    <xf numFmtId="0" fontId="13" fillId="0" borderId="10" xfId="2" applyNumberFormat="1" applyFont="1" applyBorder="1" applyAlignment="1" applyProtection="1">
      <alignment horizontal="center" vertical="center"/>
    </xf>
    <xf numFmtId="0" fontId="13" fillId="0" borderId="11" xfId="2" applyNumberFormat="1" applyFont="1" applyBorder="1" applyAlignment="1" applyProtection="1">
      <alignment horizontal="center" vertical="center"/>
    </xf>
    <xf numFmtId="0" fontId="13" fillId="0" borderId="6" xfId="2" applyNumberFormat="1" applyFont="1" applyBorder="1" applyAlignment="1" applyProtection="1">
      <alignment horizontal="center" vertical="center"/>
    </xf>
    <xf numFmtId="170" fontId="13" fillId="0" borderId="0" xfId="0" applyNumberFormat="1" applyFont="1" applyBorder="1" applyAlignment="1" applyProtection="1">
      <alignment horizontal="left" vertical="center"/>
    </xf>
    <xf numFmtId="170" fontId="13" fillId="0" borderId="9" xfId="0" applyNumberFormat="1" applyFont="1" applyBorder="1" applyAlignment="1" applyProtection="1">
      <alignment horizontal="center" vertical="center"/>
    </xf>
    <xf numFmtId="172" fontId="13" fillId="0" borderId="11" xfId="1" applyNumberFormat="1" applyFont="1" applyBorder="1" applyAlignment="1" applyProtection="1">
      <alignment horizontal="right"/>
    </xf>
    <xf numFmtId="172" fontId="17" fillId="0" borderId="9" xfId="1" applyNumberFormat="1" applyFont="1" applyBorder="1" applyAlignment="1" applyProtection="1">
      <alignment horizontal="right"/>
    </xf>
    <xf numFmtId="172" fontId="18" fillId="0" borderId="11" xfId="1" applyNumberFormat="1" applyFont="1" applyBorder="1" applyAlignment="1" applyProtection="1">
      <alignment horizontal="right"/>
    </xf>
    <xf numFmtId="173" fontId="13" fillId="0" borderId="9" xfId="1" applyNumberFormat="1" applyFont="1" applyBorder="1" applyAlignment="1" applyProtection="1">
      <alignment horizontal="right" vertical="center"/>
    </xf>
    <xf numFmtId="164" fontId="13" fillId="10" borderId="10" xfId="23" applyNumberFormat="1" applyFont="1" applyFill="1" applyBorder="1" applyAlignment="1" applyProtection="1">
      <alignment horizontal="right" vertical="center"/>
    </xf>
    <xf numFmtId="0" fontId="17" fillId="10" borderId="10" xfId="0" applyFont="1" applyFill="1" applyBorder="1" applyAlignment="1">
      <alignment horizontal="center" vertical="center"/>
    </xf>
    <xf numFmtId="172" fontId="13" fillId="10" borderId="9" xfId="1" applyNumberFormat="1" applyFont="1" applyFill="1" applyBorder="1" applyAlignment="1" applyProtection="1">
      <alignment horizontal="right" vertical="center"/>
    </xf>
    <xf numFmtId="172" fontId="13" fillId="10" borderId="10" xfId="1" applyNumberFormat="1" applyFont="1" applyFill="1" applyBorder="1" applyAlignment="1" applyProtection="1">
      <alignment horizontal="right" vertical="center"/>
    </xf>
    <xf numFmtId="172" fontId="13" fillId="10" borderId="11" xfId="1" applyNumberFormat="1" applyFont="1" applyFill="1" applyBorder="1" applyAlignment="1" applyProtection="1">
      <alignment horizontal="right" vertical="center"/>
    </xf>
    <xf numFmtId="172" fontId="13" fillId="0" borderId="9" xfId="1" applyNumberFormat="1" applyFont="1" applyBorder="1" applyAlignment="1" applyProtection="1">
      <alignment horizontal="right" vertical="center"/>
    </xf>
    <xf numFmtId="170" fontId="13" fillId="10" borderId="10" xfId="0" applyNumberFormat="1" applyFont="1" applyFill="1" applyBorder="1" applyAlignment="1" applyProtection="1">
      <alignment horizontal="left" vertical="center"/>
    </xf>
    <xf numFmtId="0" fontId="16" fillId="10" borderId="10" xfId="0" applyFont="1" applyFill="1" applyBorder="1" applyAlignment="1" applyProtection="1">
      <alignment horizontal="left"/>
    </xf>
    <xf numFmtId="172" fontId="17" fillId="10" borderId="9" xfId="1" applyNumberFormat="1" applyFont="1" applyFill="1" applyBorder="1" applyAlignment="1" applyProtection="1">
      <alignment horizontal="right"/>
    </xf>
    <xf numFmtId="172" fontId="14" fillId="10" borderId="11" xfId="1" applyNumberFormat="1" applyFont="1" applyFill="1" applyBorder="1" applyAlignment="1" applyProtection="1">
      <alignment horizontal="right"/>
    </xf>
    <xf numFmtId="0" fontId="14" fillId="10" borderId="10" xfId="0" applyFont="1" applyFill="1" applyBorder="1" applyAlignment="1">
      <alignment horizontal="center" vertical="center"/>
    </xf>
    <xf numFmtId="0" fontId="13" fillId="10" borderId="12" xfId="0" applyFont="1" applyFill="1" applyBorder="1" applyAlignment="1" applyProtection="1">
      <alignment horizontal="left"/>
    </xf>
    <xf numFmtId="0" fontId="13" fillId="10" borderId="10" xfId="0" applyFont="1" applyFill="1" applyBorder="1" applyAlignment="1" applyProtection="1">
      <alignment horizontal="left"/>
    </xf>
    <xf numFmtId="0" fontId="13" fillId="10" borderId="12" xfId="0" applyFont="1" applyFill="1" applyBorder="1" applyAlignment="1" applyProtection="1"/>
    <xf numFmtId="172" fontId="19" fillId="10" borderId="9" xfId="1" applyNumberFormat="1" applyFont="1" applyFill="1" applyBorder="1" applyAlignment="1" applyProtection="1">
      <alignment horizontal="right" vertical="top"/>
      <protection locked="0"/>
    </xf>
    <xf numFmtId="0" fontId="14" fillId="10" borderId="0" xfId="0" applyFont="1" applyFill="1" applyAlignment="1">
      <alignment vertical="center"/>
    </xf>
    <xf numFmtId="0" fontId="20" fillId="10" borderId="10" xfId="0" applyFont="1" applyFill="1" applyBorder="1" applyAlignment="1" applyProtection="1"/>
    <xf numFmtId="172" fontId="17" fillId="10" borderId="10" xfId="1" applyNumberFormat="1" applyFont="1" applyFill="1" applyBorder="1" applyAlignment="1" applyProtection="1">
      <alignment horizontal="right"/>
    </xf>
    <xf numFmtId="0" fontId="20" fillId="10" borderId="10" xfId="0" applyFont="1" applyFill="1" applyBorder="1" applyAlignment="1" applyProtection="1">
      <alignment horizontal="left"/>
    </xf>
    <xf numFmtId="0" fontId="21" fillId="10" borderId="10" xfId="0" applyFont="1" applyFill="1" applyBorder="1" applyAlignment="1" applyProtection="1">
      <alignment horizontal="left"/>
    </xf>
    <xf numFmtId="172" fontId="21" fillId="10" borderId="9" xfId="1" applyNumberFormat="1" applyFont="1" applyFill="1" applyBorder="1" applyAlignment="1" applyProtection="1">
      <alignment horizontal="right" vertical="center"/>
    </xf>
    <xf numFmtId="172" fontId="14" fillId="10" borderId="9" xfId="1" applyNumberFormat="1" applyFont="1" applyFill="1" applyBorder="1" applyAlignment="1" applyProtection="1">
      <alignment horizontal="right"/>
    </xf>
    <xf numFmtId="170" fontId="13" fillId="0" borderId="10" xfId="0" applyNumberFormat="1" applyFont="1" applyBorder="1" applyAlignment="1" applyProtection="1">
      <alignment horizontal="left" vertical="center"/>
    </xf>
    <xf numFmtId="0" fontId="21" fillId="10" borderId="9" xfId="0" applyFont="1" applyFill="1" applyBorder="1" applyAlignment="1" applyProtection="1">
      <alignment horizontal="left"/>
    </xf>
    <xf numFmtId="172" fontId="22" fillId="10" borderId="9" xfId="1" applyNumberFormat="1" applyFont="1" applyFill="1" applyBorder="1" applyAlignment="1" applyProtection="1">
      <alignment horizontal="right" vertical="top"/>
      <protection locked="0"/>
    </xf>
    <xf numFmtId="172" fontId="23" fillId="10" borderId="9" xfId="1" applyNumberFormat="1" applyFont="1" applyFill="1" applyBorder="1" applyAlignment="1" applyProtection="1">
      <alignment horizontal="right"/>
    </xf>
    <xf numFmtId="172" fontId="13" fillId="10" borderId="11" xfId="1" applyNumberFormat="1" applyFont="1" applyFill="1" applyBorder="1" applyAlignment="1" applyProtection="1">
      <alignment horizontal="right"/>
    </xf>
    <xf numFmtId="170" fontId="21" fillId="10" borderId="10" xfId="0" applyNumberFormat="1" applyFont="1" applyFill="1" applyBorder="1" applyAlignment="1" applyProtection="1">
      <alignment horizontal="left" vertical="center"/>
    </xf>
    <xf numFmtId="170" fontId="21" fillId="10" borderId="9" xfId="0" applyNumberFormat="1" applyFont="1" applyFill="1" applyBorder="1" applyAlignment="1" applyProtection="1">
      <alignment horizontal="left" vertical="center"/>
    </xf>
    <xf numFmtId="172" fontId="13" fillId="10" borderId="9" xfId="1" applyNumberFormat="1" applyFont="1" applyFill="1" applyBorder="1" applyAlignment="1" applyProtection="1">
      <alignment horizontal="right"/>
    </xf>
    <xf numFmtId="170" fontId="21" fillId="0" borderId="10" xfId="0" applyNumberFormat="1" applyFont="1" applyBorder="1" applyAlignment="1" applyProtection="1">
      <alignment horizontal="left" vertical="center"/>
    </xf>
    <xf numFmtId="0" fontId="24" fillId="10" borderId="10" xfId="0" applyFont="1" applyFill="1" applyBorder="1" applyAlignment="1" applyProtection="1">
      <alignment horizontal="left"/>
    </xf>
    <xf numFmtId="0" fontId="21" fillId="10" borderId="12" xfId="0" applyFont="1" applyFill="1" applyBorder="1" applyAlignment="1" applyProtection="1">
      <alignment horizontal="left"/>
    </xf>
    <xf numFmtId="170" fontId="13" fillId="10" borderId="9" xfId="0" applyNumberFormat="1" applyFont="1" applyFill="1" applyBorder="1" applyAlignment="1" applyProtection="1">
      <alignment horizontal="left" vertical="center"/>
    </xf>
    <xf numFmtId="172" fontId="23" fillId="0" borderId="9" xfId="1" applyNumberFormat="1" applyFont="1" applyBorder="1" applyAlignment="1" applyProtection="1">
      <alignment horizontal="right"/>
    </xf>
    <xf numFmtId="172" fontId="13" fillId="0" borderId="14" xfId="1" applyNumberFormat="1" applyFont="1" applyBorder="1" applyAlignment="1" applyProtection="1">
      <alignment horizontal="right" vertical="center"/>
    </xf>
    <xf numFmtId="170" fontId="14" fillId="0" borderId="10" xfId="0" applyNumberFormat="1" applyFont="1" applyBorder="1" applyAlignment="1" applyProtection="1">
      <alignment horizontal="center" vertical="center"/>
    </xf>
    <xf numFmtId="170" fontId="14" fillId="0" borderId="9" xfId="0" applyNumberFormat="1" applyFont="1" applyBorder="1" applyAlignment="1" applyProtection="1">
      <alignment horizontal="center" vertical="center"/>
    </xf>
    <xf numFmtId="172" fontId="25" fillId="0" borderId="11" xfId="1" applyNumberFormat="1" applyFont="1" applyBorder="1" applyAlignment="1" applyProtection="1">
      <alignment horizontal="right"/>
    </xf>
    <xf numFmtId="0" fontId="13" fillId="0" borderId="0" xfId="0" applyFont="1" applyAlignment="1" applyProtection="1">
      <alignment vertical="center"/>
    </xf>
    <xf numFmtId="170" fontId="14" fillId="0" borderId="15" xfId="0" applyNumberFormat="1" applyFont="1" applyBorder="1" applyAlignment="1" applyProtection="1">
      <alignment horizontal="center" vertical="center"/>
    </xf>
    <xf numFmtId="170" fontId="14" fillId="0" borderId="16" xfId="0" applyNumberFormat="1" applyFont="1" applyBorder="1" applyAlignment="1" applyProtection="1">
      <alignment horizontal="left" vertical="center"/>
    </xf>
    <xf numFmtId="172" fontId="14" fillId="0" borderId="15" xfId="1" applyNumberFormat="1" applyFont="1" applyBorder="1" applyAlignment="1" applyProtection="1">
      <alignment horizontal="right" vertical="center"/>
    </xf>
    <xf numFmtId="164" fontId="14" fillId="0" borderId="17" xfId="3" applyNumberFormat="1" applyFont="1" applyBorder="1" applyAlignment="1" applyProtection="1">
      <alignment horizontal="right" vertical="center"/>
    </xf>
    <xf numFmtId="0" fontId="13" fillId="0" borderId="15" xfId="0" applyFont="1" applyBorder="1" applyAlignment="1" applyProtection="1">
      <alignment vertical="center"/>
    </xf>
    <xf numFmtId="0" fontId="14" fillId="0" borderId="18" xfId="0" applyFont="1" applyBorder="1" applyAlignment="1" applyProtection="1">
      <alignment horizontal="center"/>
    </xf>
    <xf numFmtId="170" fontId="14" fillId="0" borderId="6" xfId="0" applyNumberFormat="1" applyFont="1" applyBorder="1" applyAlignment="1" applyProtection="1">
      <alignment horizontal="center" wrapText="1"/>
    </xf>
    <xf numFmtId="165" fontId="16" fillId="0" borderId="9" xfId="0" applyNumberFormat="1" applyFont="1" applyBorder="1" applyAlignment="1" applyProtection="1">
      <alignment horizontal="center"/>
    </xf>
    <xf numFmtId="165" fontId="16" fillId="0" borderId="10" xfId="0" applyNumberFormat="1" applyFont="1" applyBorder="1" applyAlignment="1" applyProtection="1">
      <alignment horizontal="center"/>
    </xf>
    <xf numFmtId="172" fontId="13" fillId="0" borderId="9" xfId="1" applyNumberFormat="1" applyFont="1" applyBorder="1" applyAlignment="1" applyProtection="1">
      <alignment horizontal="center"/>
    </xf>
    <xf numFmtId="0" fontId="14" fillId="0" borderId="20" xfId="0" applyFont="1" applyBorder="1" applyAlignment="1" applyProtection="1">
      <alignment horizontal="left"/>
    </xf>
    <xf numFmtId="172" fontId="14" fillId="0" borderId="20" xfId="1" applyNumberFormat="1" applyFont="1" applyBorder="1" applyAlignment="1" applyProtection="1"/>
    <xf numFmtId="172" fontId="14" fillId="0" borderId="21" xfId="1" applyNumberFormat="1" applyFont="1" applyBorder="1" applyAlignment="1" applyProtection="1"/>
    <xf numFmtId="0" fontId="14" fillId="0" borderId="18" xfId="0" applyFont="1" applyBorder="1" applyAlignment="1" applyProtection="1">
      <alignment horizontal="left"/>
    </xf>
    <xf numFmtId="170" fontId="26" fillId="0" borderId="6" xfId="22" applyNumberFormat="1" applyFont="1" applyBorder="1" applyAlignment="1" applyProtection="1">
      <alignment horizontal="left"/>
    </xf>
    <xf numFmtId="170" fontId="26" fillId="0" borderId="22" xfId="22" applyNumberFormat="1" applyFont="1" applyBorder="1" applyAlignment="1" applyProtection="1">
      <alignment horizontal="left"/>
    </xf>
    <xf numFmtId="172" fontId="27" fillId="0" borderId="14" xfId="1" applyNumberFormat="1" applyFont="1" applyBorder="1" applyAlignment="1" applyProtection="1">
      <alignment horizontal="left"/>
    </xf>
    <xf numFmtId="0" fontId="14" fillId="0" borderId="18" xfId="0" applyFont="1" applyBorder="1" applyAlignment="1" applyProtection="1"/>
    <xf numFmtId="0" fontId="0" fillId="0" borderId="23" xfId="0" applyBorder="1"/>
    <xf numFmtId="0" fontId="0" fillId="0" borderId="24" xfId="0" applyBorder="1"/>
    <xf numFmtId="0" fontId="0" fillId="0" borderId="0" xfId="0" applyBorder="1"/>
    <xf numFmtId="164" fontId="0" fillId="0" borderId="0" xfId="0" applyNumberFormat="1" applyBorder="1"/>
    <xf numFmtId="0" fontId="13" fillId="0" borderId="11" xfId="0" applyFont="1" applyBorder="1" applyAlignment="1" applyProtection="1"/>
    <xf numFmtId="0" fontId="0" fillId="0" borderId="25" xfId="0" applyBorder="1"/>
    <xf numFmtId="0" fontId="14" fillId="0" borderId="11" xfId="0" applyFont="1" applyBorder="1" applyAlignment="1" applyProtection="1"/>
    <xf numFmtId="0" fontId="0" fillId="11" borderId="0" xfId="0" applyFill="1"/>
    <xf numFmtId="2" fontId="0" fillId="11" borderId="0" xfId="0" applyNumberFormat="1" applyFill="1"/>
    <xf numFmtId="0" fontId="13" fillId="11" borderId="0" xfId="0" applyFont="1" applyFill="1"/>
    <xf numFmtId="0" fontId="13" fillId="11" borderId="0" xfId="0" applyFont="1" applyFill="1" applyAlignment="1">
      <alignment vertical="center"/>
    </xf>
    <xf numFmtId="49" fontId="14" fillId="11" borderId="4" xfId="0" applyNumberFormat="1" applyFont="1" applyFill="1" applyBorder="1" applyAlignment="1">
      <alignment horizontal="left" vertical="center"/>
    </xf>
    <xf numFmtId="2" fontId="13" fillId="11" borderId="0" xfId="0" applyNumberFormat="1" applyFont="1" applyFill="1"/>
    <xf numFmtId="164" fontId="13" fillId="11" borderId="0" xfId="0" applyNumberFormat="1" applyFont="1" applyFill="1"/>
    <xf numFmtId="0" fontId="0" fillId="11" borderId="2" xfId="0" applyFill="1" applyBorder="1"/>
    <xf numFmtId="2" fontId="0" fillId="11" borderId="2" xfId="0" applyNumberFormat="1" applyFont="1" applyFill="1" applyBorder="1" applyAlignment="1">
      <alignment horizontal="center" vertical="center" wrapText="1"/>
    </xf>
    <xf numFmtId="0" fontId="0" fillId="11" borderId="8" xfId="0" applyFill="1" applyBorder="1"/>
    <xf numFmtId="0" fontId="0" fillId="11" borderId="26" xfId="0" applyFont="1" applyFill="1" applyBorder="1" applyAlignment="1">
      <alignment horizontal="center" vertical="center" wrapText="1"/>
    </xf>
    <xf numFmtId="0" fontId="0" fillId="11" borderId="27" xfId="0" applyFont="1" applyFill="1" applyBorder="1" applyAlignment="1">
      <alignment horizontal="center" vertical="center" wrapText="1"/>
    </xf>
    <xf numFmtId="0" fontId="0" fillId="11" borderId="28" xfId="0" applyFont="1" applyFill="1" applyBorder="1" applyAlignment="1">
      <alignment horizontal="center" vertical="center" wrapText="1"/>
    </xf>
    <xf numFmtId="0" fontId="0" fillId="11" borderId="12" xfId="0" applyFont="1" applyFill="1" applyBorder="1" applyAlignment="1">
      <alignment horizontal="right"/>
    </xf>
    <xf numFmtId="0" fontId="29" fillId="11" borderId="0" xfId="0" applyFont="1" applyFill="1" applyBorder="1" applyAlignment="1">
      <alignment horizontal="center" vertical="center"/>
    </xf>
    <xf numFmtId="0" fontId="29" fillId="11" borderId="25" xfId="0" applyFont="1" applyFill="1" applyBorder="1" applyAlignment="1">
      <alignment horizontal="center" vertical="center"/>
    </xf>
    <xf numFmtId="0" fontId="29" fillId="11" borderId="0" xfId="0" applyFont="1" applyFill="1"/>
    <xf numFmtId="0" fontId="0" fillId="11" borderId="13" xfId="0" applyFont="1" applyFill="1" applyBorder="1" applyAlignment="1">
      <alignment horizontal="right"/>
    </xf>
    <xf numFmtId="0" fontId="28" fillId="11" borderId="13" xfId="0" applyFont="1" applyFill="1" applyBorder="1" applyAlignment="1" applyProtection="1"/>
    <xf numFmtId="0" fontId="29" fillId="11" borderId="29" xfId="0" applyFont="1" applyFill="1" applyBorder="1" applyAlignment="1">
      <alignment horizontal="center" vertical="center"/>
    </xf>
    <xf numFmtId="0" fontId="29" fillId="11" borderId="30" xfId="0" applyFont="1" applyFill="1" applyBorder="1" applyAlignment="1">
      <alignment horizontal="center" vertical="center"/>
    </xf>
    <xf numFmtId="0" fontId="29" fillId="11" borderId="31" xfId="0" applyFont="1" applyFill="1" applyBorder="1" applyAlignment="1">
      <alignment horizontal="center" vertical="center"/>
    </xf>
    <xf numFmtId="0" fontId="13" fillId="11" borderId="0" xfId="0" applyFont="1" applyFill="1" applyBorder="1" applyAlignment="1" applyProtection="1"/>
    <xf numFmtId="172" fontId="13" fillId="11" borderId="0" xfId="1" applyNumberFormat="1" applyFont="1" applyFill="1" applyBorder="1" applyAlignment="1" applyProtection="1">
      <alignment horizontal="right" vertical="center"/>
    </xf>
    <xf numFmtId="170" fontId="13" fillId="11" borderId="8" xfId="0" applyNumberFormat="1" applyFont="1" applyFill="1" applyBorder="1" applyAlignment="1" applyProtection="1">
      <alignment horizontal="left" vertical="center"/>
    </xf>
    <xf numFmtId="0" fontId="16" fillId="11" borderId="8" xfId="0" applyFont="1" applyFill="1" applyBorder="1" applyAlignment="1" applyProtection="1">
      <alignment horizontal="left"/>
    </xf>
    <xf numFmtId="172" fontId="16" fillId="11" borderId="8" xfId="1" applyNumberFormat="1" applyFont="1" applyFill="1" applyBorder="1" applyAlignment="1" applyProtection="1">
      <alignment horizontal="center" vertical="center"/>
    </xf>
    <xf numFmtId="0" fontId="30" fillId="11" borderId="8" xfId="0" applyFont="1" applyFill="1" applyBorder="1" applyAlignment="1">
      <alignment horizontal="center" vertical="center"/>
    </xf>
    <xf numFmtId="0" fontId="0" fillId="11" borderId="26" xfId="0" applyFill="1" applyBorder="1"/>
    <xf numFmtId="0" fontId="0" fillId="11" borderId="27" xfId="0" applyFill="1" applyBorder="1"/>
    <xf numFmtId="0" fontId="0" fillId="11" borderId="28" xfId="0" applyFill="1" applyBorder="1"/>
    <xf numFmtId="170" fontId="13" fillId="11" borderId="12" xfId="0" applyNumberFormat="1" applyFont="1" applyFill="1" applyBorder="1" applyAlignment="1" applyProtection="1">
      <alignment horizontal="left" vertical="center"/>
    </xf>
    <xf numFmtId="164" fontId="0" fillId="11" borderId="12" xfId="0" applyNumberFormat="1" applyFill="1" applyBorder="1"/>
    <xf numFmtId="0" fontId="0" fillId="11" borderId="19" xfId="0" applyFont="1" applyFill="1" applyBorder="1"/>
    <xf numFmtId="0" fontId="0" fillId="11" borderId="25" xfId="0" applyFill="1" applyBorder="1"/>
    <xf numFmtId="0" fontId="13" fillId="11" borderId="13" xfId="0" applyFont="1" applyFill="1" applyBorder="1" applyAlignment="1" applyProtection="1"/>
    <xf numFmtId="164" fontId="0" fillId="11" borderId="13" xfId="0" applyNumberFormat="1" applyFill="1" applyBorder="1"/>
    <xf numFmtId="0" fontId="0" fillId="11" borderId="29" xfId="0" applyFont="1" applyFill="1" applyBorder="1"/>
    <xf numFmtId="0" fontId="0" fillId="11" borderId="30" xfId="0" applyFill="1" applyBorder="1"/>
    <xf numFmtId="0" fontId="0" fillId="11" borderId="31" xfId="0" applyFill="1" applyBorder="1"/>
    <xf numFmtId="0" fontId="14" fillId="11" borderId="0" xfId="0" applyFont="1" applyFill="1" applyBorder="1" applyAlignment="1" applyProtection="1"/>
    <xf numFmtId="3" fontId="32" fillId="11" borderId="0" xfId="0" applyNumberFormat="1" applyFont="1" applyFill="1" applyAlignment="1">
      <alignment horizontal="right"/>
    </xf>
    <xf numFmtId="164" fontId="32" fillId="11" borderId="0" xfId="0" applyNumberFormat="1" applyFont="1" applyFill="1" applyAlignment="1">
      <alignment horizontal="right"/>
    </xf>
    <xf numFmtId="0" fontId="33" fillId="0" borderId="5" xfId="0" applyFont="1" applyBorder="1" applyAlignment="1">
      <alignment horizontal="center"/>
    </xf>
    <xf numFmtId="0" fontId="0" fillId="0" borderId="9" xfId="0" applyBorder="1"/>
    <xf numFmtId="0" fontId="0" fillId="0" borderId="11" xfId="0" applyFont="1" applyBorder="1"/>
    <xf numFmtId="175" fontId="39" fillId="0" borderId="9" xfId="1" applyNumberFormat="1" applyBorder="1" applyProtection="1"/>
    <xf numFmtId="0" fontId="0" fillId="0" borderId="6" xfId="0" applyBorder="1"/>
    <xf numFmtId="175" fontId="39" fillId="0" borderId="6" xfId="1" applyNumberFormat="1" applyBorder="1" applyProtection="1"/>
    <xf numFmtId="175" fontId="34" fillId="0" borderId="9" xfId="1" applyNumberFormat="1" applyFont="1" applyBorder="1" applyProtection="1"/>
    <xf numFmtId="0" fontId="0" fillId="0" borderId="5" xfId="0" applyBorder="1"/>
    <xf numFmtId="0" fontId="15" fillId="0" borderId="5" xfId="0" applyFont="1" applyBorder="1"/>
    <xf numFmtId="175" fontId="15" fillId="0" borderId="5" xfId="1" applyNumberFormat="1" applyFont="1" applyBorder="1" applyProtection="1"/>
    <xf numFmtId="175" fontId="39" fillId="0" borderId="14" xfId="1" applyNumberFormat="1" applyBorder="1" applyProtection="1"/>
    <xf numFmtId="0" fontId="0" fillId="0" borderId="8" xfId="0" applyBorder="1"/>
    <xf numFmtId="0" fontId="29" fillId="0" borderId="8" xfId="0" applyFont="1" applyBorder="1"/>
    <xf numFmtId="0" fontId="29" fillId="0" borderId="8" xfId="0" applyFont="1" applyBorder="1" applyAlignment="1">
      <alignment horizontal="center"/>
    </xf>
    <xf numFmtId="164" fontId="29" fillId="0" borderId="8" xfId="0" applyNumberFormat="1" applyFont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2" xfId="0" applyFont="1" applyBorder="1"/>
    <xf numFmtId="164" fontId="0" fillId="0" borderId="12" xfId="0" applyNumberFormat="1" applyBorder="1"/>
    <xf numFmtId="0" fontId="0" fillId="0" borderId="19" xfId="0" applyFont="1" applyBorder="1"/>
    <xf numFmtId="0" fontId="0" fillId="0" borderId="13" xfId="0" applyBorder="1"/>
    <xf numFmtId="164" fontId="0" fillId="0" borderId="13" xfId="0" applyNumberFormat="1" applyBorder="1"/>
    <xf numFmtId="0" fontId="0" fillId="0" borderId="29" xfId="0" applyFont="1" applyBorder="1"/>
    <xf numFmtId="0" fontId="0" fillId="0" borderId="30" xfId="0" applyBorder="1"/>
    <xf numFmtId="0" fontId="0" fillId="0" borderId="31" xfId="0" applyBorder="1"/>
    <xf numFmtId="0" fontId="29" fillId="0" borderId="0" xfId="0" applyFont="1"/>
    <xf numFmtId="164" fontId="29" fillId="0" borderId="0" xfId="0" applyNumberFormat="1" applyFont="1"/>
    <xf numFmtId="0" fontId="0" fillId="0" borderId="2" xfId="0" applyFont="1" applyBorder="1"/>
    <xf numFmtId="0" fontId="31" fillId="0" borderId="8" xfId="0" applyFont="1" applyBorder="1"/>
    <xf numFmtId="4" fontId="31" fillId="0" borderId="8" xfId="0" applyNumberFormat="1" applyFont="1" applyBorder="1" applyAlignment="1">
      <alignment horizontal="right"/>
    </xf>
    <xf numFmtId="0" fontId="31" fillId="0" borderId="13" xfId="0" applyFont="1" applyBorder="1"/>
    <xf numFmtId="4" fontId="31" fillId="0" borderId="13" xfId="0" applyNumberFormat="1" applyFont="1" applyBorder="1" applyAlignment="1">
      <alignment horizontal="right"/>
    </xf>
    <xf numFmtId="0" fontId="29" fillId="0" borderId="0" xfId="0" applyFont="1"/>
    <xf numFmtId="0" fontId="31" fillId="0" borderId="2" xfId="0" applyFont="1" applyBorder="1"/>
    <xf numFmtId="0" fontId="35" fillId="0" borderId="0" xfId="0" applyFont="1"/>
    <xf numFmtId="0" fontId="31" fillId="0" borderId="12" xfId="0" applyFont="1" applyBorder="1"/>
    <xf numFmtId="4" fontId="31" fillId="0" borderId="12" xfId="0" applyNumberFormat="1" applyFont="1" applyBorder="1" applyAlignment="1">
      <alignment horizontal="right"/>
    </xf>
    <xf numFmtId="0" fontId="31" fillId="0" borderId="0" xfId="0" applyFont="1"/>
    <xf numFmtId="4" fontId="31" fillId="0" borderId="0" xfId="0" applyNumberFormat="1" applyFont="1" applyAlignment="1">
      <alignment horizontal="right"/>
    </xf>
    <xf numFmtId="0" fontId="31" fillId="12" borderId="12" xfId="0" applyFont="1" applyFill="1" applyBorder="1"/>
    <xf numFmtId="4" fontId="31" fillId="12" borderId="12" xfId="0" applyNumberFormat="1" applyFont="1" applyFill="1" applyBorder="1" applyAlignment="1">
      <alignment horizontal="right"/>
    </xf>
    <xf numFmtId="0" fontId="35" fillId="0" borderId="0" xfId="0" applyFont="1" applyAlignment="1">
      <alignment horizontal="center" vertical="center"/>
    </xf>
    <xf numFmtId="0" fontId="0" fillId="0" borderId="0" xfId="0"/>
    <xf numFmtId="2" fontId="0" fillId="0" borderId="0" xfId="0" applyNumberFormat="1"/>
    <xf numFmtId="164" fontId="0" fillId="0" borderId="0" xfId="0" applyNumberFormat="1"/>
    <xf numFmtId="0" fontId="13" fillId="0" borderId="0" xfId="0" applyFont="1"/>
    <xf numFmtId="0" fontId="13" fillId="0" borderId="3" xfId="0" applyFont="1" applyBorder="1"/>
    <xf numFmtId="2" fontId="13" fillId="0" borderId="3" xfId="0" applyNumberFormat="1" applyFont="1" applyBorder="1"/>
    <xf numFmtId="164" fontId="13" fillId="0" borderId="3" xfId="0" applyNumberFormat="1" applyFont="1" applyBorder="1"/>
    <xf numFmtId="0" fontId="13" fillId="0" borderId="0" xfId="0" applyFont="1" applyAlignment="1">
      <alignment vertical="center"/>
    </xf>
    <xf numFmtId="49" fontId="14" fillId="0" borderId="4" xfId="0" applyNumberFormat="1" applyFont="1" applyBorder="1" applyAlignment="1">
      <alignment horizontal="left" vertical="center"/>
    </xf>
    <xf numFmtId="2" fontId="13" fillId="0" borderId="0" xfId="0" applyNumberFormat="1" applyFont="1"/>
    <xf numFmtId="164" fontId="13" fillId="0" borderId="0" xfId="0" applyNumberFormat="1" applyFont="1"/>
    <xf numFmtId="0" fontId="31" fillId="0" borderId="0" xfId="0" applyFont="1"/>
    <xf numFmtId="0" fontId="31" fillId="0" borderId="8" xfId="0" applyFont="1" applyBorder="1"/>
    <xf numFmtId="4" fontId="31" fillId="0" borderId="8" xfId="0" applyNumberFormat="1" applyFont="1" applyBorder="1" applyAlignment="1">
      <alignment horizontal="right"/>
    </xf>
    <xf numFmtId="0" fontId="31" fillId="0" borderId="12" xfId="0" applyFont="1" applyBorder="1"/>
    <xf numFmtId="4" fontId="31" fillId="0" borderId="12" xfId="0" applyNumberFormat="1" applyFont="1" applyBorder="1" applyAlignment="1">
      <alignment horizontal="right"/>
    </xf>
    <xf numFmtId="0" fontId="31" fillId="0" borderId="13" xfId="0" applyFont="1" applyBorder="1"/>
    <xf numFmtId="4" fontId="31" fillId="0" borderId="13" xfId="0" applyNumberFormat="1" applyFont="1" applyBorder="1" applyAlignment="1">
      <alignment horizontal="right"/>
    </xf>
    <xf numFmtId="0" fontId="29" fillId="0" borderId="0" xfId="0" applyFont="1"/>
    <xf numFmtId="0" fontId="27" fillId="0" borderId="18" xfId="0" applyFont="1" applyBorder="1" applyAlignment="1">
      <alignment vertical="top" wrapText="1"/>
    </xf>
    <xf numFmtId="0" fontId="26" fillId="0" borderId="23" xfId="0" applyFont="1" applyBorder="1" applyAlignment="1">
      <alignment vertical="top" wrapText="1"/>
    </xf>
    <xf numFmtId="0" fontId="26" fillId="0" borderId="22" xfId="0" applyFont="1" applyBorder="1" applyAlignment="1">
      <alignment vertical="top" wrapText="1"/>
    </xf>
    <xf numFmtId="0" fontId="26" fillId="0" borderId="11" xfId="0" applyFont="1" applyBorder="1" applyAlignment="1">
      <alignment horizontal="left" vertical="top"/>
    </xf>
    <xf numFmtId="0" fontId="26" fillId="0" borderId="0" xfId="0" applyFont="1" applyBorder="1" applyAlignment="1">
      <alignment horizontal="left" vertical="top" wrapText="1"/>
    </xf>
    <xf numFmtId="0" fontId="26" fillId="0" borderId="10" xfId="0" applyFont="1" applyBorder="1" applyAlignment="1">
      <alignment horizontal="left" vertical="top" wrapText="1"/>
    </xf>
    <xf numFmtId="0" fontId="26" fillId="0" borderId="11" xfId="0" applyFont="1" applyBorder="1" applyAlignment="1">
      <alignment horizontal="left" vertical="top" wrapText="1"/>
    </xf>
    <xf numFmtId="0" fontId="27" fillId="0" borderId="11" xfId="0" applyFont="1" applyBorder="1" applyAlignment="1">
      <alignment vertical="top" wrapText="1"/>
    </xf>
    <xf numFmtId="0" fontId="26" fillId="0" borderId="0" xfId="0" applyFont="1" applyBorder="1" applyAlignment="1">
      <alignment vertical="top" wrapText="1"/>
    </xf>
    <xf numFmtId="0" fontId="26" fillId="0" borderId="10" xfId="0" applyFont="1" applyBorder="1" applyAlignment="1">
      <alignment vertical="top" wrapText="1"/>
    </xf>
    <xf numFmtId="0" fontId="27" fillId="0" borderId="11" xfId="0" applyFont="1" applyBorder="1" applyAlignment="1">
      <alignment vertical="top"/>
    </xf>
    <xf numFmtId="0" fontId="37" fillId="0" borderId="0" xfId="0" applyFont="1"/>
    <xf numFmtId="0" fontId="38" fillId="0" borderId="2" xfId="0" applyFont="1" applyBorder="1" applyAlignment="1">
      <alignment horizontal="center"/>
    </xf>
    <xf numFmtId="0" fontId="31" fillId="0" borderId="2" xfId="0" applyFont="1" applyBorder="1"/>
    <xf numFmtId="176" fontId="31" fillId="0" borderId="2" xfId="0" applyNumberFormat="1" applyFont="1" applyBorder="1"/>
    <xf numFmtId="4" fontId="31" fillId="0" borderId="2" xfId="0" applyNumberFormat="1" applyFont="1" applyBorder="1" applyAlignment="1">
      <alignment horizontal="right"/>
    </xf>
    <xf numFmtId="0" fontId="31" fillId="0" borderId="2" xfId="0" applyFont="1" applyBorder="1" applyAlignment="1">
      <alignment wrapText="1"/>
    </xf>
    <xf numFmtId="0" fontId="40" fillId="11" borderId="12" xfId="0" applyFont="1" applyFill="1" applyBorder="1" applyAlignment="1" applyProtection="1"/>
    <xf numFmtId="172" fontId="41" fillId="0" borderId="2" xfId="1" applyNumberFormat="1" applyFont="1" applyBorder="1" applyProtection="1"/>
    <xf numFmtId="0" fontId="42" fillId="11" borderId="2" xfId="0" applyFont="1" applyFill="1" applyBorder="1" applyAlignment="1" applyProtection="1"/>
    <xf numFmtId="0" fontId="13" fillId="0" borderId="6" xfId="0" applyFont="1" applyBorder="1" applyAlignment="1" applyProtection="1">
      <alignment horizontal="left"/>
    </xf>
    <xf numFmtId="0" fontId="14" fillId="0" borderId="9" xfId="0" applyFont="1" applyBorder="1" applyAlignment="1" applyProtection="1">
      <alignment horizontal="left"/>
    </xf>
    <xf numFmtId="0" fontId="20" fillId="10" borderId="9" xfId="0" applyFont="1" applyFill="1" applyBorder="1"/>
    <xf numFmtId="49" fontId="13" fillId="0" borderId="14" xfId="0" applyNumberFormat="1" applyFont="1" applyBorder="1" applyAlignment="1" applyProtection="1">
      <alignment horizontal="left"/>
    </xf>
    <xf numFmtId="172" fontId="13" fillId="0" borderId="20" xfId="1" applyNumberFormat="1" applyFont="1" applyBorder="1" applyAlignment="1" applyProtection="1">
      <alignment horizontal="center"/>
    </xf>
    <xf numFmtId="172" fontId="13" fillId="0" borderId="14" xfId="1" applyNumberFormat="1" applyFont="1" applyBorder="1" applyAlignment="1" applyProtection="1">
      <alignment horizontal="center"/>
    </xf>
    <xf numFmtId="175" fontId="15" fillId="0" borderId="14" xfId="1" applyNumberFormat="1" applyFont="1" applyBorder="1" applyProtection="1"/>
    <xf numFmtId="0" fontId="33" fillId="0" borderId="5" xfId="0" applyFont="1" applyBorder="1" applyAlignment="1">
      <alignment horizontal="center" wrapText="1"/>
    </xf>
    <xf numFmtId="0" fontId="43" fillId="0" borderId="18" xfId="0" applyFont="1" applyBorder="1"/>
    <xf numFmtId="175" fontId="44" fillId="0" borderId="9" xfId="1" applyNumberFormat="1" applyFont="1" applyBorder="1" applyProtection="1"/>
    <xf numFmtId="0" fontId="0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175" fontId="43" fillId="11" borderId="19" xfId="1" applyNumberFormat="1" applyFont="1" applyFill="1" applyBorder="1" applyProtection="1"/>
    <xf numFmtId="0" fontId="43" fillId="11" borderId="32" xfId="9" applyFont="1" applyFill="1" applyBorder="1" applyProtection="1">
      <alignment horizontal="left"/>
    </xf>
    <xf numFmtId="0" fontId="43" fillId="11" borderId="12" xfId="9" applyFont="1" applyFill="1" applyBorder="1" applyProtection="1">
      <alignment horizontal="left"/>
    </xf>
    <xf numFmtId="0" fontId="43" fillId="11" borderId="12" xfId="9" applyFont="1" applyFill="1" applyBorder="1" applyAlignment="1" applyProtection="1">
      <alignment horizontal="left" wrapText="1"/>
    </xf>
    <xf numFmtId="3" fontId="43" fillId="11" borderId="12" xfId="0" applyNumberFormat="1" applyFont="1" applyFill="1" applyBorder="1" applyAlignment="1">
      <alignment horizontal="right"/>
    </xf>
    <xf numFmtId="0" fontId="43" fillId="11" borderId="12" xfId="0" applyFont="1" applyFill="1" applyBorder="1"/>
    <xf numFmtId="0" fontId="43" fillId="11" borderId="13" xfId="0" applyFont="1" applyFill="1" applyBorder="1" applyAlignment="1" applyProtection="1"/>
    <xf numFmtId="3" fontId="43" fillId="11" borderId="13" xfId="1" applyNumberFormat="1" applyFont="1" applyFill="1" applyBorder="1" applyAlignment="1" applyProtection="1">
      <alignment horizontal="right" vertical="center"/>
    </xf>
    <xf numFmtId="2" fontId="0" fillId="13" borderId="8" xfId="0" applyNumberFormat="1" applyFont="1" applyFill="1" applyBorder="1" applyAlignment="1">
      <alignment horizontal="center" vertical="center" wrapText="1"/>
    </xf>
    <xf numFmtId="172" fontId="39" fillId="13" borderId="12" xfId="1" applyNumberFormat="1" applyFill="1" applyBorder="1" applyProtection="1"/>
    <xf numFmtId="172" fontId="39" fillId="13" borderId="13" xfId="1" applyNumberFormat="1" applyFill="1" applyBorder="1" applyProtection="1"/>
    <xf numFmtId="0" fontId="14" fillId="10" borderId="33" xfId="0" applyFont="1" applyFill="1" applyBorder="1" applyAlignment="1">
      <alignment horizontal="center" vertical="center" wrapText="1"/>
    </xf>
    <xf numFmtId="168" fontId="14" fillId="10" borderId="7" xfId="0" applyNumberFormat="1" applyFont="1" applyFill="1" applyBorder="1" applyAlignment="1">
      <alignment horizontal="center" vertical="center"/>
    </xf>
    <xf numFmtId="172" fontId="13" fillId="0" borderId="10" xfId="1" applyNumberFormat="1" applyFont="1" applyBorder="1" applyAlignment="1" applyProtection="1">
      <alignment horizontal="right" vertical="center"/>
    </xf>
    <xf numFmtId="49" fontId="13" fillId="0" borderId="34" xfId="0" applyNumberFormat="1" applyFont="1" applyBorder="1" applyAlignment="1" applyProtection="1"/>
    <xf numFmtId="49" fontId="16" fillId="0" borderId="35" xfId="0" applyNumberFormat="1" applyFont="1" applyBorder="1" applyAlignment="1" applyProtection="1">
      <alignment horizontal="left"/>
    </xf>
    <xf numFmtId="170" fontId="13" fillId="10" borderId="36" xfId="0" applyNumberFormat="1" applyFont="1" applyFill="1" applyBorder="1" applyAlignment="1" applyProtection="1">
      <alignment horizontal="left" vertical="center"/>
    </xf>
    <xf numFmtId="0" fontId="16" fillId="10" borderId="37" xfId="0" applyFont="1" applyFill="1" applyBorder="1" applyAlignment="1" applyProtection="1">
      <alignment horizontal="left"/>
    </xf>
    <xf numFmtId="0" fontId="13" fillId="10" borderId="37" xfId="0" applyFont="1" applyFill="1" applyBorder="1" applyAlignment="1" applyProtection="1">
      <alignment horizontal="left"/>
    </xf>
    <xf numFmtId="0" fontId="13" fillId="10" borderId="37" xfId="0" applyFont="1" applyFill="1" applyBorder="1" applyAlignment="1" applyProtection="1"/>
    <xf numFmtId="0" fontId="20" fillId="10" borderId="37" xfId="0" applyFont="1" applyFill="1" applyBorder="1" applyAlignment="1" applyProtection="1"/>
    <xf numFmtId="170" fontId="13" fillId="0" borderId="36" xfId="0" applyNumberFormat="1" applyFont="1" applyBorder="1" applyAlignment="1" applyProtection="1">
      <alignment horizontal="left" vertical="center"/>
    </xf>
    <xf numFmtId="170" fontId="13" fillId="10" borderId="37" xfId="0" applyNumberFormat="1" applyFont="1" applyFill="1" applyBorder="1" applyAlignment="1" applyProtection="1">
      <alignment horizontal="left" vertical="center"/>
    </xf>
    <xf numFmtId="170" fontId="13" fillId="0" borderId="37" xfId="0" applyNumberFormat="1" applyFont="1" applyBorder="1" applyAlignment="1" applyProtection="1">
      <alignment horizontal="left" vertical="center"/>
    </xf>
    <xf numFmtId="0" fontId="20" fillId="10" borderId="37" xfId="0" applyFont="1" applyFill="1" applyBorder="1" applyAlignment="1" applyProtection="1">
      <alignment horizontal="left"/>
    </xf>
    <xf numFmtId="49" fontId="13" fillId="0" borderId="21" xfId="0" applyNumberFormat="1" applyFont="1" applyBorder="1" applyAlignment="1" applyProtection="1"/>
    <xf numFmtId="49" fontId="13" fillId="0" borderId="38" xfId="0" applyNumberFormat="1" applyFont="1" applyBorder="1" applyAlignment="1" applyProtection="1">
      <alignment horizontal="left"/>
    </xf>
    <xf numFmtId="0" fontId="13" fillId="10" borderId="4" xfId="0" applyFont="1" applyFill="1" applyBorder="1" applyAlignment="1">
      <alignment horizontal="left" vertical="center"/>
    </xf>
    <xf numFmtId="0" fontId="14" fillId="10" borderId="4" xfId="0" applyFont="1" applyFill="1" applyBorder="1" applyAlignment="1">
      <alignment horizontal="left" vertical="center"/>
    </xf>
    <xf numFmtId="0" fontId="0" fillId="10" borderId="5" xfId="0" applyFill="1" applyBorder="1"/>
    <xf numFmtId="49" fontId="14" fillId="10" borderId="5" xfId="0" applyNumberFormat="1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 wrapText="1"/>
    </xf>
    <xf numFmtId="166" fontId="14" fillId="0" borderId="5" xfId="22" applyFont="1" applyBorder="1" applyAlignment="1" applyProtection="1">
      <alignment horizontal="center" vertical="center"/>
    </xf>
    <xf numFmtId="167" fontId="14" fillId="10" borderId="5" xfId="0" applyNumberFormat="1" applyFont="1" applyFill="1" applyBorder="1" applyAlignment="1" applyProtection="1">
      <alignment horizontal="center" vertical="center" wrapText="1"/>
    </xf>
    <xf numFmtId="165" fontId="13" fillId="10" borderId="5" xfId="0" applyNumberFormat="1" applyFont="1" applyFill="1" applyBorder="1" applyAlignment="1">
      <alignment horizontal="center" vertical="center"/>
    </xf>
    <xf numFmtId="164" fontId="13" fillId="10" borderId="5" xfId="0" applyNumberFormat="1" applyFont="1" applyFill="1" applyBorder="1" applyAlignment="1">
      <alignment horizontal="center" vertical="center"/>
    </xf>
    <xf numFmtId="49" fontId="14" fillId="10" borderId="2" xfId="0" applyNumberFormat="1" applyFont="1" applyFill="1" applyBorder="1" applyAlignment="1">
      <alignment horizontal="left" vertical="center"/>
    </xf>
    <xf numFmtId="0" fontId="43" fillId="11" borderId="12" xfId="0" applyFont="1" applyFill="1" applyBorder="1" applyAlignment="1">
      <alignment horizontal="left" vertical="center"/>
    </xf>
    <xf numFmtId="0" fontId="0" fillId="11" borderId="12" xfId="0" applyFont="1" applyFill="1" applyBorder="1" applyAlignment="1">
      <alignment horizontal="left" vertical="center"/>
    </xf>
    <xf numFmtId="0" fontId="13" fillId="11" borderId="4" xfId="0" applyFont="1" applyFill="1" applyBorder="1" applyAlignment="1">
      <alignment horizontal="left" vertical="center"/>
    </xf>
    <xf numFmtId="0" fontId="14" fillId="11" borderId="4" xfId="0" applyFont="1" applyFill="1" applyBorder="1" applyAlignment="1">
      <alignment horizontal="left" vertical="center"/>
    </xf>
    <xf numFmtId="0" fontId="0" fillId="11" borderId="5" xfId="0" applyFill="1" applyBorder="1"/>
    <xf numFmtId="0" fontId="0" fillId="11" borderId="2" xfId="0" applyFont="1" applyFill="1" applyBorder="1" applyAlignment="1">
      <alignment horizontal="center" vertical="center" wrapText="1"/>
    </xf>
    <xf numFmtId="165" fontId="13" fillId="11" borderId="5" xfId="0" applyNumberFormat="1" applyFont="1" applyFill="1" applyBorder="1" applyAlignment="1">
      <alignment horizontal="center" vertical="center"/>
    </xf>
    <xf numFmtId="164" fontId="13" fillId="11" borderId="5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0" fillId="0" borderId="5" xfId="0" applyBorder="1"/>
    <xf numFmtId="165" fontId="13" fillId="0" borderId="5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left" vertical="center"/>
    </xf>
  </cellXfs>
  <cellStyles count="24">
    <cellStyle name="Accent 1 5" xfId="4" xr:uid="{00000000-0005-0000-0000-000006000000}"/>
    <cellStyle name="Accent 2 6" xfId="5" xr:uid="{00000000-0005-0000-0000-000007000000}"/>
    <cellStyle name="Accent 3 7" xfId="6" xr:uid="{00000000-0005-0000-0000-000008000000}"/>
    <cellStyle name="Accent 4" xfId="7" xr:uid="{00000000-0005-0000-0000-000009000000}"/>
    <cellStyle name="Bad 8" xfId="8" xr:uid="{00000000-0005-0000-0000-00000A000000}"/>
    <cellStyle name="Categoría de la tabla dinámica" xfId="9" xr:uid="{00000000-0005-0000-0000-00000B000000}"/>
    <cellStyle name="cf1" xfId="10" xr:uid="{00000000-0005-0000-0000-00000C000000}"/>
    <cellStyle name="Comma" xfId="1" builtinId="3"/>
    <cellStyle name="Currency" xfId="2" builtinId="4"/>
    <cellStyle name="Error 9" xfId="11" xr:uid="{00000000-0005-0000-0000-00000D000000}"/>
    <cellStyle name="Excel Built-in Comma 10" xfId="22" xr:uid="{00000000-0005-0000-0000-000018000000}"/>
    <cellStyle name="Excel Built-in Explanatory Text" xfId="23" xr:uid="{00000000-0005-0000-0000-000019000000}"/>
    <cellStyle name="Footnote 11" xfId="12" xr:uid="{00000000-0005-0000-0000-00000E000000}"/>
    <cellStyle name="Good 12" xfId="13" xr:uid="{00000000-0005-0000-0000-00000F000000}"/>
    <cellStyle name="Heading (user) 13" xfId="14" xr:uid="{00000000-0005-0000-0000-000010000000}"/>
    <cellStyle name="Heading 1 14" xfId="15" xr:uid="{00000000-0005-0000-0000-000011000000}"/>
    <cellStyle name="Heading 2 15" xfId="16" xr:uid="{00000000-0005-0000-0000-000012000000}"/>
    <cellStyle name="Hyperlink 16" xfId="17" xr:uid="{00000000-0005-0000-0000-000013000000}"/>
    <cellStyle name="Normal" xfId="0" builtinId="0"/>
    <cellStyle name="Note 17" xfId="18" xr:uid="{00000000-0005-0000-0000-000014000000}"/>
    <cellStyle name="Percent" xfId="3" builtinId="5"/>
    <cellStyle name="Status 18" xfId="19" xr:uid="{00000000-0005-0000-0000-000015000000}"/>
    <cellStyle name="Text 19" xfId="20" xr:uid="{00000000-0005-0000-0000-000016000000}"/>
    <cellStyle name="Warning 20" xfId="21" xr:uid="{00000000-0005-0000-0000-00001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6F9D4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98"/>
  <sheetViews>
    <sheetView showGridLines="0" topLeftCell="A70" zoomScaleNormal="100" workbookViewId="0">
      <selection activeCell="G89" sqref="G89"/>
    </sheetView>
  </sheetViews>
  <sheetFormatPr defaultColWidth="10.5" defaultRowHeight="14.25"/>
  <cols>
    <col min="1" max="1" width="3.625" customWidth="1"/>
    <col min="2" max="2" width="11.125" customWidth="1"/>
    <col min="3" max="3" width="34.875" customWidth="1"/>
    <col min="4" max="7" width="12.25" customWidth="1"/>
    <col min="8" max="8" width="11.125" customWidth="1"/>
    <col min="9" max="9" width="34.875" customWidth="1"/>
    <col min="10" max="10" width="12.25" customWidth="1"/>
    <col min="11" max="12" width="8.5" customWidth="1"/>
    <col min="13" max="13" width="12.25" customWidth="1"/>
    <col min="14" max="14" width="12.25" style="1" customWidth="1"/>
    <col min="15" max="15" width="8.5" customWidth="1"/>
  </cols>
  <sheetData>
    <row r="2" spans="2:15" s="2" customFormat="1" ht="18" customHeight="1">
      <c r="B2" s="263" t="s">
        <v>0</v>
      </c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</row>
    <row r="3" spans="2:15" s="2" customFormat="1" ht="12.7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</row>
    <row r="4" spans="2:15" s="5" customFormat="1">
      <c r="B4" s="6" t="s">
        <v>1</v>
      </c>
      <c r="C4" s="253" t="s">
        <v>2</v>
      </c>
      <c r="D4" s="253"/>
      <c r="E4" s="253"/>
      <c r="F4" s="253"/>
      <c r="G4" s="253"/>
      <c r="H4" s="253"/>
      <c r="I4" s="253"/>
      <c r="J4" s="253"/>
      <c r="K4" s="254" t="s">
        <v>3</v>
      </c>
      <c r="L4" s="254"/>
      <c r="M4" s="254"/>
      <c r="N4" s="255"/>
      <c r="O4" s="255"/>
    </row>
    <row r="5" spans="2:15" s="5" customFormat="1" ht="12.75">
      <c r="B5" s="6" t="s">
        <v>4</v>
      </c>
      <c r="C5" s="253" t="s">
        <v>5</v>
      </c>
      <c r="D5" s="253"/>
      <c r="E5" s="253"/>
      <c r="F5" s="253"/>
      <c r="G5" s="253"/>
      <c r="H5" s="253"/>
      <c r="I5" s="253"/>
      <c r="J5" s="253"/>
      <c r="K5" s="254" t="s">
        <v>6</v>
      </c>
      <c r="L5" s="254"/>
      <c r="M5" s="254"/>
      <c r="N5" s="262" t="s">
        <v>7</v>
      </c>
      <c r="O5" s="262"/>
    </row>
    <row r="6" spans="2:15" s="5" customFormat="1" ht="12.75">
      <c r="B6" s="6" t="s">
        <v>8</v>
      </c>
      <c r="C6" s="253" t="s">
        <v>9</v>
      </c>
      <c r="D6" s="253"/>
      <c r="E6" s="253"/>
      <c r="F6" s="253"/>
      <c r="G6" s="253"/>
      <c r="H6" s="253"/>
      <c r="I6" s="253"/>
      <c r="J6" s="253"/>
      <c r="K6" s="254" t="s">
        <v>10</v>
      </c>
      <c r="L6" s="254"/>
      <c r="M6" s="254"/>
      <c r="N6" s="261">
        <v>44134</v>
      </c>
      <c r="O6" s="261"/>
    </row>
    <row r="7" spans="2:15" s="5" customFormat="1" ht="12.75">
      <c r="B7" s="6" t="s">
        <v>11</v>
      </c>
      <c r="C7" s="253" t="s">
        <v>12</v>
      </c>
      <c r="D7" s="253"/>
      <c r="E7" s="253"/>
      <c r="F7" s="253"/>
      <c r="G7" s="253"/>
      <c r="H7" s="253"/>
      <c r="I7" s="253"/>
      <c r="J7" s="253"/>
      <c r="K7" s="254" t="s">
        <v>13</v>
      </c>
      <c r="L7" s="254"/>
      <c r="M7" s="254"/>
      <c r="N7" s="262" t="s">
        <v>14</v>
      </c>
      <c r="O7" s="262"/>
    </row>
    <row r="8" spans="2:15" s="5" customFormat="1">
      <c r="B8" s="6" t="s">
        <v>15</v>
      </c>
      <c r="C8" s="253" t="s">
        <v>16</v>
      </c>
      <c r="D8" s="253"/>
      <c r="E8" s="253"/>
      <c r="F8" s="253"/>
      <c r="G8" s="253"/>
      <c r="H8" s="253"/>
      <c r="I8" s="253"/>
      <c r="J8" s="253"/>
      <c r="K8" s="254" t="s">
        <v>10</v>
      </c>
      <c r="L8" s="254"/>
      <c r="M8" s="254"/>
      <c r="N8" s="255"/>
      <c r="O8" s="255"/>
    </row>
    <row r="10" spans="2:15" s="2" customFormat="1" ht="39.75" customHeight="1">
      <c r="B10" s="256" t="s">
        <v>17</v>
      </c>
      <c r="C10" s="257" t="s">
        <v>18</v>
      </c>
      <c r="D10" s="237" t="s">
        <v>19</v>
      </c>
      <c r="E10" s="258" t="s">
        <v>20</v>
      </c>
      <c r="F10" s="258"/>
      <c r="G10" s="10" t="s">
        <v>21</v>
      </c>
      <c r="H10" s="256" t="s">
        <v>17</v>
      </c>
      <c r="I10" s="257" t="s">
        <v>18</v>
      </c>
      <c r="J10" s="9" t="s">
        <v>21</v>
      </c>
      <c r="K10" s="259" t="s">
        <v>22</v>
      </c>
      <c r="L10" s="257" t="s">
        <v>23</v>
      </c>
      <c r="M10" s="257" t="s">
        <v>24</v>
      </c>
      <c r="N10" s="257"/>
      <c r="O10" s="260" t="s">
        <v>25</v>
      </c>
    </row>
    <row r="11" spans="2:15" s="2" customFormat="1" ht="12.75">
      <c r="B11" s="256"/>
      <c r="C11" s="257"/>
      <c r="D11" s="238">
        <v>44073</v>
      </c>
      <c r="E11" s="11" t="s">
        <v>26</v>
      </c>
      <c r="F11" s="11" t="s">
        <v>27</v>
      </c>
      <c r="G11" s="12">
        <v>44196</v>
      </c>
      <c r="H11" s="256"/>
      <c r="I11" s="257"/>
      <c r="J11" s="11">
        <v>43830</v>
      </c>
      <c r="K11" s="259"/>
      <c r="L11" s="257"/>
      <c r="M11" s="8" t="s">
        <v>28</v>
      </c>
      <c r="N11" s="13" t="s">
        <v>29</v>
      </c>
      <c r="O11" s="260"/>
    </row>
    <row r="12" spans="2:15" s="5" customFormat="1" ht="12.75">
      <c r="B12" s="240"/>
      <c r="C12" s="241"/>
      <c r="D12" s="14"/>
      <c r="E12" s="14"/>
      <c r="F12" s="15"/>
      <c r="G12" s="16"/>
      <c r="H12" s="17"/>
      <c r="I12" s="18"/>
      <c r="J12" s="19"/>
      <c r="K12" s="20"/>
      <c r="L12" s="21"/>
      <c r="M12" s="22"/>
      <c r="N12" s="23"/>
      <c r="O12" s="24"/>
    </row>
    <row r="13" spans="2:15" s="5" customFormat="1" ht="12.75">
      <c r="B13" s="242"/>
      <c r="C13" s="243" t="s">
        <v>30</v>
      </c>
      <c r="D13" s="26"/>
      <c r="E13" s="26"/>
      <c r="F13" s="27"/>
      <c r="G13" s="28"/>
      <c r="H13" s="29"/>
      <c r="I13" s="30" t="s">
        <v>30</v>
      </c>
      <c r="J13" s="25"/>
      <c r="K13" s="31"/>
      <c r="L13" s="32"/>
      <c r="M13" s="22"/>
      <c r="N13" s="23"/>
      <c r="O13" s="33"/>
    </row>
    <row r="14" spans="2:15" s="5" customFormat="1" ht="12.75">
      <c r="B14" s="242" t="s">
        <v>31</v>
      </c>
      <c r="C14" s="244" t="s">
        <v>32</v>
      </c>
      <c r="D14" s="26">
        <v>0</v>
      </c>
      <c r="E14" s="26">
        <v>0</v>
      </c>
      <c r="F14" s="27">
        <v>0</v>
      </c>
      <c r="G14" s="28">
        <f t="shared" ref="G14:G24" si="0">D14+E14-F14</f>
        <v>0</v>
      </c>
      <c r="H14" s="29" t="s">
        <v>31</v>
      </c>
      <c r="I14" s="35" t="s">
        <v>32</v>
      </c>
      <c r="J14" s="25">
        <v>0</v>
      </c>
      <c r="K14" s="31"/>
      <c r="L14" s="32"/>
      <c r="M14" s="22">
        <f t="shared" ref="M14:M24" si="1">G14-J14</f>
        <v>0</v>
      </c>
      <c r="N14" s="23">
        <f>M14/$M$69</f>
        <v>0</v>
      </c>
      <c r="O14" s="33"/>
    </row>
    <row r="15" spans="2:15" s="5" customFormat="1" ht="12.75">
      <c r="B15" s="242" t="s">
        <v>33</v>
      </c>
      <c r="C15" s="245" t="s">
        <v>34</v>
      </c>
      <c r="D15" s="26">
        <v>950</v>
      </c>
      <c r="E15" s="26">
        <v>0</v>
      </c>
      <c r="F15" s="27">
        <v>0</v>
      </c>
      <c r="G15" s="28">
        <f t="shared" si="0"/>
        <v>950</v>
      </c>
      <c r="H15" s="29" t="s">
        <v>33</v>
      </c>
      <c r="I15" s="36" t="s">
        <v>34</v>
      </c>
      <c r="J15" s="37">
        <v>210</v>
      </c>
      <c r="K15" s="31"/>
      <c r="L15" s="32"/>
      <c r="M15" s="22">
        <f t="shared" si="1"/>
        <v>740</v>
      </c>
      <c r="N15" s="23">
        <f>M15/$M$69</f>
        <v>-4.5292895999003071E-3</v>
      </c>
      <c r="O15" s="33"/>
    </row>
    <row r="16" spans="2:15" s="5" customFormat="1" ht="12.75">
      <c r="B16" s="242" t="s">
        <v>35</v>
      </c>
      <c r="C16" s="245" t="s">
        <v>36</v>
      </c>
      <c r="D16" s="26">
        <v>0</v>
      </c>
      <c r="E16" s="26">
        <v>0</v>
      </c>
      <c r="F16" s="27">
        <v>0</v>
      </c>
      <c r="G16" s="28">
        <f t="shared" si="0"/>
        <v>0</v>
      </c>
      <c r="H16" s="29" t="s">
        <v>35</v>
      </c>
      <c r="I16" s="36" t="s">
        <v>36</v>
      </c>
      <c r="J16" s="37">
        <v>0</v>
      </c>
      <c r="K16" s="31"/>
      <c r="L16" s="32"/>
      <c r="M16" s="22">
        <f t="shared" si="1"/>
        <v>0</v>
      </c>
      <c r="N16" s="23">
        <f>M16/$M$69</f>
        <v>0</v>
      </c>
      <c r="O16" s="33"/>
    </row>
    <row r="17" spans="2:15" s="38" customFormat="1" ht="12.75">
      <c r="B17" s="242" t="s">
        <v>37</v>
      </c>
      <c r="C17" s="245" t="s">
        <v>38</v>
      </c>
      <c r="D17" s="26">
        <v>0</v>
      </c>
      <c r="E17" s="26">
        <v>0</v>
      </c>
      <c r="F17" s="27">
        <v>0</v>
      </c>
      <c r="G17" s="28">
        <f t="shared" si="0"/>
        <v>0</v>
      </c>
      <c r="H17" s="29" t="s">
        <v>37</v>
      </c>
      <c r="I17" s="36" t="s">
        <v>38</v>
      </c>
      <c r="J17" s="25">
        <v>1040</v>
      </c>
      <c r="K17" s="31"/>
      <c r="L17" s="32"/>
      <c r="M17" s="22">
        <f t="shared" si="1"/>
        <v>-1040</v>
      </c>
      <c r="N17" s="23">
        <f>M17/$M$69</f>
        <v>6.3654880863463778E-3</v>
      </c>
      <c r="O17" s="33"/>
    </row>
    <row r="18" spans="2:15" s="5" customFormat="1" ht="12.75">
      <c r="B18" s="242" t="s">
        <v>39</v>
      </c>
      <c r="C18" s="246" t="s">
        <v>40</v>
      </c>
      <c r="D18" s="26">
        <v>0</v>
      </c>
      <c r="E18" s="26">
        <v>0</v>
      </c>
      <c r="F18" s="27">
        <v>0</v>
      </c>
      <c r="G18" s="28">
        <f t="shared" si="0"/>
        <v>0</v>
      </c>
      <c r="H18" s="29" t="s">
        <v>39</v>
      </c>
      <c r="I18" s="39" t="s">
        <v>40</v>
      </c>
      <c r="J18" s="37">
        <v>70000</v>
      </c>
      <c r="K18" s="40"/>
      <c r="L18" s="32"/>
      <c r="M18" s="22">
        <f t="shared" si="1"/>
        <v>-70000</v>
      </c>
      <c r="N18" s="23">
        <f>M18/$M$69</f>
        <v>0.42844631350408313</v>
      </c>
      <c r="O18" s="33"/>
    </row>
    <row r="19" spans="2:15" s="5" customFormat="1" ht="12.75">
      <c r="B19" s="242"/>
      <c r="C19" s="243" t="s">
        <v>41</v>
      </c>
      <c r="D19" s="26">
        <v>0</v>
      </c>
      <c r="E19" s="26">
        <v>0</v>
      </c>
      <c r="F19" s="27">
        <v>0</v>
      </c>
      <c r="G19" s="28">
        <f t="shared" si="0"/>
        <v>0</v>
      </c>
      <c r="H19" s="29"/>
      <c r="I19" s="30" t="s">
        <v>41</v>
      </c>
      <c r="J19" s="37">
        <v>0</v>
      </c>
      <c r="K19" s="31"/>
      <c r="L19" s="32"/>
      <c r="M19" s="22">
        <f t="shared" si="1"/>
        <v>0</v>
      </c>
      <c r="N19" s="23">
        <f>M19/$M$69</f>
        <v>0</v>
      </c>
      <c r="O19" s="33"/>
    </row>
    <row r="20" spans="2:15" s="5" customFormat="1" ht="12.75">
      <c r="B20" s="242" t="s">
        <v>42</v>
      </c>
      <c r="C20" s="244" t="s">
        <v>43</v>
      </c>
      <c r="D20" s="26">
        <v>20171</v>
      </c>
      <c r="E20" s="26">
        <v>0</v>
      </c>
      <c r="F20" s="27">
        <v>0</v>
      </c>
      <c r="G20" s="28">
        <f t="shared" si="0"/>
        <v>20171</v>
      </c>
      <c r="H20" s="29" t="s">
        <v>42</v>
      </c>
      <c r="I20" s="42" t="s">
        <v>43</v>
      </c>
      <c r="J20" s="43">
        <v>52950.52</v>
      </c>
      <c r="K20" s="44"/>
      <c r="L20" s="32"/>
      <c r="M20" s="22">
        <f t="shared" si="1"/>
        <v>-32779.519999999997</v>
      </c>
      <c r="N20" s="23">
        <f>M20/$M$69</f>
        <v>0.20063235003476232</v>
      </c>
      <c r="O20" s="33"/>
    </row>
    <row r="21" spans="2:15" s="5" customFormat="1" ht="12.75">
      <c r="B21" s="247"/>
      <c r="C21" s="244" t="s">
        <v>44</v>
      </c>
      <c r="D21" s="26">
        <v>3728</v>
      </c>
      <c r="E21" s="26">
        <v>0</v>
      </c>
      <c r="F21" s="27">
        <v>0</v>
      </c>
      <c r="G21" s="28">
        <f t="shared" si="0"/>
        <v>3728</v>
      </c>
      <c r="H21" s="45"/>
      <c r="I21" s="46" t="s">
        <v>44</v>
      </c>
      <c r="J21" s="47">
        <v>6433.32</v>
      </c>
      <c r="K21" s="48"/>
      <c r="L21" s="49"/>
      <c r="M21" s="22">
        <f t="shared" si="1"/>
        <v>-2705.3199999999997</v>
      </c>
      <c r="N21" s="23">
        <f>M21/$M$69</f>
        <v>1.6558348297840943E-2</v>
      </c>
      <c r="O21" s="33"/>
    </row>
    <row r="22" spans="2:15" s="5" customFormat="1" ht="12.75">
      <c r="B22" s="242"/>
      <c r="C22" s="248" t="s">
        <v>45</v>
      </c>
      <c r="D22" s="26">
        <v>2557</v>
      </c>
      <c r="E22" s="26">
        <v>0</v>
      </c>
      <c r="F22" s="27">
        <v>0</v>
      </c>
      <c r="G22" s="28">
        <f t="shared" si="0"/>
        <v>2557</v>
      </c>
      <c r="H22" s="29"/>
      <c r="I22" s="50" t="s">
        <v>45</v>
      </c>
      <c r="J22" s="47">
        <v>4362.4399999999996</v>
      </c>
      <c r="K22" s="48"/>
      <c r="L22" s="49"/>
      <c r="M22" s="22">
        <f t="shared" si="1"/>
        <v>-1805.4399999999996</v>
      </c>
      <c r="N22" s="23">
        <f>M22/$M$69</f>
        <v>1.105048731789731E-2</v>
      </c>
      <c r="O22" s="33"/>
    </row>
    <row r="23" spans="2:15" s="5" customFormat="1" ht="12.75">
      <c r="B23" s="242"/>
      <c r="C23" s="248" t="s">
        <v>46</v>
      </c>
      <c r="D23" s="26">
        <v>1467</v>
      </c>
      <c r="E23" s="26">
        <v>0</v>
      </c>
      <c r="F23" s="27">
        <v>0</v>
      </c>
      <c r="G23" s="28">
        <f t="shared" si="0"/>
        <v>1467</v>
      </c>
      <c r="H23" s="29"/>
      <c r="I23" s="51" t="s">
        <v>46</v>
      </c>
      <c r="J23" s="47">
        <v>2757.72</v>
      </c>
      <c r="K23" s="48"/>
      <c r="L23" s="49"/>
      <c r="M23" s="22">
        <f t="shared" si="1"/>
        <v>-1290.7199999999998</v>
      </c>
      <c r="N23" s="23">
        <f>M23/$M$69</f>
        <v>7.9000603680855729E-3</v>
      </c>
      <c r="O23" s="33"/>
    </row>
    <row r="24" spans="2:15" s="5" customFormat="1" ht="12.75">
      <c r="B24" s="242"/>
      <c r="C24" s="248" t="s">
        <v>47</v>
      </c>
      <c r="D24" s="26">
        <v>1770</v>
      </c>
      <c r="E24" s="26">
        <v>0</v>
      </c>
      <c r="F24" s="27">
        <v>0</v>
      </c>
      <c r="G24" s="28">
        <f t="shared" si="0"/>
        <v>1770</v>
      </c>
      <c r="H24" s="29"/>
      <c r="I24" s="51" t="s">
        <v>47</v>
      </c>
      <c r="J24" s="43">
        <v>0</v>
      </c>
      <c r="K24" s="52"/>
      <c r="L24" s="49"/>
      <c r="M24" s="22">
        <f t="shared" si="1"/>
        <v>1770</v>
      </c>
      <c r="N24" s="23">
        <f>M24/$M$69</f>
        <v>-1.0833571070031817E-2</v>
      </c>
      <c r="O24" s="33"/>
    </row>
    <row r="25" spans="2:15" s="38" customFormat="1" ht="12.75">
      <c r="B25" s="247"/>
      <c r="C25" s="248" t="s">
        <v>48</v>
      </c>
      <c r="D25" s="26">
        <v>2011</v>
      </c>
      <c r="E25" s="26">
        <v>0</v>
      </c>
      <c r="F25" s="27">
        <v>0</v>
      </c>
      <c r="G25" s="28">
        <f>D25+E25-F25</f>
        <v>2011</v>
      </c>
      <c r="H25" s="45"/>
      <c r="I25" s="51" t="s">
        <v>48</v>
      </c>
      <c r="J25" s="47">
        <v>77.11</v>
      </c>
      <c r="K25" s="31"/>
      <c r="L25" s="32"/>
      <c r="M25" s="22">
        <f>G25-J25</f>
        <v>1933.89</v>
      </c>
      <c r="N25" s="23">
        <f>M25/$M$69</f>
        <v>-1.1836686303177305E-2</v>
      </c>
      <c r="O25" s="33"/>
    </row>
    <row r="26" spans="2:15" s="38" customFormat="1" ht="12.75">
      <c r="B26" s="247"/>
      <c r="C26" s="249" t="s">
        <v>49</v>
      </c>
      <c r="D26" s="26">
        <v>0</v>
      </c>
      <c r="E26" s="26">
        <v>0</v>
      </c>
      <c r="F26" s="27">
        <v>0</v>
      </c>
      <c r="G26" s="28">
        <f>D26+E26-F26</f>
        <v>0</v>
      </c>
      <c r="H26" s="45"/>
      <c r="I26" s="53" t="s">
        <v>49</v>
      </c>
      <c r="J26" s="47">
        <v>8968</v>
      </c>
      <c r="K26" s="31"/>
      <c r="L26" s="32"/>
      <c r="M26" s="22">
        <f>G26-J26</f>
        <v>-8968</v>
      </c>
      <c r="N26" s="23">
        <f>M26/$M$69</f>
        <v>5.4890093421494535E-2</v>
      </c>
      <c r="O26" s="33"/>
    </row>
    <row r="27" spans="2:15" s="38" customFormat="1" ht="12.75">
      <c r="B27" s="247"/>
      <c r="C27" s="248" t="s">
        <v>50</v>
      </c>
      <c r="D27" s="26">
        <v>0</v>
      </c>
      <c r="E27" s="26">
        <v>0</v>
      </c>
      <c r="F27" s="27">
        <v>0</v>
      </c>
      <c r="G27" s="28">
        <f>D27+E27-F27</f>
        <v>0</v>
      </c>
      <c r="H27" s="45"/>
      <c r="I27" s="51" t="s">
        <v>50</v>
      </c>
      <c r="J27" s="43">
        <v>2421</v>
      </c>
      <c r="K27" s="31"/>
      <c r="L27" s="32"/>
      <c r="M27" s="22">
        <f>G27-J27</f>
        <v>-2421</v>
      </c>
      <c r="N27" s="23">
        <f>M27/$M$69</f>
        <v>1.481812178561979E-2</v>
      </c>
      <c r="O27" s="33"/>
    </row>
    <row r="28" spans="2:15" s="5" customFormat="1" ht="12.75">
      <c r="B28" s="242"/>
      <c r="C28" s="248" t="s">
        <v>51</v>
      </c>
      <c r="D28" s="26">
        <v>2556</v>
      </c>
      <c r="E28" s="26">
        <v>0</v>
      </c>
      <c r="F28" s="27">
        <v>0</v>
      </c>
      <c r="G28" s="28">
        <f>D28+E28-F28</f>
        <v>2556</v>
      </c>
      <c r="H28" s="29"/>
      <c r="I28" s="51" t="s">
        <v>51</v>
      </c>
      <c r="J28" s="43">
        <v>4411.6000000000004</v>
      </c>
      <c r="K28" s="52"/>
      <c r="L28" s="49"/>
      <c r="M28" s="22">
        <f>G28-J28</f>
        <v>-1855.6000000000004</v>
      </c>
      <c r="N28" s="23">
        <f>M28/$M$69</f>
        <v>1.1357499704831098E-2</v>
      </c>
      <c r="O28" s="33"/>
    </row>
    <row r="29" spans="2:15" s="5" customFormat="1" ht="12.75">
      <c r="B29" s="242"/>
      <c r="C29" s="248" t="s">
        <v>52</v>
      </c>
      <c r="D29" s="26">
        <v>13010</v>
      </c>
      <c r="E29" s="26">
        <v>0</v>
      </c>
      <c r="F29" s="27">
        <v>0</v>
      </c>
      <c r="G29" s="28">
        <f>D29+E29-F29</f>
        <v>13010</v>
      </c>
      <c r="H29" s="29"/>
      <c r="I29" s="51" t="s">
        <v>52</v>
      </c>
      <c r="J29" s="47">
        <v>2144.1999999999998</v>
      </c>
      <c r="K29" s="48"/>
      <c r="L29" s="49"/>
      <c r="M29" s="22">
        <f>G29-J29</f>
        <v>10865.8</v>
      </c>
      <c r="N29" s="23" t="e">
        <f>M29/$M$68</f>
        <v>#DIV/0!</v>
      </c>
      <c r="O29" s="33"/>
    </row>
    <row r="30" spans="2:15" s="38" customFormat="1" ht="12.75">
      <c r="B30" s="242"/>
      <c r="C30" s="250" t="s">
        <v>53</v>
      </c>
      <c r="D30" s="26">
        <v>832</v>
      </c>
      <c r="E30" s="26">
        <v>0</v>
      </c>
      <c r="F30" s="27">
        <v>0</v>
      </c>
      <c r="G30" s="28">
        <f t="shared" ref="G30:G37" si="2">D30+E30-F30</f>
        <v>832</v>
      </c>
      <c r="H30" s="29"/>
      <c r="I30" s="54" t="s">
        <v>53</v>
      </c>
      <c r="J30" s="47">
        <v>364.81</v>
      </c>
      <c r="K30" s="48"/>
      <c r="L30" s="49"/>
      <c r="M30" s="22">
        <f t="shared" ref="M30:M37" si="3">G30-J30</f>
        <v>467.19</v>
      </c>
      <c r="N30" s="23">
        <f t="shared" ref="N30:N49" si="4">M30/$M$69</f>
        <v>-2.8595119029424659E-3</v>
      </c>
      <c r="O30" s="33"/>
    </row>
    <row r="31" spans="2:15" s="5" customFormat="1" ht="12.75">
      <c r="B31" s="242"/>
      <c r="C31" s="250" t="s">
        <v>54</v>
      </c>
      <c r="D31" s="26">
        <v>20</v>
      </c>
      <c r="E31" s="26">
        <v>0</v>
      </c>
      <c r="F31" s="27">
        <v>0</v>
      </c>
      <c r="G31" s="28">
        <f t="shared" si="2"/>
        <v>20</v>
      </c>
      <c r="H31" s="29"/>
      <c r="I31" s="54" t="s">
        <v>54</v>
      </c>
      <c r="J31" s="43">
        <v>223.45</v>
      </c>
      <c r="K31" s="52"/>
      <c r="L31" s="49"/>
      <c r="M31" s="22">
        <f t="shared" si="3"/>
        <v>-203.45</v>
      </c>
      <c r="N31" s="23">
        <f t="shared" si="4"/>
        <v>1.2452486068915102E-3</v>
      </c>
      <c r="O31" s="33"/>
    </row>
    <row r="32" spans="2:15" s="38" customFormat="1" ht="12.75">
      <c r="B32" s="242"/>
      <c r="C32" s="244" t="s">
        <v>55</v>
      </c>
      <c r="D32" s="26">
        <v>2348</v>
      </c>
      <c r="E32" s="26">
        <v>0</v>
      </c>
      <c r="F32" s="27">
        <v>0</v>
      </c>
      <c r="G32" s="28">
        <f t="shared" si="2"/>
        <v>2348</v>
      </c>
      <c r="H32" s="29"/>
      <c r="I32" s="55" t="s">
        <v>55</v>
      </c>
      <c r="J32" s="47">
        <v>5235.51</v>
      </c>
      <c r="K32" s="48"/>
      <c r="L32" s="49"/>
      <c r="M32" s="22">
        <f t="shared" si="3"/>
        <v>-2887.51</v>
      </c>
      <c r="N32" s="23">
        <f t="shared" si="4"/>
        <v>1.7673471638659646E-2</v>
      </c>
      <c r="O32" s="33"/>
    </row>
    <row r="33" spans="2:15" s="38" customFormat="1" ht="12.75">
      <c r="B33" s="247"/>
      <c r="C33" s="249" t="s">
        <v>56</v>
      </c>
      <c r="D33" s="26">
        <v>2867</v>
      </c>
      <c r="E33" s="26">
        <v>0</v>
      </c>
      <c r="F33" s="27">
        <v>0</v>
      </c>
      <c r="G33" s="28">
        <f t="shared" si="2"/>
        <v>2867</v>
      </c>
      <c r="H33" s="45"/>
      <c r="I33" s="53" t="s">
        <v>56</v>
      </c>
      <c r="J33" s="47">
        <v>5382.54</v>
      </c>
      <c r="K33" s="31"/>
      <c r="L33" s="32"/>
      <c r="M33" s="22">
        <f t="shared" si="3"/>
        <v>-2515.54</v>
      </c>
      <c r="N33" s="23">
        <f t="shared" si="4"/>
        <v>1.5396769135315161E-2</v>
      </c>
      <c r="O33" s="33"/>
    </row>
    <row r="34" spans="2:15" s="38" customFormat="1" ht="12.75">
      <c r="B34" s="242"/>
      <c r="C34" s="244" t="s">
        <v>57</v>
      </c>
      <c r="D34" s="26">
        <v>1230</v>
      </c>
      <c r="E34" s="26">
        <v>0</v>
      </c>
      <c r="F34" s="27">
        <v>0</v>
      </c>
      <c r="G34" s="28">
        <f t="shared" si="2"/>
        <v>1230</v>
      </c>
      <c r="H34" s="29"/>
      <c r="I34" s="55" t="s">
        <v>57</v>
      </c>
      <c r="J34" s="43">
        <v>4457.3999999999996</v>
      </c>
      <c r="K34" s="31"/>
      <c r="L34" s="32"/>
      <c r="M34" s="22">
        <f t="shared" si="3"/>
        <v>-3227.3999999999996</v>
      </c>
      <c r="N34" s="23">
        <f t="shared" si="4"/>
        <v>1.9753823317186826E-2</v>
      </c>
      <c r="O34" s="33"/>
    </row>
    <row r="35" spans="2:15" s="5" customFormat="1" ht="12.75">
      <c r="B35" s="242"/>
      <c r="C35" s="248" t="s">
        <v>58</v>
      </c>
      <c r="D35" s="26">
        <v>733</v>
      </c>
      <c r="E35" s="26">
        <v>0</v>
      </c>
      <c r="F35" s="27">
        <v>0</v>
      </c>
      <c r="G35" s="28">
        <f t="shared" si="2"/>
        <v>733</v>
      </c>
      <c r="H35" s="29"/>
      <c r="I35" s="51" t="s">
        <v>58</v>
      </c>
      <c r="J35" s="47">
        <v>495.02</v>
      </c>
      <c r="K35" s="48"/>
      <c r="L35" s="49"/>
      <c r="M35" s="22">
        <f t="shared" si="3"/>
        <v>237.98000000000002</v>
      </c>
      <c r="N35" s="23">
        <f t="shared" si="4"/>
        <v>-1.4565950526814531E-3</v>
      </c>
      <c r="O35" s="33"/>
    </row>
    <row r="36" spans="2:15" s="5" customFormat="1" ht="12.75">
      <c r="B36" s="242"/>
      <c r="C36" s="248" t="s">
        <v>59</v>
      </c>
      <c r="D36" s="26">
        <v>447</v>
      </c>
      <c r="E36" s="26">
        <v>0</v>
      </c>
      <c r="F36" s="27">
        <v>0</v>
      </c>
      <c r="G36" s="28">
        <f t="shared" si="2"/>
        <v>447</v>
      </c>
      <c r="H36" s="29"/>
      <c r="I36" s="51" t="s">
        <v>59</v>
      </c>
      <c r="J36" s="47">
        <v>638.14</v>
      </c>
      <c r="K36" s="48"/>
      <c r="L36" s="49"/>
      <c r="M36" s="22">
        <f t="shared" si="3"/>
        <v>-191.14</v>
      </c>
      <c r="N36" s="23">
        <f t="shared" si="4"/>
        <v>1.1699032623310064E-3</v>
      </c>
      <c r="O36" s="33"/>
    </row>
    <row r="37" spans="2:15" s="5" customFormat="1" ht="12.75">
      <c r="B37" s="242"/>
      <c r="C37" s="248" t="s">
        <v>60</v>
      </c>
      <c r="D37" s="26">
        <v>1834</v>
      </c>
      <c r="E37" s="26">
        <v>0</v>
      </c>
      <c r="F37" s="27">
        <v>0</v>
      </c>
      <c r="G37" s="28">
        <f t="shared" si="2"/>
        <v>1834</v>
      </c>
      <c r="H37" s="29"/>
      <c r="I37" s="51" t="s">
        <v>60</v>
      </c>
      <c r="J37" s="47">
        <v>8191.18</v>
      </c>
      <c r="K37" s="48"/>
      <c r="L37" s="49"/>
      <c r="M37" s="22">
        <f t="shared" si="3"/>
        <v>-6357.18</v>
      </c>
      <c r="N37" s="23">
        <f t="shared" si="4"/>
        <v>3.8910147646884108E-2</v>
      </c>
      <c r="O37" s="33"/>
    </row>
    <row r="38" spans="2:15" s="5" customFormat="1" ht="12.75">
      <c r="B38" s="247"/>
      <c r="C38" s="248" t="s">
        <v>61</v>
      </c>
      <c r="D38" s="26">
        <v>238</v>
      </c>
      <c r="E38" s="26">
        <v>0</v>
      </c>
      <c r="F38" s="27">
        <v>0</v>
      </c>
      <c r="G38" s="28">
        <f>D38+E38-F38</f>
        <v>238</v>
      </c>
      <c r="H38" s="45"/>
      <c r="I38" s="56" t="s">
        <v>61</v>
      </c>
      <c r="J38" s="37">
        <v>623.59</v>
      </c>
      <c r="K38" s="48"/>
      <c r="L38" s="49"/>
      <c r="M38" s="22">
        <f>G38-J38</f>
        <v>-385.59000000000003</v>
      </c>
      <c r="N38" s="23">
        <f t="shared" si="4"/>
        <v>2.3600659146291347E-3</v>
      </c>
      <c r="O38" s="33"/>
    </row>
    <row r="39" spans="2:15" s="5" customFormat="1" ht="12.75">
      <c r="B39" s="242"/>
      <c r="C39" s="248" t="s">
        <v>62</v>
      </c>
      <c r="D39" s="26">
        <v>2034</v>
      </c>
      <c r="E39" s="26">
        <v>0</v>
      </c>
      <c r="F39" s="27">
        <v>0</v>
      </c>
      <c r="G39" s="28">
        <f t="shared" ref="G39:G49" si="5">D39+E39-F39</f>
        <v>2034</v>
      </c>
      <c r="H39" s="29"/>
      <c r="I39" s="56" t="s">
        <v>62</v>
      </c>
      <c r="J39" s="37">
        <v>4863.07</v>
      </c>
      <c r="K39" s="48"/>
      <c r="L39" s="49"/>
      <c r="M39" s="22">
        <f t="shared" ref="M39:M49" si="6">G39-J39</f>
        <v>-2829.0699999999997</v>
      </c>
      <c r="N39" s="23">
        <f t="shared" si="4"/>
        <v>1.7315780173499946E-2</v>
      </c>
      <c r="O39" s="33"/>
    </row>
    <row r="40" spans="2:15" s="5" customFormat="1" ht="12.75">
      <c r="B40" s="242"/>
      <c r="C40" s="250" t="s">
        <v>63</v>
      </c>
      <c r="D40" s="26">
        <v>1052</v>
      </c>
      <c r="E40" s="26">
        <v>0</v>
      </c>
      <c r="F40" s="27">
        <v>0</v>
      </c>
      <c r="G40" s="28">
        <f t="shared" si="5"/>
        <v>1052</v>
      </c>
      <c r="H40" s="29"/>
      <c r="I40" s="41" t="s">
        <v>63</v>
      </c>
      <c r="J40" s="37">
        <v>1709</v>
      </c>
      <c r="K40" s="48"/>
      <c r="L40" s="49"/>
      <c r="M40" s="22">
        <f t="shared" si="6"/>
        <v>-657</v>
      </c>
      <c r="N40" s="23">
        <f t="shared" si="4"/>
        <v>4.0212746853168944E-3</v>
      </c>
      <c r="O40" s="33"/>
    </row>
    <row r="41" spans="2:15" s="5" customFormat="1" ht="12.75">
      <c r="B41" s="247"/>
      <c r="C41" s="248" t="s">
        <v>64</v>
      </c>
      <c r="D41" s="26">
        <v>382</v>
      </c>
      <c r="E41" s="26">
        <v>0</v>
      </c>
      <c r="F41" s="27">
        <v>0</v>
      </c>
      <c r="G41" s="28">
        <f t="shared" si="5"/>
        <v>382</v>
      </c>
      <c r="H41" s="45"/>
      <c r="I41" s="56" t="s">
        <v>64</v>
      </c>
      <c r="J41" s="25">
        <v>720.5</v>
      </c>
      <c r="K41" s="52"/>
      <c r="L41" s="49"/>
      <c r="M41" s="22">
        <f t="shared" si="6"/>
        <v>-338.5</v>
      </c>
      <c r="N41" s="23">
        <f t="shared" si="4"/>
        <v>2.0718439588733165E-3</v>
      </c>
      <c r="O41" s="33"/>
    </row>
    <row r="42" spans="2:15" s="5" customFormat="1" ht="12.75">
      <c r="B42" s="242"/>
      <c r="C42" s="248" t="s">
        <v>65</v>
      </c>
      <c r="D42" s="26">
        <v>77</v>
      </c>
      <c r="E42" s="26">
        <v>0</v>
      </c>
      <c r="F42" s="27">
        <v>0</v>
      </c>
      <c r="G42" s="28">
        <f t="shared" si="5"/>
        <v>77</v>
      </c>
      <c r="H42" s="29"/>
      <c r="I42" s="29" t="s">
        <v>65</v>
      </c>
      <c r="J42" s="25">
        <v>182.1</v>
      </c>
      <c r="K42" s="52"/>
      <c r="L42" s="49"/>
      <c r="M42" s="22">
        <f t="shared" si="6"/>
        <v>-105.1</v>
      </c>
      <c r="N42" s="23">
        <f t="shared" si="4"/>
        <v>6.432815364182734E-4</v>
      </c>
      <c r="O42" s="33"/>
    </row>
    <row r="43" spans="2:15" s="5" customFormat="1" ht="12.75">
      <c r="B43" s="242"/>
      <c r="C43" s="244" t="s">
        <v>66</v>
      </c>
      <c r="D43" s="26">
        <v>8800</v>
      </c>
      <c r="E43" s="26">
        <v>0</v>
      </c>
      <c r="F43" s="27">
        <v>0</v>
      </c>
      <c r="G43" s="28">
        <f t="shared" si="5"/>
        <v>8800</v>
      </c>
      <c r="H43" s="29"/>
      <c r="I43" s="35" t="s">
        <v>66</v>
      </c>
      <c r="J43" s="37">
        <v>12200</v>
      </c>
      <c r="K43" s="48"/>
      <c r="L43" s="49"/>
      <c r="M43" s="22">
        <f t="shared" si="6"/>
        <v>-3400</v>
      </c>
      <c r="N43" s="23">
        <f t="shared" si="4"/>
        <v>2.0810249513055466E-2</v>
      </c>
      <c r="O43" s="33"/>
    </row>
    <row r="44" spans="2:15" s="5" customFormat="1" ht="12.75">
      <c r="B44" s="242"/>
      <c r="C44" s="248" t="s">
        <v>67</v>
      </c>
      <c r="D44" s="26">
        <v>8652</v>
      </c>
      <c r="E44" s="26">
        <v>0</v>
      </c>
      <c r="F44" s="27">
        <v>0</v>
      </c>
      <c r="G44" s="28">
        <f t="shared" si="5"/>
        <v>8652</v>
      </c>
      <c r="H44" s="29"/>
      <c r="I44" s="56" t="s">
        <v>67</v>
      </c>
      <c r="J44" s="37">
        <v>12000</v>
      </c>
      <c r="K44" s="48"/>
      <c r="L44" s="49"/>
      <c r="M44" s="22">
        <f t="shared" si="6"/>
        <v>-3348</v>
      </c>
      <c r="N44" s="23">
        <f t="shared" si="4"/>
        <v>2.049197510873815E-2</v>
      </c>
      <c r="O44" s="33"/>
    </row>
    <row r="45" spans="2:15" s="5" customFormat="1" ht="12.75">
      <c r="B45" s="242"/>
      <c r="C45" s="250" t="s">
        <v>68</v>
      </c>
      <c r="D45" s="26">
        <v>1184</v>
      </c>
      <c r="E45" s="26">
        <v>0</v>
      </c>
      <c r="F45" s="27">
        <v>0</v>
      </c>
      <c r="G45" s="28">
        <f t="shared" si="5"/>
        <v>1184</v>
      </c>
      <c r="H45" s="29"/>
      <c r="I45" s="41" t="s">
        <v>68</v>
      </c>
      <c r="J45" s="37">
        <v>3488.1</v>
      </c>
      <c r="K45" s="48"/>
      <c r="L45" s="49"/>
      <c r="M45" s="22">
        <f t="shared" si="6"/>
        <v>-2304.1</v>
      </c>
      <c r="N45" s="23">
        <f t="shared" si="4"/>
        <v>1.4102616442067971E-2</v>
      </c>
      <c r="O45" s="33"/>
    </row>
    <row r="46" spans="2:15" s="5" customFormat="1" ht="12.75">
      <c r="B46" s="242"/>
      <c r="C46" s="248" t="s">
        <v>69</v>
      </c>
      <c r="D46" s="26">
        <v>2838</v>
      </c>
      <c r="E46" s="26">
        <v>0</v>
      </c>
      <c r="F46" s="27">
        <v>0</v>
      </c>
      <c r="G46" s="28">
        <f t="shared" si="5"/>
        <v>2838</v>
      </c>
      <c r="H46" s="29"/>
      <c r="I46" s="29" t="s">
        <v>69</v>
      </c>
      <c r="J46" s="37">
        <v>4554</v>
      </c>
      <c r="K46" s="48"/>
      <c r="L46" s="49"/>
      <c r="M46" s="22">
        <f t="shared" si="6"/>
        <v>-1716</v>
      </c>
      <c r="N46" s="23">
        <f t="shared" si="4"/>
        <v>1.0503055342471524E-2</v>
      </c>
      <c r="O46" s="33"/>
    </row>
    <row r="47" spans="2:15" s="5" customFormat="1" ht="12.75">
      <c r="B47" s="242"/>
      <c r="C47" s="248" t="s">
        <v>70</v>
      </c>
      <c r="D47" s="26">
        <v>7018</v>
      </c>
      <c r="E47" s="26">
        <v>0</v>
      </c>
      <c r="F47" s="27">
        <v>0</v>
      </c>
      <c r="G47" s="28">
        <f t="shared" si="5"/>
        <v>7018</v>
      </c>
      <c r="H47" s="29"/>
      <c r="I47" s="56" t="s">
        <v>70</v>
      </c>
      <c r="J47" s="37">
        <v>10000.01</v>
      </c>
      <c r="K47" s="48"/>
      <c r="L47" s="49"/>
      <c r="M47" s="22">
        <f t="shared" si="6"/>
        <v>-2982.01</v>
      </c>
      <c r="N47" s="23">
        <f t="shared" si="4"/>
        <v>1.8251874161890159E-2</v>
      </c>
      <c r="O47" s="33"/>
    </row>
    <row r="48" spans="2:15" s="5" customFormat="1" ht="12.75">
      <c r="B48" s="242"/>
      <c r="C48" s="248" t="s">
        <v>71</v>
      </c>
      <c r="D48" s="26">
        <v>2571</v>
      </c>
      <c r="E48" s="26">
        <v>0</v>
      </c>
      <c r="F48" s="27">
        <v>0</v>
      </c>
      <c r="G48" s="28">
        <f t="shared" si="5"/>
        <v>2571</v>
      </c>
      <c r="H48" s="29"/>
      <c r="I48" s="56" t="s">
        <v>71</v>
      </c>
      <c r="J48" s="25">
        <v>4011.8</v>
      </c>
      <c r="K48" s="52"/>
      <c r="L48" s="49"/>
      <c r="M48" s="22">
        <f t="shared" si="6"/>
        <v>-1440.8000000000002</v>
      </c>
      <c r="N48" s="23">
        <f t="shared" si="4"/>
        <v>8.8186492642383287E-3</v>
      </c>
      <c r="O48" s="33"/>
    </row>
    <row r="49" spans="2:15" s="5" customFormat="1" ht="12.75">
      <c r="B49" s="242"/>
      <c r="C49" s="248" t="s">
        <v>72</v>
      </c>
      <c r="D49" s="26">
        <v>0</v>
      </c>
      <c r="E49" s="26">
        <v>0</v>
      </c>
      <c r="F49" s="27">
        <v>0</v>
      </c>
      <c r="G49" s="28">
        <f t="shared" si="5"/>
        <v>0</v>
      </c>
      <c r="H49" s="29"/>
      <c r="I49" s="56" t="s">
        <v>72</v>
      </c>
      <c r="J49" s="37">
        <v>462.98</v>
      </c>
      <c r="K49" s="48"/>
      <c r="L49" s="49"/>
      <c r="M49" s="22">
        <f t="shared" si="6"/>
        <v>-462.98</v>
      </c>
      <c r="N49" s="23">
        <f t="shared" si="4"/>
        <v>2.833743917516006E-3</v>
      </c>
      <c r="O49" s="33"/>
    </row>
    <row r="50" spans="2:15" s="5" customFormat="1" ht="12.75">
      <c r="B50" s="242"/>
      <c r="C50" s="248" t="s">
        <v>73</v>
      </c>
      <c r="D50" s="26">
        <v>4350</v>
      </c>
      <c r="E50" s="26">
        <v>0</v>
      </c>
      <c r="F50" s="27">
        <v>0</v>
      </c>
      <c r="G50" s="28">
        <f t="shared" ref="G50:G55" si="7">D50+E50-F50</f>
        <v>4350</v>
      </c>
      <c r="H50" s="29"/>
      <c r="I50" s="29" t="s">
        <v>73</v>
      </c>
      <c r="J50" s="25">
        <v>7850</v>
      </c>
      <c r="K50" s="52"/>
      <c r="L50" s="49"/>
      <c r="M50" s="22">
        <f t="shared" ref="M50:M55" si="8">G50-J50</f>
        <v>-3500</v>
      </c>
      <c r="N50" s="23" t="e">
        <f>M50/#REF!</f>
        <v>#REF!</v>
      </c>
      <c r="O50" s="33"/>
    </row>
    <row r="51" spans="2:15" s="5" customFormat="1" ht="12.75">
      <c r="B51" s="242"/>
      <c r="C51" s="248" t="s">
        <v>74</v>
      </c>
      <c r="D51" s="26">
        <v>3050</v>
      </c>
      <c r="E51" s="26">
        <v>0</v>
      </c>
      <c r="F51" s="27">
        <v>0</v>
      </c>
      <c r="G51" s="28">
        <f t="shared" si="7"/>
        <v>3050</v>
      </c>
      <c r="H51" s="29"/>
      <c r="I51" s="29" t="s">
        <v>74</v>
      </c>
      <c r="J51" s="37">
        <v>13041.72</v>
      </c>
      <c r="K51" s="48"/>
      <c r="L51" s="49"/>
      <c r="M51" s="22">
        <f t="shared" si="8"/>
        <v>-9991.7199999999993</v>
      </c>
      <c r="N51" s="23" t="e">
        <f>M51/#REF!</f>
        <v>#REF!</v>
      </c>
      <c r="O51" s="33"/>
    </row>
    <row r="52" spans="2:15" s="5" customFormat="1" ht="12.75">
      <c r="B52" s="242"/>
      <c r="C52" s="248" t="s">
        <v>75</v>
      </c>
      <c r="D52" s="26">
        <v>4506</v>
      </c>
      <c r="E52" s="26">
        <v>0</v>
      </c>
      <c r="F52" s="27">
        <v>0</v>
      </c>
      <c r="G52" s="28">
        <f t="shared" si="7"/>
        <v>4506</v>
      </c>
      <c r="H52" s="29"/>
      <c r="I52" s="56" t="s">
        <v>75</v>
      </c>
      <c r="J52" s="37">
        <v>10201.51</v>
      </c>
      <c r="K52" s="48"/>
      <c r="L52" s="49"/>
      <c r="M52" s="22">
        <f t="shared" si="8"/>
        <v>-5695.51</v>
      </c>
      <c r="N52" s="23">
        <f t="shared" ref="N52:N68" si="9">M52/$M$69</f>
        <v>3.486028947179487E-2</v>
      </c>
      <c r="O52" s="33"/>
    </row>
    <row r="53" spans="2:15" s="5" customFormat="1" ht="12.75">
      <c r="B53" s="242"/>
      <c r="C53" s="248" t="s">
        <v>76</v>
      </c>
      <c r="D53" s="26">
        <v>1501</v>
      </c>
      <c r="E53" s="26">
        <v>0</v>
      </c>
      <c r="F53" s="27">
        <v>0</v>
      </c>
      <c r="G53" s="28">
        <f t="shared" si="7"/>
        <v>1501</v>
      </c>
      <c r="H53" s="29"/>
      <c r="I53" s="56" t="s">
        <v>76</v>
      </c>
      <c r="J53" s="37">
        <v>2251.6799999999998</v>
      </c>
      <c r="K53" s="48"/>
      <c r="L53" s="49"/>
      <c r="M53" s="22">
        <f t="shared" si="8"/>
        <v>-750.67999999999984</v>
      </c>
      <c r="N53" s="23">
        <f t="shared" si="9"/>
        <v>4.5946582660177865E-3</v>
      </c>
      <c r="O53" s="33"/>
    </row>
    <row r="54" spans="2:15" s="5" customFormat="1" ht="12.75">
      <c r="B54" s="242"/>
      <c r="C54" s="248" t="s">
        <v>77</v>
      </c>
      <c r="D54" s="26">
        <v>5282</v>
      </c>
      <c r="E54" s="26">
        <v>0</v>
      </c>
      <c r="F54" s="27">
        <v>0</v>
      </c>
      <c r="G54" s="28">
        <f t="shared" si="7"/>
        <v>5282</v>
      </c>
      <c r="H54" s="29"/>
      <c r="I54" s="56" t="s">
        <v>77</v>
      </c>
      <c r="J54" s="25">
        <v>7501.28</v>
      </c>
      <c r="K54" s="52"/>
      <c r="L54" s="49"/>
      <c r="M54" s="22">
        <f t="shared" si="8"/>
        <v>-2219.2799999999997</v>
      </c>
      <c r="N54" s="23">
        <f t="shared" si="9"/>
        <v>1.3583461923333451E-2</v>
      </c>
      <c r="O54" s="33"/>
    </row>
    <row r="55" spans="2:15" s="38" customFormat="1" ht="12.75">
      <c r="B55" s="242"/>
      <c r="C55" s="245" t="s">
        <v>78</v>
      </c>
      <c r="D55" s="26">
        <v>573</v>
      </c>
      <c r="E55" s="26">
        <v>0</v>
      </c>
      <c r="F55" s="27">
        <v>0</v>
      </c>
      <c r="G55" s="28">
        <f t="shared" si="7"/>
        <v>573</v>
      </c>
      <c r="H55" s="29"/>
      <c r="I55" s="36" t="s">
        <v>78</v>
      </c>
      <c r="J55" s="37">
        <v>1155.18</v>
      </c>
      <c r="K55" s="31"/>
      <c r="L55" s="32"/>
      <c r="M55" s="22">
        <f t="shared" si="8"/>
        <v>-582.18000000000006</v>
      </c>
      <c r="N55" s="23">
        <f t="shared" si="9"/>
        <v>3.5633267827972449E-3</v>
      </c>
      <c r="O55" s="33"/>
    </row>
    <row r="56" spans="2:15" s="5" customFormat="1" ht="12.75">
      <c r="B56" s="242"/>
      <c r="C56" s="245" t="s">
        <v>79</v>
      </c>
      <c r="D56" s="26">
        <v>105</v>
      </c>
      <c r="E56" s="26">
        <v>0</v>
      </c>
      <c r="F56" s="27">
        <v>0</v>
      </c>
      <c r="G56" s="28">
        <f t="shared" ref="G56:G62" si="10">D56+E56-F56</f>
        <v>105</v>
      </c>
      <c r="H56" s="29"/>
      <c r="I56" s="36" t="s">
        <v>79</v>
      </c>
      <c r="J56" s="37">
        <v>104</v>
      </c>
      <c r="K56" s="48"/>
      <c r="L56" s="49"/>
      <c r="M56" s="22">
        <f t="shared" ref="M56:M62" si="11">G56-J56</f>
        <v>1</v>
      </c>
      <c r="N56" s="23">
        <f t="shared" si="9"/>
        <v>-6.1206616214869018E-6</v>
      </c>
      <c r="O56" s="33"/>
    </row>
    <row r="57" spans="2:15" s="5" customFormat="1" ht="12.75">
      <c r="B57" s="242"/>
      <c r="C57" s="244" t="s">
        <v>80</v>
      </c>
      <c r="D57" s="26">
        <v>0</v>
      </c>
      <c r="E57" s="26">
        <v>0</v>
      </c>
      <c r="F57" s="27">
        <v>0</v>
      </c>
      <c r="G57" s="28">
        <f t="shared" si="10"/>
        <v>0</v>
      </c>
      <c r="H57" s="29"/>
      <c r="I57" s="35" t="s">
        <v>80</v>
      </c>
      <c r="J57" s="25">
        <v>200</v>
      </c>
      <c r="K57" s="52"/>
      <c r="L57" s="49"/>
      <c r="M57" s="22">
        <f t="shared" si="11"/>
        <v>-200</v>
      </c>
      <c r="N57" s="23">
        <f t="shared" si="9"/>
        <v>1.2241323242973804E-3</v>
      </c>
      <c r="O57" s="33"/>
    </row>
    <row r="58" spans="2:15" s="5" customFormat="1" ht="12.75">
      <c r="B58" s="242"/>
      <c r="C58" s="244" t="s">
        <v>81</v>
      </c>
      <c r="D58" s="26">
        <v>976</v>
      </c>
      <c r="E58" s="26">
        <v>0</v>
      </c>
      <c r="F58" s="27">
        <v>0</v>
      </c>
      <c r="G58" s="28">
        <f t="shared" si="10"/>
        <v>976</v>
      </c>
      <c r="H58" s="29"/>
      <c r="I58" s="34" t="s">
        <v>81</v>
      </c>
      <c r="J58" s="25">
        <v>818.31</v>
      </c>
      <c r="K58" s="52"/>
      <c r="L58" s="49"/>
      <c r="M58" s="22">
        <f t="shared" si="11"/>
        <v>157.69000000000005</v>
      </c>
      <c r="N58" s="23">
        <f t="shared" si="9"/>
        <v>-9.6516713109226992E-4</v>
      </c>
      <c r="O58" s="33"/>
    </row>
    <row r="59" spans="2:15" s="5" customFormat="1" ht="12.75">
      <c r="B59" s="242"/>
      <c r="C59" s="248" t="s">
        <v>82</v>
      </c>
      <c r="D59" s="26">
        <v>0</v>
      </c>
      <c r="E59" s="26">
        <v>0</v>
      </c>
      <c r="F59" s="27">
        <v>0</v>
      </c>
      <c r="G59" s="28">
        <f t="shared" si="10"/>
        <v>0</v>
      </c>
      <c r="H59" s="29"/>
      <c r="I59" s="56" t="s">
        <v>82</v>
      </c>
      <c r="J59" s="25">
        <v>610.92999999999995</v>
      </c>
      <c r="K59" s="52"/>
      <c r="L59" s="49"/>
      <c r="M59" s="22">
        <f t="shared" si="11"/>
        <v>-610.92999999999995</v>
      </c>
      <c r="N59" s="23">
        <f t="shared" si="9"/>
        <v>3.7392958044149926E-3</v>
      </c>
      <c r="O59" s="33"/>
    </row>
    <row r="60" spans="2:15" s="5" customFormat="1" ht="12.75">
      <c r="B60" s="242"/>
      <c r="C60" s="248" t="s">
        <v>83</v>
      </c>
      <c r="D60" s="26">
        <v>0</v>
      </c>
      <c r="E60" s="26">
        <v>0</v>
      </c>
      <c r="F60" s="27">
        <v>0</v>
      </c>
      <c r="G60" s="28">
        <f t="shared" si="10"/>
        <v>0</v>
      </c>
      <c r="H60" s="29"/>
      <c r="I60" s="56" t="s">
        <v>83</v>
      </c>
      <c r="J60" s="37">
        <v>203.27</v>
      </c>
      <c r="K60" s="48"/>
      <c r="L60" s="49"/>
      <c r="M60" s="22">
        <f t="shared" si="11"/>
        <v>-203.27</v>
      </c>
      <c r="N60" s="23">
        <f t="shared" si="9"/>
        <v>1.2441468877996426E-3</v>
      </c>
      <c r="O60" s="33"/>
    </row>
    <row r="61" spans="2:15" s="5" customFormat="1" ht="12.75">
      <c r="B61" s="242"/>
      <c r="C61" s="248" t="s">
        <v>84</v>
      </c>
      <c r="D61" s="26">
        <v>0</v>
      </c>
      <c r="E61" s="26">
        <v>0</v>
      </c>
      <c r="F61" s="27">
        <v>0</v>
      </c>
      <c r="G61" s="28">
        <f t="shared" si="10"/>
        <v>0</v>
      </c>
      <c r="H61" s="29"/>
      <c r="I61" s="56" t="s">
        <v>84</v>
      </c>
      <c r="J61" s="37">
        <v>-833</v>
      </c>
      <c r="K61" s="48"/>
      <c r="L61" s="49"/>
      <c r="M61" s="22">
        <f t="shared" si="11"/>
        <v>833</v>
      </c>
      <c r="N61" s="23">
        <f t="shared" si="9"/>
        <v>-5.0985111306985891E-3</v>
      </c>
      <c r="O61" s="33"/>
    </row>
    <row r="62" spans="2:15" s="5" customFormat="1" ht="12.75">
      <c r="B62" s="242"/>
      <c r="C62" s="248" t="s">
        <v>85</v>
      </c>
      <c r="D62" s="26">
        <v>48</v>
      </c>
      <c r="E62" s="26">
        <v>0</v>
      </c>
      <c r="F62" s="27">
        <v>0</v>
      </c>
      <c r="G62" s="28">
        <f t="shared" si="10"/>
        <v>48</v>
      </c>
      <c r="H62" s="29"/>
      <c r="I62" s="56" t="s">
        <v>85</v>
      </c>
      <c r="J62" s="37">
        <v>59.1</v>
      </c>
      <c r="K62" s="48"/>
      <c r="L62" s="49"/>
      <c r="M62" s="22">
        <f t="shared" si="11"/>
        <v>-11.100000000000001</v>
      </c>
      <c r="N62" s="23">
        <f t="shared" si="9"/>
        <v>6.7939343998504623E-5</v>
      </c>
      <c r="O62" s="33"/>
    </row>
    <row r="63" spans="2:15" s="5" customFormat="1" ht="12.75">
      <c r="B63" s="242"/>
      <c r="C63" s="244" t="s">
        <v>86</v>
      </c>
      <c r="D63" s="26">
        <v>648</v>
      </c>
      <c r="E63" s="26">
        <v>0</v>
      </c>
      <c r="F63" s="27">
        <v>0</v>
      </c>
      <c r="G63" s="28">
        <f t="shared" ref="G63:G68" si="12">D63+E63-F63</f>
        <v>648</v>
      </c>
      <c r="H63" s="29"/>
      <c r="I63" s="35" t="s">
        <v>86</v>
      </c>
      <c r="J63" s="37">
        <v>1228.55</v>
      </c>
      <c r="K63" s="48"/>
      <c r="L63" s="49"/>
      <c r="M63" s="22">
        <f t="shared" ref="M63:M68" si="13">G63-J63</f>
        <v>-580.54999999999995</v>
      </c>
      <c r="N63" s="23">
        <f t="shared" si="9"/>
        <v>3.5533501043542208E-3</v>
      </c>
      <c r="O63" s="33"/>
    </row>
    <row r="64" spans="2:15" s="5" customFormat="1" ht="12.75">
      <c r="B64" s="242"/>
      <c r="C64" s="244" t="s">
        <v>87</v>
      </c>
      <c r="D64" s="26">
        <v>0</v>
      </c>
      <c r="E64" s="26">
        <v>0</v>
      </c>
      <c r="F64" s="27">
        <v>0</v>
      </c>
      <c r="G64" s="28">
        <f t="shared" si="12"/>
        <v>0</v>
      </c>
      <c r="H64" s="29"/>
      <c r="I64" s="34" t="s">
        <v>87</v>
      </c>
      <c r="J64" s="37">
        <v>431.03</v>
      </c>
      <c r="K64" s="48"/>
      <c r="L64" s="49"/>
      <c r="M64" s="22">
        <f t="shared" si="13"/>
        <v>-431.03</v>
      </c>
      <c r="N64" s="23">
        <f t="shared" si="9"/>
        <v>2.6381887787094993E-3</v>
      </c>
      <c r="O64" s="33"/>
    </row>
    <row r="65" spans="2:15" s="5" customFormat="1" ht="12.75">
      <c r="B65" s="242"/>
      <c r="C65" s="248" t="s">
        <v>88</v>
      </c>
      <c r="D65" s="26">
        <v>3050</v>
      </c>
      <c r="E65" s="26">
        <v>0</v>
      </c>
      <c r="F65" s="27">
        <v>0</v>
      </c>
      <c r="G65" s="28">
        <f t="shared" si="12"/>
        <v>3050</v>
      </c>
      <c r="H65" s="29"/>
      <c r="I65" s="56" t="s">
        <v>88</v>
      </c>
      <c r="J65" s="37">
        <v>380.36</v>
      </c>
      <c r="K65" s="48"/>
      <c r="L65" s="49"/>
      <c r="M65" s="22">
        <f t="shared" si="13"/>
        <v>2669.64</v>
      </c>
      <c r="N65" s="23">
        <f t="shared" si="9"/>
        <v>-1.6339963091186294E-2</v>
      </c>
      <c r="O65" s="33"/>
    </row>
    <row r="66" spans="2:15" s="5" customFormat="1" ht="12.75">
      <c r="B66" s="242"/>
      <c r="C66" s="248" t="s">
        <v>89</v>
      </c>
      <c r="D66" s="26">
        <v>0</v>
      </c>
      <c r="E66" s="26">
        <v>0</v>
      </c>
      <c r="F66" s="27">
        <v>0</v>
      </c>
      <c r="G66" s="28">
        <f t="shared" si="12"/>
        <v>0</v>
      </c>
      <c r="H66" s="29"/>
      <c r="I66" s="56" t="s">
        <v>89</v>
      </c>
      <c r="J66" s="37">
        <v>120</v>
      </c>
      <c r="K66" s="48"/>
      <c r="L66" s="49"/>
      <c r="M66" s="22">
        <f t="shared" si="13"/>
        <v>-120</v>
      </c>
      <c r="N66" s="23">
        <f t="shared" si="9"/>
        <v>7.3447939457842821E-4</v>
      </c>
      <c r="O66" s="33"/>
    </row>
    <row r="67" spans="2:15" s="5" customFormat="1" ht="12.75">
      <c r="B67" s="242"/>
      <c r="C67" s="248" t="s">
        <v>90</v>
      </c>
      <c r="D67" s="26">
        <v>450</v>
      </c>
      <c r="E67" s="26">
        <v>0</v>
      </c>
      <c r="F67" s="27">
        <v>0</v>
      </c>
      <c r="G67" s="28">
        <f t="shared" si="12"/>
        <v>450</v>
      </c>
      <c r="H67" s="29"/>
      <c r="I67" s="56" t="s">
        <v>90</v>
      </c>
      <c r="J67" s="37">
        <v>394</v>
      </c>
      <c r="K67" s="48"/>
      <c r="L67" s="49"/>
      <c r="M67" s="22">
        <f t="shared" si="13"/>
        <v>56</v>
      </c>
      <c r="N67" s="23">
        <f t="shared" si="9"/>
        <v>-3.427570508032665E-4</v>
      </c>
      <c r="O67" s="33"/>
    </row>
    <row r="68" spans="2:15" s="5" customFormat="1" ht="12.75">
      <c r="B68" s="251"/>
      <c r="C68" s="252"/>
      <c r="D68" s="239">
        <v>0</v>
      </c>
      <c r="E68" s="26">
        <v>0</v>
      </c>
      <c r="F68" s="27">
        <v>0</v>
      </c>
      <c r="G68" s="58">
        <f t="shared" si="12"/>
        <v>0</v>
      </c>
      <c r="H68" s="59"/>
      <c r="I68" s="60"/>
      <c r="J68" s="28">
        <v>0</v>
      </c>
      <c r="K68" s="57"/>
      <c r="L68" s="61"/>
      <c r="M68" s="22">
        <f t="shared" si="13"/>
        <v>0</v>
      </c>
      <c r="N68" s="23">
        <f t="shared" si="9"/>
        <v>0</v>
      </c>
      <c r="O68" s="24"/>
    </row>
    <row r="69" spans="2:15" s="62" customFormat="1" ht="18.75" customHeight="1">
      <c r="B69" s="63"/>
      <c r="C69" s="64" t="s">
        <v>91</v>
      </c>
      <c r="D69" s="65">
        <f>SUM(D14:D68)</f>
        <v>117916</v>
      </c>
      <c r="E69" s="65">
        <f>SUM(E14:E68)</f>
        <v>0</v>
      </c>
      <c r="F69" s="65">
        <f>SUM(F14:F68)</f>
        <v>0</v>
      </c>
      <c r="G69" s="65">
        <f>SUM(G14:G68)</f>
        <v>117916</v>
      </c>
      <c r="H69" s="63"/>
      <c r="I69" s="63"/>
      <c r="J69" s="65">
        <f>SUM(J14:J68)</f>
        <v>281297.03000000003</v>
      </c>
      <c r="K69" s="65"/>
      <c r="L69" s="65"/>
      <c r="M69" s="65">
        <f>SUM(M14:M68)</f>
        <v>-163381.02999999997</v>
      </c>
      <c r="N69" s="66"/>
      <c r="O69" s="67"/>
    </row>
    <row r="71" spans="2:15">
      <c r="C71" s="213"/>
      <c r="D71" s="68" t="s">
        <v>92</v>
      </c>
      <c r="E71" s="69" t="s">
        <v>92</v>
      </c>
    </row>
    <row r="72" spans="2:15">
      <c r="C72" s="214" t="s">
        <v>93</v>
      </c>
      <c r="D72" s="70">
        <v>44073</v>
      </c>
      <c r="E72" s="70">
        <v>43830</v>
      </c>
    </row>
    <row r="73" spans="2:15">
      <c r="C73" s="214"/>
      <c r="D73" s="70"/>
      <c r="E73" s="71"/>
    </row>
    <row r="74" spans="2:15">
      <c r="C74" s="215" t="s">
        <v>94</v>
      </c>
      <c r="D74" s="72">
        <f>SUM(G19:G29)</f>
        <v>47270</v>
      </c>
      <c r="E74" s="72">
        <f>SUM(J19:J29)</f>
        <v>84525.91</v>
      </c>
    </row>
    <row r="75" spans="2:15">
      <c r="C75" s="215" t="s">
        <v>95</v>
      </c>
      <c r="D75" s="72">
        <f>SUM(G13:G18)</f>
        <v>950</v>
      </c>
      <c r="E75" s="72">
        <f>SUM(J13:J18)</f>
        <v>71250</v>
      </c>
    </row>
    <row r="76" spans="2:15">
      <c r="C76" s="215" t="s">
        <v>96</v>
      </c>
      <c r="D76" s="72">
        <f>SUM(G43:G44)</f>
        <v>17452</v>
      </c>
      <c r="E76" s="72">
        <f>SUM(J43:J44)</f>
        <v>24200</v>
      </c>
    </row>
    <row r="77" spans="2:15">
      <c r="C77" s="215" t="s">
        <v>97</v>
      </c>
      <c r="D77" s="72">
        <f>SUM(G50:G51)+SUM(G63:G67)</f>
        <v>11548</v>
      </c>
      <c r="E77" s="72">
        <f>SUM(J50:J51)+SUM(J63:J67)</f>
        <v>23445.66</v>
      </c>
    </row>
    <row r="78" spans="2:15">
      <c r="C78" s="215" t="s">
        <v>98</v>
      </c>
      <c r="D78" s="72">
        <f>SUM(G52:G54)</f>
        <v>11289</v>
      </c>
      <c r="E78" s="72">
        <f>SUM(J52:J54)</f>
        <v>19954.47</v>
      </c>
    </row>
    <row r="79" spans="2:15">
      <c r="C79" s="215" t="s">
        <v>99</v>
      </c>
      <c r="D79" s="72">
        <f>SUM(G32:G34)</f>
        <v>6445</v>
      </c>
      <c r="E79" s="72">
        <f>SUM(J32:J34)</f>
        <v>15075.449999999999</v>
      </c>
    </row>
    <row r="80" spans="2:15">
      <c r="C80" s="215" t="s">
        <v>100</v>
      </c>
      <c r="D80" s="72">
        <f>SUM(G47:G48)</f>
        <v>9589</v>
      </c>
      <c r="E80" s="72">
        <f>SUM(J47:J48)</f>
        <v>14011.810000000001</v>
      </c>
    </row>
    <row r="81" spans="2:15">
      <c r="C81" s="215" t="s">
        <v>101</v>
      </c>
      <c r="D81" s="72">
        <f>SUM(G30:G31)+SUM(G35:G42)+SUM(G45:G46)+SUM(G49:G49)+SUM(G55:G62)</f>
        <v>13373</v>
      </c>
      <c r="E81" s="72">
        <f>SUM(J30:J31)+SUM(J35:J42)+SUM(J45:J46)+SUM(J49:J49)+SUM(J55:J62)</f>
        <v>28833.73</v>
      </c>
    </row>
    <row r="82" spans="2:15">
      <c r="C82" s="216"/>
      <c r="D82" s="217"/>
      <c r="E82" s="218"/>
    </row>
    <row r="83" spans="2:15">
      <c r="C83" s="73" t="s">
        <v>91</v>
      </c>
      <c r="D83" s="74">
        <f>SUM(D74:D81)</f>
        <v>117916</v>
      </c>
      <c r="E83" s="75">
        <f>SUM(E74:E81)</f>
        <v>281297.03000000003</v>
      </c>
    </row>
    <row r="85" spans="2:15">
      <c r="C85" s="76" t="s">
        <v>102</v>
      </c>
      <c r="D85" s="77"/>
      <c r="E85" s="78"/>
    </row>
    <row r="86" spans="2:15">
      <c r="C86" s="73" t="s">
        <v>103</v>
      </c>
      <c r="D86" s="79">
        <f>D83-D85</f>
        <v>117916</v>
      </c>
      <c r="E86" s="79">
        <f>E83-E85</f>
        <v>281297.03000000003</v>
      </c>
    </row>
    <row r="90" spans="2:15">
      <c r="B90" s="80" t="s">
        <v>104</v>
      </c>
      <c r="C90" s="81"/>
      <c r="D90" s="81"/>
      <c r="E90" s="81"/>
      <c r="F90" s="81"/>
      <c r="G90" s="81"/>
      <c r="H90" s="81"/>
      <c r="I90" s="82"/>
      <c r="J90" s="83"/>
      <c r="K90" s="83"/>
      <c r="L90" s="83"/>
      <c r="M90" s="83"/>
      <c r="N90" s="84"/>
      <c r="O90" s="83"/>
    </row>
    <row r="91" spans="2:15">
      <c r="B91" s="85" t="s">
        <v>105</v>
      </c>
      <c r="I91" s="86"/>
    </row>
    <row r="92" spans="2:15">
      <c r="B92" s="85"/>
      <c r="I92" s="86"/>
    </row>
    <row r="93" spans="2:15">
      <c r="B93" s="87" t="s">
        <v>106</v>
      </c>
      <c r="I93" s="86"/>
    </row>
    <row r="94" spans="2:15">
      <c r="B94" s="85" t="s">
        <v>107</v>
      </c>
      <c r="I94" s="86"/>
    </row>
    <row r="95" spans="2:15">
      <c r="B95" s="85" t="s">
        <v>108</v>
      </c>
      <c r="I95" s="86"/>
    </row>
    <row r="96" spans="2:15">
      <c r="B96" s="85"/>
      <c r="I96" s="86"/>
    </row>
    <row r="97" spans="2:9">
      <c r="B97" s="85"/>
      <c r="I97" s="86"/>
    </row>
    <row r="98" spans="2:9">
      <c r="B98" s="87" t="s">
        <v>109</v>
      </c>
      <c r="I98" s="86"/>
    </row>
  </sheetData>
  <mergeCells count="25">
    <mergeCell ref="B2:O2"/>
    <mergeCell ref="C4:J4"/>
    <mergeCell ref="K4:M4"/>
    <mergeCell ref="N4:O4"/>
    <mergeCell ref="C5:J5"/>
    <mergeCell ref="K5:M5"/>
    <mergeCell ref="N5:O5"/>
    <mergeCell ref="C6:J6"/>
    <mergeCell ref="K6:M6"/>
    <mergeCell ref="N6:O6"/>
    <mergeCell ref="C7:J7"/>
    <mergeCell ref="K7:M7"/>
    <mergeCell ref="N7:O7"/>
    <mergeCell ref="C8:J8"/>
    <mergeCell ref="K8:M8"/>
    <mergeCell ref="N8:O8"/>
    <mergeCell ref="B10:B11"/>
    <mergeCell ref="C10:C11"/>
    <mergeCell ref="E10:F10"/>
    <mergeCell ref="H10:H11"/>
    <mergeCell ref="I10:I11"/>
    <mergeCell ref="K10:K11"/>
    <mergeCell ref="L10:L11"/>
    <mergeCell ref="M10:N10"/>
    <mergeCell ref="O10:O11"/>
  </mergeCells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0"/>
  <sheetViews>
    <sheetView tabSelected="1" zoomScale="80" zoomScaleNormal="80" workbookViewId="0">
      <selection activeCell="E10" sqref="E10:J10"/>
    </sheetView>
  </sheetViews>
  <sheetFormatPr defaultColWidth="10.5" defaultRowHeight="14.25"/>
  <cols>
    <col min="1" max="1" width="2.625" style="88" customWidth="1"/>
    <col min="2" max="2" width="12.5" style="88" customWidth="1"/>
    <col min="3" max="3" width="40.75" style="88" customWidth="1"/>
    <col min="4" max="4" width="9" style="89" bestFit="1" customWidth="1"/>
    <col min="5" max="5" width="10.375" style="88" customWidth="1"/>
    <col min="6" max="9" width="10.5" style="88"/>
    <col min="10" max="10" width="11.875" style="88" customWidth="1"/>
    <col min="11" max="1024" width="10.5" style="88"/>
  </cols>
  <sheetData>
    <row r="1" spans="1:1024" s="91" customFormat="1">
      <c r="B1" s="92" t="s">
        <v>1</v>
      </c>
      <c r="C1" s="266" t="s">
        <v>2</v>
      </c>
      <c r="D1" s="266"/>
      <c r="E1" s="266"/>
      <c r="F1" s="267" t="s">
        <v>3</v>
      </c>
      <c r="G1" s="267"/>
      <c r="H1" s="267"/>
      <c r="I1" s="268"/>
      <c r="J1" s="268"/>
      <c r="AMF1" s="88"/>
      <c r="AMG1" s="88"/>
      <c r="AMH1" s="88"/>
      <c r="AMI1" s="88"/>
      <c r="AMJ1" s="88"/>
    </row>
    <row r="2" spans="1:1024" s="91" customFormat="1">
      <c r="B2" s="92" t="s">
        <v>4</v>
      </c>
      <c r="C2" s="266" t="s">
        <v>5</v>
      </c>
      <c r="D2" s="266"/>
      <c r="E2" s="266"/>
      <c r="F2" s="267" t="s">
        <v>6</v>
      </c>
      <c r="G2" s="267"/>
      <c r="H2" s="267"/>
      <c r="I2" s="271" t="s">
        <v>110</v>
      </c>
      <c r="J2" s="271"/>
      <c r="AMF2" s="88"/>
      <c r="AMG2" s="88"/>
      <c r="AMH2" s="88"/>
      <c r="AMI2" s="88"/>
      <c r="AMJ2" s="88"/>
    </row>
    <row r="3" spans="1:1024" s="91" customFormat="1">
      <c r="B3" s="92" t="s">
        <v>8</v>
      </c>
      <c r="C3" s="266" t="s">
        <v>111</v>
      </c>
      <c r="D3" s="266"/>
      <c r="E3" s="266"/>
      <c r="F3" s="267" t="s">
        <v>10</v>
      </c>
      <c r="G3" s="267"/>
      <c r="H3" s="267"/>
      <c r="I3" s="270">
        <v>44134</v>
      </c>
      <c r="J3" s="270"/>
      <c r="AMF3" s="88"/>
      <c r="AMG3" s="88"/>
      <c r="AMH3" s="88"/>
      <c r="AMI3" s="88"/>
      <c r="AMJ3" s="88"/>
    </row>
    <row r="4" spans="1:1024" s="91" customFormat="1">
      <c r="B4" s="92" t="s">
        <v>11</v>
      </c>
      <c r="C4" s="266" t="s">
        <v>12</v>
      </c>
      <c r="D4" s="266"/>
      <c r="E4" s="266"/>
      <c r="F4" s="267" t="s">
        <v>13</v>
      </c>
      <c r="G4" s="267"/>
      <c r="H4" s="267"/>
      <c r="I4" s="271" t="s">
        <v>14</v>
      </c>
      <c r="J4" s="271"/>
      <c r="AMF4" s="88"/>
      <c r="AMG4" s="88"/>
      <c r="AMH4" s="88"/>
      <c r="AMI4" s="88"/>
      <c r="AMJ4" s="88"/>
    </row>
    <row r="5" spans="1:1024" s="91" customFormat="1">
      <c r="B5" s="92" t="s">
        <v>15</v>
      </c>
      <c r="C5" s="266" t="s">
        <v>16</v>
      </c>
      <c r="D5" s="266"/>
      <c r="E5" s="266"/>
      <c r="F5" s="267" t="s">
        <v>10</v>
      </c>
      <c r="G5" s="267"/>
      <c r="H5" s="267"/>
      <c r="I5" s="268"/>
      <c r="J5" s="268"/>
      <c r="AMF5" s="88"/>
      <c r="AMG5" s="88"/>
      <c r="AMH5" s="88"/>
      <c r="AMI5" s="88"/>
      <c r="AMJ5" s="88"/>
    </row>
    <row r="6" spans="1:1024" s="90" customFormat="1">
      <c r="D6" s="93"/>
      <c r="I6" s="94"/>
      <c r="AMF6" s="88"/>
      <c r="AMG6" s="88"/>
      <c r="AMH6" s="88"/>
      <c r="AMI6" s="88"/>
      <c r="AMJ6" s="88"/>
    </row>
    <row r="7" spans="1:1024" ht="42.2" customHeight="1">
      <c r="B7" s="95"/>
      <c r="C7" s="95"/>
      <c r="D7" s="96" t="s">
        <v>313</v>
      </c>
      <c r="E7" s="269" t="s">
        <v>314</v>
      </c>
      <c r="F7" s="269"/>
      <c r="G7" s="269"/>
      <c r="H7" s="269"/>
      <c r="I7" s="269"/>
      <c r="J7" s="269"/>
    </row>
    <row r="8" spans="1:1024">
      <c r="B8" s="97"/>
      <c r="C8" s="97"/>
      <c r="D8" s="234"/>
      <c r="E8" s="98"/>
      <c r="F8" s="99"/>
      <c r="G8" s="99"/>
      <c r="H8" s="99"/>
      <c r="I8" s="99"/>
      <c r="J8" s="100"/>
    </row>
    <row r="9" spans="1:1024" s="104" customFormat="1" ht="15">
      <c r="A9" s="88"/>
      <c r="B9" s="101" t="s">
        <v>112</v>
      </c>
      <c r="C9" s="210" t="s">
        <v>94</v>
      </c>
      <c r="D9" s="235">
        <v>47270</v>
      </c>
      <c r="E9" s="226" t="s">
        <v>319</v>
      </c>
      <c r="F9" s="102"/>
      <c r="G9" s="102"/>
      <c r="H9" s="102"/>
      <c r="I9" s="102"/>
      <c r="J9" s="103"/>
      <c r="AMF9" s="88"/>
      <c r="AMG9" s="88"/>
      <c r="AMH9" s="88"/>
      <c r="AMI9" s="88"/>
      <c r="AMJ9" s="88"/>
    </row>
    <row r="10" spans="1:1024" s="104" customFormat="1" ht="15">
      <c r="A10" s="88"/>
      <c r="B10" s="101" t="s">
        <v>114</v>
      </c>
      <c r="C10" s="210" t="s">
        <v>95</v>
      </c>
      <c r="D10" s="235">
        <v>950</v>
      </c>
      <c r="E10" s="265" t="s">
        <v>115</v>
      </c>
      <c r="F10" s="265"/>
      <c r="G10" s="265"/>
      <c r="H10" s="265"/>
      <c r="I10" s="265"/>
      <c r="J10" s="265"/>
      <c r="AMF10" s="88"/>
      <c r="AMG10" s="88"/>
      <c r="AMH10" s="88"/>
      <c r="AMI10" s="88"/>
      <c r="AMJ10" s="88"/>
    </row>
    <row r="11" spans="1:1024" s="104" customFormat="1" ht="15">
      <c r="A11" s="88"/>
      <c r="B11" s="101" t="s">
        <v>116</v>
      </c>
      <c r="C11" s="210" t="s">
        <v>96</v>
      </c>
      <c r="D11" s="235">
        <v>17452</v>
      </c>
      <c r="E11" s="265" t="s">
        <v>117</v>
      </c>
      <c r="F11" s="265"/>
      <c r="G11" s="265"/>
      <c r="H11" s="265"/>
      <c r="I11" s="265"/>
      <c r="J11" s="265"/>
      <c r="AMF11" s="88"/>
      <c r="AMG11" s="88"/>
      <c r="AMH11" s="88"/>
      <c r="AMI11" s="88"/>
      <c r="AMJ11" s="88"/>
    </row>
    <row r="12" spans="1:1024" s="104" customFormat="1" ht="15">
      <c r="A12" s="88"/>
      <c r="B12" s="101" t="s">
        <v>118</v>
      </c>
      <c r="C12" s="210" t="s">
        <v>97</v>
      </c>
      <c r="D12" s="235">
        <v>11548</v>
      </c>
      <c r="E12" s="265"/>
      <c r="F12" s="265"/>
      <c r="G12" s="265"/>
      <c r="H12" s="265"/>
      <c r="I12" s="265"/>
      <c r="J12" s="265"/>
      <c r="AMF12" s="88"/>
      <c r="AMG12" s="88"/>
      <c r="AMH12" s="88"/>
      <c r="AMI12" s="88"/>
      <c r="AMJ12" s="88"/>
    </row>
    <row r="13" spans="1:1024" s="104" customFormat="1" ht="15">
      <c r="A13" s="88"/>
      <c r="B13" s="101" t="s">
        <v>119</v>
      </c>
      <c r="C13" s="210" t="s">
        <v>98</v>
      </c>
      <c r="D13" s="235">
        <v>11289</v>
      </c>
      <c r="E13" s="265" t="s">
        <v>120</v>
      </c>
      <c r="F13" s="265"/>
      <c r="G13" s="265"/>
      <c r="H13" s="265"/>
      <c r="I13" s="265"/>
      <c r="J13" s="265"/>
      <c r="AMF13" s="88"/>
      <c r="AMG13" s="88"/>
      <c r="AMH13" s="88"/>
      <c r="AMI13" s="88"/>
      <c r="AMJ13" s="88"/>
    </row>
    <row r="14" spans="1:1024" s="104" customFormat="1" ht="15">
      <c r="A14" s="88"/>
      <c r="B14" s="101" t="s">
        <v>121</v>
      </c>
      <c r="C14" s="210" t="s">
        <v>99</v>
      </c>
      <c r="D14" s="235">
        <v>6445</v>
      </c>
      <c r="E14" s="265" t="s">
        <v>122</v>
      </c>
      <c r="F14" s="265"/>
      <c r="G14" s="265"/>
      <c r="H14" s="265"/>
      <c r="I14" s="265"/>
      <c r="J14" s="265"/>
      <c r="AMF14" s="88"/>
      <c r="AMG14" s="88"/>
      <c r="AMH14" s="88"/>
      <c r="AMI14" s="88"/>
      <c r="AMJ14" s="88"/>
    </row>
    <row r="15" spans="1:1024" s="104" customFormat="1" ht="15">
      <c r="A15" s="88"/>
      <c r="B15" s="101" t="s">
        <v>123</v>
      </c>
      <c r="C15" s="210" t="s">
        <v>100</v>
      </c>
      <c r="D15" s="235">
        <v>9589</v>
      </c>
      <c r="E15" s="265" t="s">
        <v>124</v>
      </c>
      <c r="F15" s="265"/>
      <c r="G15" s="265"/>
      <c r="H15" s="265"/>
      <c r="I15" s="265"/>
      <c r="J15" s="265"/>
      <c r="AMF15" s="88"/>
      <c r="AMG15" s="88"/>
      <c r="AMH15" s="88"/>
      <c r="AMI15" s="88"/>
      <c r="AMJ15" s="88"/>
    </row>
    <row r="16" spans="1:1024" s="104" customFormat="1" ht="15">
      <c r="A16" s="88"/>
      <c r="B16" s="101" t="s">
        <v>125</v>
      </c>
      <c r="C16" s="210" t="s">
        <v>101</v>
      </c>
      <c r="D16" s="235">
        <v>13373</v>
      </c>
      <c r="E16" s="264" t="s">
        <v>320</v>
      </c>
      <c r="F16" s="265"/>
      <c r="G16" s="265"/>
      <c r="H16" s="265"/>
      <c r="I16" s="265"/>
      <c r="J16" s="265"/>
      <c r="AMF16" s="88"/>
      <c r="AMG16" s="88"/>
      <c r="AMH16" s="88"/>
      <c r="AMI16" s="88"/>
      <c r="AMJ16" s="88"/>
    </row>
    <row r="17" spans="1:1024" s="104" customFormat="1" ht="15">
      <c r="A17" s="88"/>
      <c r="B17" s="105"/>
      <c r="C17" s="106"/>
      <c r="D17" s="236"/>
      <c r="E17" s="107"/>
      <c r="F17" s="108"/>
      <c r="G17" s="108"/>
      <c r="H17" s="108"/>
      <c r="I17" s="108"/>
      <c r="J17" s="109"/>
      <c r="AMF17" s="88"/>
      <c r="AMG17" s="88"/>
      <c r="AMH17" s="88"/>
      <c r="AMI17" s="88"/>
      <c r="AMJ17" s="88"/>
    </row>
    <row r="18" spans="1:1024" ht="15">
      <c r="C18" s="212" t="s">
        <v>145</v>
      </c>
      <c r="D18" s="211">
        <f>SUM(D9:D16)</f>
        <v>117916</v>
      </c>
    </row>
    <row r="21" spans="1:1024">
      <c r="B21" s="110"/>
      <c r="C21" s="110"/>
      <c r="D21" s="111"/>
    </row>
    <row r="30" spans="1:1024">
      <c r="B30" s="110"/>
      <c r="C30" s="110"/>
      <c r="D30" s="111"/>
    </row>
  </sheetData>
  <mergeCells count="23">
    <mergeCell ref="C1:E1"/>
    <mergeCell ref="F1:H1"/>
    <mergeCell ref="I1:J1"/>
    <mergeCell ref="C2:E2"/>
    <mergeCell ref="F2:H2"/>
    <mergeCell ref="I2:J2"/>
    <mergeCell ref="C3:E3"/>
    <mergeCell ref="F3:H3"/>
    <mergeCell ref="I3:J3"/>
    <mergeCell ref="C4:E4"/>
    <mergeCell ref="F4:H4"/>
    <mergeCell ref="I4:J4"/>
    <mergeCell ref="C5:E5"/>
    <mergeCell ref="F5:H5"/>
    <mergeCell ref="I5:J5"/>
    <mergeCell ref="E7:J7"/>
    <mergeCell ref="E10:J10"/>
    <mergeCell ref="E16:J16"/>
    <mergeCell ref="E11:J11"/>
    <mergeCell ref="E12:J12"/>
    <mergeCell ref="E13:J13"/>
    <mergeCell ref="E14:J14"/>
    <mergeCell ref="E15:J1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MK22"/>
  <sheetViews>
    <sheetView zoomScale="80" zoomScaleNormal="80" workbookViewId="0">
      <selection activeCell="H11" sqref="H11"/>
    </sheetView>
  </sheetViews>
  <sheetFormatPr defaultColWidth="10.5" defaultRowHeight="14.25"/>
  <cols>
    <col min="1" max="1" width="1.375" customWidth="1"/>
    <col min="3" max="3" width="21.75" customWidth="1"/>
    <col min="4" max="4" width="8.25" bestFit="1" customWidth="1"/>
    <col min="5" max="5" width="10.875" style="174" customWidth="1"/>
    <col min="6" max="6" width="50.75" customWidth="1"/>
  </cols>
  <sheetData>
    <row r="1" spans="2:1025">
      <c r="J1" s="1"/>
    </row>
    <row r="2" spans="2:1025" s="2" customFormat="1" ht="18" customHeight="1">
      <c r="B2" s="263" t="s">
        <v>0</v>
      </c>
      <c r="C2" s="263"/>
      <c r="D2" s="263"/>
      <c r="E2" s="263"/>
      <c r="F2" s="263"/>
      <c r="G2" s="263"/>
      <c r="H2" s="263"/>
      <c r="I2" s="263"/>
      <c r="J2" s="263"/>
      <c r="K2" s="263"/>
      <c r="AMG2"/>
      <c r="AMH2"/>
      <c r="AMI2"/>
      <c r="AMJ2"/>
      <c r="AMK2"/>
    </row>
    <row r="3" spans="2:1025" s="2" customFormat="1">
      <c r="B3" s="3"/>
      <c r="C3" s="3"/>
      <c r="D3" s="3"/>
      <c r="E3" s="3"/>
      <c r="F3" s="3"/>
      <c r="G3" s="3"/>
      <c r="H3" s="3"/>
      <c r="I3" s="3"/>
      <c r="J3" s="4"/>
      <c r="AMG3"/>
      <c r="AMH3"/>
      <c r="AMI3"/>
      <c r="AMJ3"/>
      <c r="AMK3"/>
    </row>
    <row r="4" spans="2:1025" s="5" customFormat="1">
      <c r="B4" s="6" t="s">
        <v>1</v>
      </c>
      <c r="C4" s="253" t="s">
        <v>2</v>
      </c>
      <c r="D4" s="253"/>
      <c r="E4" s="253"/>
      <c r="F4" s="253"/>
      <c r="G4" s="254" t="s">
        <v>3</v>
      </c>
      <c r="H4" s="254"/>
      <c r="I4" s="254"/>
      <c r="J4" s="255"/>
      <c r="K4" s="255"/>
      <c r="AMG4"/>
      <c r="AMH4"/>
      <c r="AMI4"/>
      <c r="AMJ4"/>
      <c r="AMK4"/>
    </row>
    <row r="5" spans="2:1025" s="5" customFormat="1">
      <c r="B5" s="6" t="s">
        <v>4</v>
      </c>
      <c r="C5" s="253" t="s">
        <v>5</v>
      </c>
      <c r="D5" s="253"/>
      <c r="E5" s="253"/>
      <c r="F5" s="253"/>
      <c r="G5" s="254" t="s">
        <v>6</v>
      </c>
      <c r="H5" s="254"/>
      <c r="I5" s="254"/>
      <c r="J5" s="262" t="s">
        <v>7</v>
      </c>
      <c r="K5" s="262"/>
      <c r="AMG5"/>
      <c r="AMH5"/>
      <c r="AMI5"/>
      <c r="AMJ5"/>
      <c r="AMK5"/>
    </row>
    <row r="6" spans="2:1025" s="5" customFormat="1">
      <c r="B6" s="6" t="s">
        <v>8</v>
      </c>
      <c r="C6" s="253" t="s">
        <v>9</v>
      </c>
      <c r="D6" s="253"/>
      <c r="E6" s="253"/>
      <c r="F6" s="253"/>
      <c r="G6" s="254" t="s">
        <v>10</v>
      </c>
      <c r="H6" s="254"/>
      <c r="I6" s="254"/>
      <c r="J6" s="261">
        <v>44134</v>
      </c>
      <c r="K6" s="261"/>
      <c r="AMG6"/>
      <c r="AMH6"/>
      <c r="AMI6"/>
      <c r="AMJ6"/>
      <c r="AMK6"/>
    </row>
    <row r="7" spans="2:1025" s="5" customFormat="1">
      <c r="B7" s="6" t="s">
        <v>11</v>
      </c>
      <c r="C7" s="253" t="s">
        <v>12</v>
      </c>
      <c r="D7" s="253"/>
      <c r="E7" s="253"/>
      <c r="F7" s="253"/>
      <c r="G7" s="254" t="s">
        <v>13</v>
      </c>
      <c r="H7" s="254"/>
      <c r="I7" s="254"/>
      <c r="J7" s="262" t="s">
        <v>14</v>
      </c>
      <c r="K7" s="262"/>
      <c r="AMG7"/>
      <c r="AMH7"/>
      <c r="AMI7"/>
      <c r="AMJ7"/>
      <c r="AMK7"/>
    </row>
    <row r="8" spans="2:1025" s="5" customFormat="1">
      <c r="B8" s="6" t="s">
        <v>15</v>
      </c>
      <c r="C8" s="253" t="s">
        <v>16</v>
      </c>
      <c r="D8" s="253"/>
      <c r="E8" s="253"/>
      <c r="F8" s="253"/>
      <c r="G8" s="254" t="s">
        <v>10</v>
      </c>
      <c r="H8" s="254"/>
      <c r="I8" s="254"/>
      <c r="J8" s="255"/>
      <c r="K8" s="255"/>
      <c r="AMG8"/>
      <c r="AMH8"/>
      <c r="AMI8"/>
      <c r="AMJ8"/>
      <c r="AMK8"/>
    </row>
    <row r="9" spans="2:1025" s="2" customFormat="1">
      <c r="J9" s="7"/>
      <c r="AMG9"/>
      <c r="AMH9"/>
      <c r="AMI9"/>
      <c r="AMJ9"/>
      <c r="AMK9"/>
    </row>
    <row r="11" spans="2:1025" ht="30">
      <c r="B11" s="223" t="s">
        <v>17</v>
      </c>
      <c r="C11" s="224" t="s">
        <v>134</v>
      </c>
      <c r="D11" s="225" t="s">
        <v>135</v>
      </c>
      <c r="E11" s="220" t="s">
        <v>315</v>
      </c>
      <c r="F11" s="131" t="s">
        <v>136</v>
      </c>
    </row>
    <row r="12" spans="2:1025" ht="15.75">
      <c r="B12" s="132"/>
      <c r="C12" s="133" t="s">
        <v>43</v>
      </c>
      <c r="D12" s="134">
        <f>'Cedula resumen'!G20</f>
        <v>20171</v>
      </c>
      <c r="E12" s="222" t="s">
        <v>317</v>
      </c>
      <c r="F12" s="134" t="s">
        <v>113</v>
      </c>
    </row>
    <row r="13" spans="2:1025" ht="15.75">
      <c r="B13" s="132"/>
      <c r="C13" s="133" t="s">
        <v>137</v>
      </c>
      <c r="D13" s="134">
        <f>'Cedula resumen'!G22</f>
        <v>2557</v>
      </c>
      <c r="E13" s="222" t="s">
        <v>317</v>
      </c>
      <c r="F13" s="134" t="s">
        <v>113</v>
      </c>
    </row>
    <row r="14" spans="2:1025" ht="15.75">
      <c r="B14" s="132"/>
      <c r="C14" s="133" t="s">
        <v>138</v>
      </c>
      <c r="D14" s="134">
        <f>'Cedula resumen'!G23</f>
        <v>1467</v>
      </c>
      <c r="E14" s="222" t="s">
        <v>317</v>
      </c>
      <c r="F14" s="134" t="s">
        <v>113</v>
      </c>
    </row>
    <row r="15" spans="2:1025" ht="15.75">
      <c r="B15" s="132"/>
      <c r="C15" s="133" t="s">
        <v>47</v>
      </c>
      <c r="D15" s="134">
        <f>'Cedula resumen'!G24</f>
        <v>1770</v>
      </c>
      <c r="E15" s="222" t="s">
        <v>317</v>
      </c>
      <c r="F15" s="134" t="s">
        <v>113</v>
      </c>
    </row>
    <row r="16" spans="2:1025" ht="15.75">
      <c r="B16" s="132"/>
      <c r="C16" s="133" t="s">
        <v>139</v>
      </c>
      <c r="D16" s="134">
        <f>'Cedula resumen'!G21</f>
        <v>3728</v>
      </c>
      <c r="E16" s="222" t="s">
        <v>317</v>
      </c>
      <c r="F16" s="134" t="s">
        <v>113</v>
      </c>
    </row>
    <row r="17" spans="2:6" ht="15.75">
      <c r="B17" s="132"/>
      <c r="C17" s="133" t="s">
        <v>140</v>
      </c>
      <c r="D17" s="134">
        <f>'Cedula resumen'!G28</f>
        <v>2556</v>
      </c>
      <c r="E17" s="222" t="s">
        <v>317</v>
      </c>
      <c r="F17" s="134" t="s">
        <v>113</v>
      </c>
    </row>
    <row r="18" spans="2:6" ht="15.75">
      <c r="B18" s="132"/>
      <c r="C18" s="133" t="s">
        <v>141</v>
      </c>
      <c r="D18" s="134"/>
      <c r="E18" s="222" t="s">
        <v>317</v>
      </c>
      <c r="F18" s="134" t="s">
        <v>113</v>
      </c>
    </row>
    <row r="19" spans="2:6">
      <c r="B19" s="135"/>
      <c r="C19" s="221" t="s">
        <v>316</v>
      </c>
      <c r="D19" s="136">
        <f>SUM(D12:D18)</f>
        <v>32249</v>
      </c>
      <c r="E19" s="134"/>
      <c r="F19" s="134"/>
    </row>
    <row r="20" spans="2:6" ht="15.75">
      <c r="B20" s="132"/>
      <c r="C20" s="133" t="s">
        <v>142</v>
      </c>
      <c r="D20" s="134">
        <f>SUM('Cedula resumen'!G26:G27)</f>
        <v>0</v>
      </c>
      <c r="E20" s="222" t="s">
        <v>318</v>
      </c>
      <c r="F20" s="134" t="s">
        <v>143</v>
      </c>
    </row>
    <row r="21" spans="2:6" ht="15">
      <c r="B21" s="132"/>
      <c r="C21" s="133" t="s">
        <v>144</v>
      </c>
      <c r="D21" s="134">
        <f>'Cedula resumen'!G25+'Cedula resumen'!G29</f>
        <v>15021</v>
      </c>
      <c r="E21" s="134"/>
      <c r="F21" s="137"/>
    </row>
    <row r="22" spans="2:6" ht="15">
      <c r="B22" s="138"/>
      <c r="C22" s="139" t="s">
        <v>145</v>
      </c>
      <c r="D22" s="140">
        <f>SUM(D19:D21)</f>
        <v>47270</v>
      </c>
      <c r="E22" s="219"/>
      <c r="F22" s="141"/>
    </row>
  </sheetData>
  <mergeCells count="16">
    <mergeCell ref="B2:K2"/>
    <mergeCell ref="C4:F4"/>
    <mergeCell ref="G4:I4"/>
    <mergeCell ref="J4:K4"/>
    <mergeCell ref="C5:F5"/>
    <mergeCell ref="G5:I5"/>
    <mergeCell ref="J5:K5"/>
    <mergeCell ref="C8:F8"/>
    <mergeCell ref="G8:I8"/>
    <mergeCell ref="J8:K8"/>
    <mergeCell ref="C6:F6"/>
    <mergeCell ref="G6:I6"/>
    <mergeCell ref="J6:K6"/>
    <mergeCell ref="C7:F7"/>
    <mergeCell ref="G7:I7"/>
    <mergeCell ref="J7:K7"/>
  </mergeCells>
  <phoneticPr fontId="4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3"/>
  <sheetViews>
    <sheetView zoomScale="80" zoomScaleNormal="80" workbookViewId="0">
      <selection activeCell="C13" sqref="C13"/>
    </sheetView>
  </sheetViews>
  <sheetFormatPr defaultColWidth="10.5" defaultRowHeight="14.25"/>
  <cols>
    <col min="3" max="3" width="54.25" customWidth="1"/>
    <col min="4" max="4" width="21.75" customWidth="1"/>
    <col min="5" max="5" width="9.625" customWidth="1"/>
  </cols>
  <sheetData>
    <row r="1" spans="1:1024" ht="13.9" customHeight="1">
      <c r="I1" s="1"/>
    </row>
    <row r="2" spans="1:1024" s="2" customFormat="1" ht="18" customHeight="1">
      <c r="B2" s="263" t="s">
        <v>0</v>
      </c>
      <c r="C2" s="263"/>
      <c r="D2" s="263"/>
      <c r="E2" s="263"/>
      <c r="F2" s="263"/>
      <c r="G2" s="263"/>
      <c r="H2" s="263"/>
      <c r="I2" s="263"/>
      <c r="J2" s="263"/>
      <c r="AMF2"/>
      <c r="AMG2"/>
      <c r="AMH2"/>
      <c r="AMI2"/>
      <c r="AMJ2"/>
    </row>
    <row r="3" spans="1:1024" s="2" customFormat="1">
      <c r="B3" s="3"/>
      <c r="C3" s="3"/>
      <c r="D3" s="3"/>
      <c r="E3" s="3"/>
      <c r="F3" s="3"/>
      <c r="G3" s="3"/>
      <c r="H3" s="3"/>
      <c r="I3" s="4"/>
      <c r="AMF3"/>
      <c r="AMG3"/>
      <c r="AMH3"/>
      <c r="AMI3"/>
      <c r="AMJ3"/>
    </row>
    <row r="4" spans="1:1024" s="5" customFormat="1">
      <c r="B4" s="6" t="s">
        <v>1</v>
      </c>
      <c r="C4" s="253" t="s">
        <v>2</v>
      </c>
      <c r="D4" s="253"/>
      <c r="E4" s="253"/>
      <c r="F4" s="254" t="s">
        <v>3</v>
      </c>
      <c r="G4" s="254"/>
      <c r="H4" s="254"/>
      <c r="I4" s="255"/>
      <c r="J4" s="255"/>
      <c r="AMF4"/>
      <c r="AMG4"/>
      <c r="AMH4"/>
      <c r="AMI4"/>
      <c r="AMJ4"/>
    </row>
    <row r="5" spans="1:1024" s="5" customFormat="1">
      <c r="B5" s="6" t="s">
        <v>4</v>
      </c>
      <c r="C5" s="253" t="s">
        <v>5</v>
      </c>
      <c r="D5" s="253"/>
      <c r="E5" s="253"/>
      <c r="F5" s="254" t="s">
        <v>6</v>
      </c>
      <c r="G5" s="254"/>
      <c r="H5" s="254"/>
      <c r="I5" s="262" t="s">
        <v>7</v>
      </c>
      <c r="J5" s="262"/>
      <c r="AMF5"/>
      <c r="AMG5"/>
      <c r="AMH5"/>
      <c r="AMI5"/>
      <c r="AMJ5"/>
    </row>
    <row r="6" spans="1:1024" s="5" customFormat="1">
      <c r="B6" s="6" t="s">
        <v>8</v>
      </c>
      <c r="C6" s="253" t="s">
        <v>9</v>
      </c>
      <c r="D6" s="253"/>
      <c r="E6" s="253"/>
      <c r="F6" s="254" t="s">
        <v>10</v>
      </c>
      <c r="G6" s="254"/>
      <c r="H6" s="254"/>
      <c r="I6" s="261">
        <v>44134</v>
      </c>
      <c r="J6" s="261"/>
      <c r="AMF6"/>
      <c r="AMG6"/>
      <c r="AMH6"/>
      <c r="AMI6"/>
      <c r="AMJ6"/>
    </row>
    <row r="7" spans="1:1024" s="5" customFormat="1">
      <c r="B7" s="6" t="s">
        <v>11</v>
      </c>
      <c r="C7" s="253" t="s">
        <v>12</v>
      </c>
      <c r="D7" s="253"/>
      <c r="E7" s="253"/>
      <c r="F7" s="254" t="s">
        <v>13</v>
      </c>
      <c r="G7" s="254"/>
      <c r="H7" s="254"/>
      <c r="I7" s="262" t="s">
        <v>14</v>
      </c>
      <c r="J7" s="262"/>
      <c r="AMF7"/>
      <c r="AMG7"/>
      <c r="AMH7"/>
      <c r="AMI7"/>
      <c r="AMJ7"/>
    </row>
    <row r="8" spans="1:1024" s="5" customFormat="1">
      <c r="B8" s="6" t="s">
        <v>15</v>
      </c>
      <c r="C8" s="253" t="s">
        <v>16</v>
      </c>
      <c r="D8" s="253"/>
      <c r="E8" s="253"/>
      <c r="F8" s="254" t="s">
        <v>10</v>
      </c>
      <c r="G8" s="254"/>
      <c r="H8" s="254"/>
      <c r="I8" s="255"/>
      <c r="J8" s="255"/>
      <c r="AMF8"/>
      <c r="AMG8"/>
      <c r="AMH8"/>
      <c r="AMI8"/>
      <c r="AMJ8"/>
    </row>
    <row r="9" spans="1:1024" s="2" customFormat="1">
      <c r="I9" s="7"/>
      <c r="AMF9"/>
      <c r="AMG9"/>
      <c r="AMH9"/>
      <c r="AMI9"/>
      <c r="AMJ9"/>
    </row>
    <row r="10" spans="1:1024" ht="15">
      <c r="A10" s="88"/>
      <c r="B10" s="112"/>
      <c r="C10" s="113" t="s">
        <v>126</v>
      </c>
      <c r="D10" s="114" t="s">
        <v>127</v>
      </c>
      <c r="E10" s="115" t="s">
        <v>29</v>
      </c>
      <c r="F10" s="116"/>
      <c r="G10" s="117"/>
      <c r="H10" s="117"/>
      <c r="I10" s="117"/>
      <c r="J10" s="11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  <c r="IL10" s="88"/>
      <c r="IM10" s="88"/>
      <c r="IN10" s="88"/>
      <c r="IO10" s="88"/>
      <c r="IP10" s="88"/>
      <c r="IQ10" s="88"/>
      <c r="IR10" s="88"/>
      <c r="IS10" s="88"/>
      <c r="IT10" s="88"/>
      <c r="IU10" s="88"/>
      <c r="IV10" s="88"/>
      <c r="IW10" s="88"/>
      <c r="IX10" s="88"/>
      <c r="IY10" s="88"/>
      <c r="IZ10" s="88"/>
      <c r="JA10" s="88"/>
      <c r="JB10" s="88"/>
      <c r="JC10" s="88"/>
      <c r="JD10" s="88"/>
      <c r="JE10" s="88"/>
      <c r="JF10" s="88"/>
      <c r="JG10" s="88"/>
      <c r="JH10" s="88"/>
      <c r="JI10" s="88"/>
      <c r="JJ10" s="88"/>
      <c r="JK10" s="88"/>
      <c r="JL10" s="88"/>
      <c r="JM10" s="88"/>
      <c r="JN10" s="88"/>
      <c r="JO10" s="88"/>
      <c r="JP10" s="88"/>
      <c r="JQ10" s="88"/>
      <c r="JR10" s="88"/>
      <c r="JS10" s="88"/>
      <c r="JT10" s="88"/>
      <c r="JU10" s="88"/>
      <c r="JV10" s="88"/>
      <c r="JW10" s="88"/>
      <c r="JX10" s="88"/>
      <c r="JY10" s="88"/>
      <c r="JZ10" s="88"/>
      <c r="KA10" s="88"/>
      <c r="KB10" s="88"/>
      <c r="KC10" s="88"/>
      <c r="KD10" s="88"/>
      <c r="KE10" s="88"/>
      <c r="KF10" s="88"/>
      <c r="KG10" s="88"/>
      <c r="KH10" s="88"/>
      <c r="KI10" s="88"/>
      <c r="KJ10" s="88"/>
      <c r="KK10" s="88"/>
      <c r="KL10" s="88"/>
      <c r="KM10" s="88"/>
      <c r="KN10" s="88"/>
      <c r="KO10" s="88"/>
      <c r="KP10" s="88"/>
      <c r="KQ10" s="88"/>
      <c r="KR10" s="88"/>
      <c r="KS10" s="88"/>
      <c r="KT10" s="88"/>
      <c r="KU10" s="88"/>
      <c r="KV10" s="88"/>
      <c r="KW10" s="88"/>
      <c r="KX10" s="88"/>
      <c r="KY10" s="88"/>
      <c r="KZ10" s="88"/>
      <c r="LA10" s="88"/>
      <c r="LB10" s="88"/>
      <c r="LC10" s="88"/>
      <c r="LD10" s="88"/>
      <c r="LE10" s="88"/>
      <c r="LF10" s="88"/>
      <c r="LG10" s="88"/>
      <c r="LH10" s="88"/>
      <c r="LI10" s="88"/>
      <c r="LJ10" s="88"/>
      <c r="LK10" s="88"/>
      <c r="LL10" s="88"/>
      <c r="LM10" s="88"/>
      <c r="LN10" s="88"/>
      <c r="LO10" s="88"/>
      <c r="LP10" s="88"/>
      <c r="LQ10" s="88"/>
      <c r="LR10" s="88"/>
      <c r="LS10" s="88"/>
      <c r="LT10" s="88"/>
      <c r="LU10" s="88"/>
      <c r="LV10" s="88"/>
      <c r="LW10" s="88"/>
      <c r="LX10" s="88"/>
      <c r="LY10" s="88"/>
      <c r="LZ10" s="88"/>
      <c r="MA10" s="88"/>
      <c r="MB10" s="88"/>
      <c r="MC10" s="88"/>
      <c r="MD10" s="88"/>
      <c r="ME10" s="88"/>
      <c r="MF10" s="88"/>
      <c r="MG10" s="88"/>
      <c r="MH10" s="88"/>
      <c r="MI10" s="88"/>
      <c r="MJ10" s="88"/>
      <c r="MK10" s="88"/>
      <c r="ML10" s="88"/>
      <c r="MM10" s="88"/>
      <c r="MN10" s="88"/>
      <c r="MO10" s="88"/>
      <c r="MP10" s="88"/>
      <c r="MQ10" s="88"/>
      <c r="MR10" s="88"/>
      <c r="MS10" s="88"/>
      <c r="MT10" s="88"/>
      <c r="MU10" s="88"/>
      <c r="MV10" s="88"/>
      <c r="MW10" s="88"/>
      <c r="MX10" s="88"/>
      <c r="MY10" s="88"/>
      <c r="MZ10" s="88"/>
      <c r="NA10" s="88"/>
      <c r="NB10" s="88"/>
      <c r="NC10" s="88"/>
      <c r="ND10" s="88"/>
      <c r="NE10" s="88"/>
      <c r="NF10" s="88"/>
      <c r="NG10" s="88"/>
      <c r="NH10" s="88"/>
      <c r="NI10" s="88"/>
      <c r="NJ10" s="88"/>
      <c r="NK10" s="88"/>
      <c r="NL10" s="88"/>
      <c r="NM10" s="88"/>
      <c r="NN10" s="88"/>
      <c r="NO10" s="88"/>
      <c r="NP10" s="88"/>
      <c r="NQ10" s="88"/>
      <c r="NR10" s="88"/>
      <c r="NS10" s="88"/>
      <c r="NT10" s="88"/>
      <c r="NU10" s="88"/>
      <c r="NV10" s="88"/>
      <c r="NW10" s="88"/>
      <c r="NX10" s="88"/>
      <c r="NY10" s="88"/>
      <c r="NZ10" s="88"/>
      <c r="OA10" s="88"/>
      <c r="OB10" s="88"/>
      <c r="OC10" s="88"/>
      <c r="OD10" s="88"/>
      <c r="OE10" s="88"/>
      <c r="OF10" s="88"/>
      <c r="OG10" s="88"/>
      <c r="OH10" s="88"/>
      <c r="OI10" s="88"/>
      <c r="OJ10" s="88"/>
      <c r="OK10" s="88"/>
      <c r="OL10" s="88"/>
      <c r="OM10" s="88"/>
      <c r="ON10" s="88"/>
      <c r="OO10" s="88"/>
      <c r="OP10" s="88"/>
      <c r="OQ10" s="88"/>
      <c r="OR10" s="88"/>
      <c r="OS10" s="88"/>
      <c r="OT10" s="88"/>
      <c r="OU10" s="88"/>
      <c r="OV10" s="88"/>
      <c r="OW10" s="88"/>
      <c r="OX10" s="88"/>
      <c r="OY10" s="88"/>
      <c r="OZ10" s="88"/>
      <c r="PA10" s="88"/>
      <c r="PB10" s="88"/>
      <c r="PC10" s="88"/>
      <c r="PD10" s="88"/>
      <c r="PE10" s="88"/>
      <c r="PF10" s="88"/>
      <c r="PG10" s="88"/>
      <c r="PH10" s="88"/>
      <c r="PI10" s="88"/>
      <c r="PJ10" s="88"/>
      <c r="PK10" s="88"/>
      <c r="PL10" s="88"/>
      <c r="PM10" s="88"/>
      <c r="PN10" s="88"/>
      <c r="PO10" s="88"/>
      <c r="PP10" s="88"/>
      <c r="PQ10" s="88"/>
      <c r="PR10" s="88"/>
      <c r="PS10" s="88"/>
      <c r="PT10" s="88"/>
      <c r="PU10" s="88"/>
      <c r="PV10" s="88"/>
      <c r="PW10" s="88"/>
      <c r="PX10" s="88"/>
      <c r="PY10" s="88"/>
      <c r="PZ10" s="88"/>
      <c r="QA10" s="88"/>
      <c r="QB10" s="88"/>
      <c r="QC10" s="88"/>
      <c r="QD10" s="88"/>
      <c r="QE10" s="88"/>
      <c r="QF10" s="88"/>
      <c r="QG10" s="88"/>
      <c r="QH10" s="88"/>
      <c r="QI10" s="88"/>
      <c r="QJ10" s="88"/>
      <c r="QK10" s="88"/>
      <c r="QL10" s="88"/>
      <c r="QM10" s="88"/>
      <c r="QN10" s="88"/>
      <c r="QO10" s="88"/>
      <c r="QP10" s="88"/>
      <c r="QQ10" s="88"/>
      <c r="QR10" s="88"/>
      <c r="QS10" s="88"/>
      <c r="QT10" s="88"/>
      <c r="QU10" s="88"/>
      <c r="QV10" s="88"/>
      <c r="QW10" s="88"/>
      <c r="QX10" s="88"/>
      <c r="QY10" s="88"/>
      <c r="QZ10" s="88"/>
      <c r="RA10" s="88"/>
      <c r="RB10" s="88"/>
      <c r="RC10" s="88"/>
      <c r="RD10" s="88"/>
      <c r="RE10" s="88"/>
      <c r="RF10" s="88"/>
      <c r="RG10" s="88"/>
      <c r="RH10" s="88"/>
      <c r="RI10" s="88"/>
      <c r="RJ10" s="88"/>
      <c r="RK10" s="88"/>
      <c r="RL10" s="88"/>
      <c r="RM10" s="88"/>
      <c r="RN10" s="88"/>
      <c r="RO10" s="88"/>
      <c r="RP10" s="88"/>
      <c r="RQ10" s="88"/>
      <c r="RR10" s="88"/>
      <c r="RS10" s="88"/>
      <c r="RT10" s="88"/>
      <c r="RU10" s="88"/>
      <c r="RV10" s="88"/>
      <c r="RW10" s="88"/>
      <c r="RX10" s="88"/>
      <c r="RY10" s="88"/>
      <c r="RZ10" s="88"/>
      <c r="SA10" s="88"/>
      <c r="SB10" s="88"/>
      <c r="SC10" s="88"/>
      <c r="SD10" s="88"/>
      <c r="SE10" s="88"/>
      <c r="SF10" s="88"/>
      <c r="SG10" s="88"/>
      <c r="SH10" s="88"/>
      <c r="SI10" s="88"/>
      <c r="SJ10" s="88"/>
      <c r="SK10" s="88"/>
      <c r="SL10" s="88"/>
      <c r="SM10" s="88"/>
      <c r="SN10" s="88"/>
      <c r="SO10" s="88"/>
      <c r="SP10" s="88"/>
      <c r="SQ10" s="88"/>
      <c r="SR10" s="88"/>
      <c r="SS10" s="88"/>
      <c r="ST10" s="88"/>
      <c r="SU10" s="88"/>
      <c r="SV10" s="88"/>
      <c r="SW10" s="88"/>
      <c r="SX10" s="88"/>
      <c r="SY10" s="88"/>
      <c r="SZ10" s="88"/>
      <c r="TA10" s="88"/>
      <c r="TB10" s="88"/>
      <c r="TC10" s="88"/>
      <c r="TD10" s="88"/>
      <c r="TE10" s="88"/>
      <c r="TF10" s="88"/>
      <c r="TG10" s="88"/>
      <c r="TH10" s="88"/>
      <c r="TI10" s="88"/>
      <c r="TJ10" s="88"/>
      <c r="TK10" s="88"/>
      <c r="TL10" s="88"/>
      <c r="TM10" s="88"/>
      <c r="TN10" s="88"/>
      <c r="TO10" s="88"/>
      <c r="TP10" s="88"/>
      <c r="TQ10" s="88"/>
      <c r="TR10" s="88"/>
      <c r="TS10" s="88"/>
      <c r="TT10" s="88"/>
      <c r="TU10" s="88"/>
      <c r="TV10" s="88"/>
      <c r="TW10" s="88"/>
      <c r="TX10" s="88"/>
      <c r="TY10" s="88"/>
      <c r="TZ10" s="88"/>
      <c r="UA10" s="88"/>
      <c r="UB10" s="88"/>
      <c r="UC10" s="88"/>
      <c r="UD10" s="88"/>
      <c r="UE10" s="88"/>
      <c r="UF10" s="88"/>
      <c r="UG10" s="88"/>
      <c r="UH10" s="88"/>
      <c r="UI10" s="88"/>
      <c r="UJ10" s="88"/>
      <c r="UK10" s="88"/>
      <c r="UL10" s="88"/>
      <c r="UM10" s="88"/>
      <c r="UN10" s="88"/>
      <c r="UO10" s="88"/>
      <c r="UP10" s="88"/>
      <c r="UQ10" s="88"/>
      <c r="UR10" s="88"/>
      <c r="US10" s="88"/>
      <c r="UT10" s="88"/>
      <c r="UU10" s="88"/>
      <c r="UV10" s="88"/>
      <c r="UW10" s="88"/>
      <c r="UX10" s="88"/>
      <c r="UY10" s="88"/>
      <c r="UZ10" s="88"/>
      <c r="VA10" s="88"/>
      <c r="VB10" s="88"/>
      <c r="VC10" s="88"/>
      <c r="VD10" s="88"/>
      <c r="VE10" s="88"/>
      <c r="VF10" s="88"/>
      <c r="VG10" s="88"/>
      <c r="VH10" s="88"/>
      <c r="VI10" s="88"/>
      <c r="VJ10" s="88"/>
      <c r="VK10" s="88"/>
      <c r="VL10" s="88"/>
      <c r="VM10" s="88"/>
      <c r="VN10" s="88"/>
      <c r="VO10" s="88"/>
      <c r="VP10" s="88"/>
      <c r="VQ10" s="88"/>
      <c r="VR10" s="88"/>
      <c r="VS10" s="88"/>
      <c r="VT10" s="88"/>
      <c r="VU10" s="88"/>
      <c r="VV10" s="88"/>
      <c r="VW10" s="88"/>
      <c r="VX10" s="88"/>
      <c r="VY10" s="88"/>
      <c r="VZ10" s="88"/>
      <c r="WA10" s="88"/>
      <c r="WB10" s="88"/>
      <c r="WC10" s="88"/>
      <c r="WD10" s="88"/>
      <c r="WE10" s="88"/>
      <c r="WF10" s="88"/>
      <c r="WG10" s="88"/>
      <c r="WH10" s="88"/>
      <c r="WI10" s="88"/>
      <c r="WJ10" s="88"/>
      <c r="WK10" s="88"/>
      <c r="WL10" s="88"/>
      <c r="WM10" s="88"/>
      <c r="WN10" s="88"/>
      <c r="WO10" s="88"/>
      <c r="WP10" s="88"/>
      <c r="WQ10" s="88"/>
      <c r="WR10" s="88"/>
      <c r="WS10" s="88"/>
      <c r="WT10" s="88"/>
      <c r="WU10" s="88"/>
      <c r="WV10" s="88"/>
      <c r="WW10" s="88"/>
      <c r="WX10" s="88"/>
      <c r="WY10" s="88"/>
      <c r="WZ10" s="88"/>
      <c r="XA10" s="88"/>
      <c r="XB10" s="88"/>
      <c r="XC10" s="88"/>
      <c r="XD10" s="88"/>
      <c r="XE10" s="88"/>
      <c r="XF10" s="88"/>
      <c r="XG10" s="88"/>
      <c r="XH10" s="88"/>
      <c r="XI10" s="88"/>
      <c r="XJ10" s="88"/>
      <c r="XK10" s="88"/>
      <c r="XL10" s="88"/>
      <c r="XM10" s="88"/>
      <c r="XN10" s="88"/>
      <c r="XO10" s="88"/>
      <c r="XP10" s="88"/>
      <c r="XQ10" s="88"/>
      <c r="XR10" s="88"/>
      <c r="XS10" s="88"/>
      <c r="XT10" s="88"/>
      <c r="XU10" s="88"/>
      <c r="XV10" s="88"/>
      <c r="XW10" s="88"/>
      <c r="XX10" s="88"/>
      <c r="XY10" s="88"/>
      <c r="XZ10" s="88"/>
      <c r="YA10" s="88"/>
      <c r="YB10" s="88"/>
      <c r="YC10" s="88"/>
      <c r="YD10" s="88"/>
      <c r="YE10" s="88"/>
      <c r="YF10" s="88"/>
      <c r="YG10" s="88"/>
      <c r="YH10" s="88"/>
      <c r="YI10" s="88"/>
      <c r="YJ10" s="88"/>
      <c r="YK10" s="88"/>
      <c r="YL10" s="88"/>
      <c r="YM10" s="88"/>
      <c r="YN10" s="88"/>
      <c r="YO10" s="88"/>
      <c r="YP10" s="88"/>
      <c r="YQ10" s="88"/>
      <c r="YR10" s="88"/>
      <c r="YS10" s="88"/>
      <c r="YT10" s="88"/>
      <c r="YU10" s="88"/>
      <c r="YV10" s="88"/>
      <c r="YW10" s="88"/>
      <c r="YX10" s="88"/>
      <c r="YY10" s="88"/>
      <c r="YZ10" s="88"/>
      <c r="ZA10" s="88"/>
      <c r="ZB10" s="88"/>
      <c r="ZC10" s="88"/>
      <c r="ZD10" s="88"/>
      <c r="ZE10" s="88"/>
      <c r="ZF10" s="88"/>
      <c r="ZG10" s="88"/>
      <c r="ZH10" s="88"/>
      <c r="ZI10" s="88"/>
      <c r="ZJ10" s="88"/>
      <c r="ZK10" s="88"/>
      <c r="ZL10" s="88"/>
      <c r="ZM10" s="88"/>
      <c r="ZN10" s="88"/>
      <c r="ZO10" s="88"/>
      <c r="ZP10" s="88"/>
      <c r="ZQ10" s="88"/>
      <c r="ZR10" s="88"/>
      <c r="ZS10" s="88"/>
      <c r="ZT10" s="88"/>
      <c r="ZU10" s="88"/>
      <c r="ZV10" s="88"/>
      <c r="ZW10" s="88"/>
      <c r="ZX10" s="88"/>
      <c r="ZY10" s="88"/>
      <c r="ZZ10" s="88"/>
      <c r="AAA10" s="88"/>
      <c r="AAB10" s="88"/>
      <c r="AAC10" s="88"/>
      <c r="AAD10" s="88"/>
      <c r="AAE10" s="88"/>
      <c r="AAF10" s="88"/>
      <c r="AAG10" s="88"/>
      <c r="AAH10" s="88"/>
      <c r="AAI10" s="88"/>
      <c r="AAJ10" s="88"/>
      <c r="AAK10" s="88"/>
      <c r="AAL10" s="88"/>
      <c r="AAM10" s="88"/>
      <c r="AAN10" s="88"/>
      <c r="AAO10" s="88"/>
      <c r="AAP10" s="88"/>
      <c r="AAQ10" s="88"/>
      <c r="AAR10" s="88"/>
      <c r="AAS10" s="88"/>
      <c r="AAT10" s="88"/>
      <c r="AAU10" s="88"/>
      <c r="AAV10" s="88"/>
      <c r="AAW10" s="88"/>
      <c r="AAX10" s="88"/>
      <c r="AAY10" s="88"/>
      <c r="AAZ10" s="88"/>
      <c r="ABA10" s="88"/>
      <c r="ABB10" s="88"/>
      <c r="ABC10" s="88"/>
      <c r="ABD10" s="88"/>
      <c r="ABE10" s="88"/>
      <c r="ABF10" s="88"/>
      <c r="ABG10" s="88"/>
      <c r="ABH10" s="88"/>
      <c r="ABI10" s="88"/>
      <c r="ABJ10" s="88"/>
      <c r="ABK10" s="88"/>
      <c r="ABL10" s="88"/>
      <c r="ABM10" s="88"/>
      <c r="ABN10" s="88"/>
      <c r="ABO10" s="88"/>
      <c r="ABP10" s="88"/>
      <c r="ABQ10" s="88"/>
      <c r="ABR10" s="88"/>
      <c r="ABS10" s="88"/>
      <c r="ABT10" s="88"/>
      <c r="ABU10" s="88"/>
      <c r="ABV10" s="88"/>
      <c r="ABW10" s="88"/>
      <c r="ABX10" s="88"/>
      <c r="ABY10" s="88"/>
      <c r="ABZ10" s="88"/>
      <c r="ACA10" s="88"/>
      <c r="ACB10" s="88"/>
      <c r="ACC10" s="88"/>
      <c r="ACD10" s="88"/>
      <c r="ACE10" s="88"/>
      <c r="ACF10" s="88"/>
      <c r="ACG10" s="88"/>
      <c r="ACH10" s="88"/>
      <c r="ACI10" s="88"/>
      <c r="ACJ10" s="88"/>
      <c r="ACK10" s="88"/>
      <c r="ACL10" s="88"/>
      <c r="ACM10" s="88"/>
      <c r="ACN10" s="88"/>
      <c r="ACO10" s="88"/>
      <c r="ACP10" s="88"/>
      <c r="ACQ10" s="88"/>
      <c r="ACR10" s="88"/>
      <c r="ACS10" s="88"/>
      <c r="ACT10" s="88"/>
      <c r="ACU10" s="88"/>
      <c r="ACV10" s="88"/>
      <c r="ACW10" s="88"/>
      <c r="ACX10" s="88"/>
      <c r="ACY10" s="88"/>
      <c r="ACZ10" s="88"/>
      <c r="ADA10" s="88"/>
      <c r="ADB10" s="88"/>
      <c r="ADC10" s="88"/>
      <c r="ADD10" s="88"/>
      <c r="ADE10" s="88"/>
      <c r="ADF10" s="88"/>
      <c r="ADG10" s="88"/>
      <c r="ADH10" s="88"/>
      <c r="ADI10" s="88"/>
      <c r="ADJ10" s="88"/>
      <c r="ADK10" s="88"/>
      <c r="ADL10" s="88"/>
      <c r="ADM10" s="88"/>
      <c r="ADN10" s="88"/>
      <c r="ADO10" s="88"/>
      <c r="ADP10" s="88"/>
      <c r="ADQ10" s="88"/>
      <c r="ADR10" s="88"/>
      <c r="ADS10" s="88"/>
      <c r="ADT10" s="88"/>
      <c r="ADU10" s="88"/>
      <c r="ADV10" s="88"/>
      <c r="ADW10" s="88"/>
      <c r="ADX10" s="88"/>
      <c r="ADY10" s="88"/>
      <c r="ADZ10" s="88"/>
      <c r="AEA10" s="88"/>
      <c r="AEB10" s="88"/>
      <c r="AEC10" s="88"/>
      <c r="AED10" s="88"/>
      <c r="AEE10" s="88"/>
      <c r="AEF10" s="88"/>
      <c r="AEG10" s="88"/>
      <c r="AEH10" s="88"/>
      <c r="AEI10" s="88"/>
      <c r="AEJ10" s="88"/>
      <c r="AEK10" s="88"/>
      <c r="AEL10" s="88"/>
      <c r="AEM10" s="88"/>
      <c r="AEN10" s="88"/>
      <c r="AEO10" s="88"/>
      <c r="AEP10" s="88"/>
      <c r="AEQ10" s="88"/>
      <c r="AER10" s="88"/>
      <c r="AES10" s="88"/>
      <c r="AET10" s="88"/>
      <c r="AEU10" s="88"/>
      <c r="AEV10" s="88"/>
      <c r="AEW10" s="88"/>
      <c r="AEX10" s="88"/>
      <c r="AEY10" s="88"/>
      <c r="AEZ10" s="88"/>
      <c r="AFA10" s="88"/>
      <c r="AFB10" s="88"/>
      <c r="AFC10" s="88"/>
      <c r="AFD10" s="88"/>
      <c r="AFE10" s="88"/>
      <c r="AFF10" s="88"/>
      <c r="AFG10" s="88"/>
      <c r="AFH10" s="88"/>
      <c r="AFI10" s="88"/>
      <c r="AFJ10" s="88"/>
      <c r="AFK10" s="88"/>
      <c r="AFL10" s="88"/>
      <c r="AFM10" s="88"/>
      <c r="AFN10" s="88"/>
      <c r="AFO10" s="88"/>
      <c r="AFP10" s="88"/>
      <c r="AFQ10" s="88"/>
      <c r="AFR10" s="88"/>
      <c r="AFS10" s="88"/>
      <c r="AFT10" s="88"/>
      <c r="AFU10" s="88"/>
      <c r="AFV10" s="88"/>
      <c r="AFW10" s="88"/>
      <c r="AFX10" s="88"/>
      <c r="AFY10" s="88"/>
      <c r="AFZ10" s="88"/>
      <c r="AGA10" s="88"/>
      <c r="AGB10" s="88"/>
      <c r="AGC10" s="88"/>
      <c r="AGD10" s="88"/>
      <c r="AGE10" s="88"/>
      <c r="AGF10" s="88"/>
      <c r="AGG10" s="88"/>
      <c r="AGH10" s="88"/>
      <c r="AGI10" s="88"/>
      <c r="AGJ10" s="88"/>
      <c r="AGK10" s="88"/>
      <c r="AGL10" s="88"/>
      <c r="AGM10" s="88"/>
      <c r="AGN10" s="88"/>
      <c r="AGO10" s="88"/>
      <c r="AGP10" s="88"/>
      <c r="AGQ10" s="88"/>
      <c r="AGR10" s="88"/>
      <c r="AGS10" s="88"/>
      <c r="AGT10" s="88"/>
      <c r="AGU10" s="88"/>
      <c r="AGV10" s="88"/>
      <c r="AGW10" s="88"/>
      <c r="AGX10" s="88"/>
      <c r="AGY10" s="88"/>
      <c r="AGZ10" s="88"/>
      <c r="AHA10" s="88"/>
      <c r="AHB10" s="88"/>
      <c r="AHC10" s="88"/>
      <c r="AHD10" s="88"/>
      <c r="AHE10" s="88"/>
      <c r="AHF10" s="88"/>
      <c r="AHG10" s="88"/>
      <c r="AHH10" s="88"/>
      <c r="AHI10" s="88"/>
      <c r="AHJ10" s="88"/>
      <c r="AHK10" s="88"/>
      <c r="AHL10" s="88"/>
      <c r="AHM10" s="88"/>
      <c r="AHN10" s="88"/>
      <c r="AHO10" s="88"/>
      <c r="AHP10" s="88"/>
      <c r="AHQ10" s="88"/>
      <c r="AHR10" s="88"/>
      <c r="AHS10" s="88"/>
      <c r="AHT10" s="88"/>
      <c r="AHU10" s="88"/>
      <c r="AHV10" s="88"/>
      <c r="AHW10" s="88"/>
      <c r="AHX10" s="88"/>
      <c r="AHY10" s="88"/>
      <c r="AHZ10" s="88"/>
      <c r="AIA10" s="88"/>
      <c r="AIB10" s="88"/>
      <c r="AIC10" s="88"/>
      <c r="AID10" s="88"/>
      <c r="AIE10" s="88"/>
      <c r="AIF10" s="88"/>
      <c r="AIG10" s="88"/>
      <c r="AIH10" s="88"/>
      <c r="AII10" s="88"/>
      <c r="AIJ10" s="88"/>
      <c r="AIK10" s="88"/>
      <c r="AIL10" s="88"/>
      <c r="AIM10" s="88"/>
      <c r="AIN10" s="88"/>
      <c r="AIO10" s="88"/>
      <c r="AIP10" s="88"/>
      <c r="AIQ10" s="88"/>
      <c r="AIR10" s="88"/>
      <c r="AIS10" s="88"/>
      <c r="AIT10" s="88"/>
      <c r="AIU10" s="88"/>
      <c r="AIV10" s="88"/>
      <c r="AIW10" s="88"/>
      <c r="AIX10" s="88"/>
      <c r="AIY10" s="88"/>
      <c r="AIZ10" s="88"/>
      <c r="AJA10" s="88"/>
      <c r="AJB10" s="88"/>
      <c r="AJC10" s="88"/>
      <c r="AJD10" s="88"/>
      <c r="AJE10" s="88"/>
      <c r="AJF10" s="88"/>
      <c r="AJG10" s="88"/>
      <c r="AJH10" s="88"/>
      <c r="AJI10" s="88"/>
      <c r="AJJ10" s="88"/>
      <c r="AJK10" s="88"/>
      <c r="AJL10" s="88"/>
      <c r="AJM10" s="88"/>
      <c r="AJN10" s="88"/>
      <c r="AJO10" s="88"/>
      <c r="AJP10" s="88"/>
      <c r="AJQ10" s="88"/>
      <c r="AJR10" s="88"/>
      <c r="AJS10" s="88"/>
      <c r="AJT10" s="88"/>
      <c r="AJU10" s="88"/>
      <c r="AJV10" s="88"/>
      <c r="AJW10" s="88"/>
      <c r="AJX10" s="88"/>
      <c r="AJY10" s="88"/>
      <c r="AJZ10" s="88"/>
      <c r="AKA10" s="88"/>
      <c r="AKB10" s="88"/>
      <c r="AKC10" s="88"/>
      <c r="AKD10" s="88"/>
      <c r="AKE10" s="88"/>
      <c r="AKF10" s="88"/>
      <c r="AKG10" s="88"/>
      <c r="AKH10" s="88"/>
      <c r="AKI10" s="88"/>
      <c r="AKJ10" s="88"/>
      <c r="AKK10" s="88"/>
      <c r="AKL10" s="88"/>
      <c r="AKM10" s="88"/>
      <c r="AKN10" s="88"/>
      <c r="AKO10" s="88"/>
      <c r="AKP10" s="88"/>
      <c r="AKQ10" s="88"/>
      <c r="AKR10" s="88"/>
      <c r="AKS10" s="88"/>
      <c r="AKT10" s="88"/>
      <c r="AKU10" s="88"/>
      <c r="AKV10" s="88"/>
      <c r="AKW10" s="88"/>
      <c r="AKX10" s="88"/>
      <c r="AKY10" s="88"/>
      <c r="AKZ10" s="88"/>
      <c r="ALA10" s="88"/>
      <c r="ALB10" s="88"/>
      <c r="ALC10" s="88"/>
      <c r="ALD10" s="88"/>
      <c r="ALE10" s="88"/>
      <c r="ALF10" s="88"/>
      <c r="ALG10" s="88"/>
      <c r="ALH10" s="88"/>
      <c r="ALI10" s="88"/>
      <c r="ALJ10" s="88"/>
      <c r="ALK10" s="88"/>
      <c r="ALL10" s="88"/>
      <c r="ALM10" s="88"/>
      <c r="ALN10" s="88"/>
      <c r="ALO10" s="88"/>
      <c r="ALP10" s="88"/>
      <c r="ALQ10" s="88"/>
      <c r="ALR10" s="88"/>
      <c r="ALS10" s="88"/>
      <c r="ALT10" s="88"/>
      <c r="ALU10" s="88"/>
      <c r="ALV10" s="88"/>
      <c r="ALW10" s="88"/>
      <c r="ALX10" s="88"/>
      <c r="ALY10" s="88"/>
      <c r="ALZ10" s="88"/>
      <c r="AMA10" s="88"/>
      <c r="AMB10" s="88"/>
      <c r="AMC10" s="88"/>
      <c r="AMD10" s="88"/>
      <c r="AME10" s="88"/>
      <c r="AMF10" s="88"/>
      <c r="AMG10" s="88"/>
      <c r="AMH10" s="88"/>
      <c r="AMI10" s="88"/>
      <c r="AMJ10" s="88"/>
    </row>
    <row r="11" spans="1:1024">
      <c r="A11" s="88"/>
      <c r="B11" s="119"/>
      <c r="C11" s="227" t="s">
        <v>128</v>
      </c>
      <c r="D11" s="230">
        <v>3260</v>
      </c>
      <c r="E11" s="120">
        <f>D11/$D$16</f>
        <v>0.28229996536196744</v>
      </c>
      <c r="F11" s="121" t="s">
        <v>115</v>
      </c>
      <c r="G11" s="88"/>
      <c r="H11" s="88"/>
      <c r="I11" s="88"/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/>
      <c r="DK11" s="88"/>
      <c r="DL11" s="88"/>
      <c r="DM11" s="88"/>
      <c r="DN11" s="88"/>
      <c r="DO11" s="88"/>
      <c r="DP11" s="88"/>
      <c r="DQ11" s="88"/>
      <c r="DR11" s="88"/>
      <c r="DS11" s="88"/>
      <c r="DT11" s="88"/>
      <c r="DU11" s="88"/>
      <c r="DV11" s="88"/>
      <c r="DW11" s="88"/>
      <c r="DX11" s="88"/>
      <c r="DY11" s="88"/>
      <c r="DZ11" s="88"/>
      <c r="EA11" s="88"/>
      <c r="EB11" s="88"/>
      <c r="EC11" s="88"/>
      <c r="ED11" s="88"/>
      <c r="EE11" s="88"/>
      <c r="EF11" s="88"/>
      <c r="EG11" s="88"/>
      <c r="EH11" s="88"/>
      <c r="EI11" s="88"/>
      <c r="EJ11" s="88"/>
      <c r="EK11" s="88"/>
      <c r="EL11" s="88"/>
      <c r="EM11" s="88"/>
      <c r="EN11" s="88"/>
      <c r="EO11" s="88"/>
      <c r="EP11" s="88"/>
      <c r="EQ11" s="88"/>
      <c r="ER11" s="88"/>
      <c r="ES11" s="88"/>
      <c r="ET11" s="88"/>
      <c r="EU11" s="88"/>
      <c r="EV11" s="88"/>
      <c r="EW11" s="88"/>
      <c r="EX11" s="88"/>
      <c r="EY11" s="88"/>
      <c r="EZ11" s="88"/>
      <c r="FA11" s="88"/>
      <c r="FB11" s="88"/>
      <c r="FC11" s="88"/>
      <c r="FD11" s="88"/>
      <c r="FE11" s="88"/>
      <c r="FF11" s="88"/>
      <c r="FG11" s="88"/>
      <c r="FH11" s="88"/>
      <c r="FI11" s="88"/>
      <c r="FJ11" s="88"/>
      <c r="FK11" s="88"/>
      <c r="FL11" s="88"/>
      <c r="FM11" s="88"/>
      <c r="FN11" s="88"/>
      <c r="FO11" s="88"/>
      <c r="FP11" s="88"/>
      <c r="FQ11" s="88"/>
      <c r="FR11" s="88"/>
      <c r="FS11" s="88"/>
      <c r="FT11" s="88"/>
      <c r="FU11" s="88"/>
      <c r="FV11" s="88"/>
      <c r="FW11" s="88"/>
      <c r="FX11" s="88"/>
      <c r="FY11" s="88"/>
      <c r="FZ11" s="88"/>
      <c r="GA11" s="88"/>
      <c r="GB11" s="88"/>
      <c r="GC11" s="88"/>
      <c r="GD11" s="88"/>
      <c r="GE11" s="88"/>
      <c r="GF11" s="88"/>
      <c r="GG11" s="88"/>
      <c r="GH11" s="88"/>
      <c r="GI11" s="88"/>
      <c r="GJ11" s="88"/>
      <c r="GK11" s="88"/>
      <c r="GL11" s="88"/>
      <c r="GM11" s="88"/>
      <c r="GN11" s="88"/>
      <c r="GO11" s="88"/>
      <c r="GP11" s="88"/>
      <c r="GQ11" s="88"/>
      <c r="GR11" s="88"/>
      <c r="GS11" s="88"/>
      <c r="GT11" s="88"/>
      <c r="GU11" s="88"/>
      <c r="GV11" s="88"/>
      <c r="GW11" s="88"/>
      <c r="GX11" s="88"/>
      <c r="GY11" s="88"/>
      <c r="GZ11" s="88"/>
      <c r="HA11" s="88"/>
      <c r="HB11" s="88"/>
      <c r="HC11" s="88"/>
      <c r="HD11" s="88"/>
      <c r="HE11" s="88"/>
      <c r="HF11" s="88"/>
      <c r="HG11" s="88"/>
      <c r="HH11" s="88"/>
      <c r="HI11" s="88"/>
      <c r="HJ11" s="88"/>
      <c r="HK11" s="88"/>
      <c r="HL11" s="88"/>
      <c r="HM11" s="88"/>
      <c r="HN11" s="88"/>
      <c r="HO11" s="88"/>
      <c r="HP11" s="88"/>
      <c r="HQ11" s="88"/>
      <c r="HR11" s="88"/>
      <c r="HS11" s="88"/>
      <c r="HT11" s="88"/>
      <c r="HU11" s="88"/>
      <c r="HV11" s="88"/>
      <c r="HW11" s="88"/>
      <c r="HX11" s="88"/>
      <c r="HY11" s="88"/>
      <c r="HZ11" s="88"/>
      <c r="IA11" s="88"/>
      <c r="IB11" s="88"/>
      <c r="IC11" s="88"/>
      <c r="ID11" s="88"/>
      <c r="IE11" s="88"/>
      <c r="IF11" s="88"/>
      <c r="IG11" s="88"/>
      <c r="IH11" s="88"/>
      <c r="II11" s="88"/>
      <c r="IJ11" s="88"/>
      <c r="IK11" s="88"/>
      <c r="IL11" s="88"/>
      <c r="IM11" s="88"/>
      <c r="IN11" s="88"/>
      <c r="IO11" s="88"/>
      <c r="IP11" s="88"/>
      <c r="IQ11" s="88"/>
      <c r="IR11" s="88"/>
      <c r="IS11" s="88"/>
      <c r="IT11" s="88"/>
      <c r="IU11" s="88"/>
      <c r="IV11" s="88"/>
      <c r="IW11" s="88"/>
      <c r="IX11" s="88"/>
      <c r="IY11" s="88"/>
      <c r="IZ11" s="88"/>
      <c r="JA11" s="88"/>
      <c r="JB11" s="88"/>
      <c r="JC11" s="88"/>
      <c r="JD11" s="88"/>
      <c r="JE11" s="88"/>
      <c r="JF11" s="88"/>
      <c r="JG11" s="88"/>
      <c r="JH11" s="88"/>
      <c r="JI11" s="88"/>
      <c r="JJ11" s="88"/>
      <c r="JK11" s="88"/>
      <c r="JL11" s="88"/>
      <c r="JM11" s="88"/>
      <c r="JN11" s="88"/>
      <c r="JO11" s="88"/>
      <c r="JP11" s="88"/>
      <c r="JQ11" s="88"/>
      <c r="JR11" s="88"/>
      <c r="JS11" s="88"/>
      <c r="JT11" s="88"/>
      <c r="JU11" s="88"/>
      <c r="JV11" s="88"/>
      <c r="JW11" s="88"/>
      <c r="JX11" s="88"/>
      <c r="JY11" s="88"/>
      <c r="JZ11" s="88"/>
      <c r="KA11" s="88"/>
      <c r="KB11" s="88"/>
      <c r="KC11" s="88"/>
      <c r="KD11" s="88"/>
      <c r="KE11" s="88"/>
      <c r="KF11" s="88"/>
      <c r="KG11" s="88"/>
      <c r="KH11" s="88"/>
      <c r="KI11" s="88"/>
      <c r="KJ11" s="88"/>
      <c r="KK11" s="88"/>
      <c r="KL11" s="88"/>
      <c r="KM11" s="88"/>
      <c r="KN11" s="88"/>
      <c r="KO11" s="88"/>
      <c r="KP11" s="88"/>
      <c r="KQ11" s="88"/>
      <c r="KR11" s="88"/>
      <c r="KS11" s="88"/>
      <c r="KT11" s="88"/>
      <c r="KU11" s="88"/>
      <c r="KV11" s="88"/>
      <c r="KW11" s="88"/>
      <c r="KX11" s="88"/>
      <c r="KY11" s="88"/>
      <c r="KZ11" s="88"/>
      <c r="LA11" s="88"/>
      <c r="LB11" s="88"/>
      <c r="LC11" s="88"/>
      <c r="LD11" s="88"/>
      <c r="LE11" s="88"/>
      <c r="LF11" s="88"/>
      <c r="LG11" s="88"/>
      <c r="LH11" s="88"/>
      <c r="LI11" s="88"/>
      <c r="LJ11" s="88"/>
      <c r="LK11" s="88"/>
      <c r="LL11" s="88"/>
      <c r="LM11" s="88"/>
      <c r="LN11" s="88"/>
      <c r="LO11" s="88"/>
      <c r="LP11" s="88"/>
      <c r="LQ11" s="88"/>
      <c r="LR11" s="88"/>
      <c r="LS11" s="88"/>
      <c r="LT11" s="88"/>
      <c r="LU11" s="88"/>
      <c r="LV11" s="88"/>
      <c r="LW11" s="88"/>
      <c r="LX11" s="88"/>
      <c r="LY11" s="88"/>
      <c r="LZ11" s="88"/>
      <c r="MA11" s="88"/>
      <c r="MB11" s="88"/>
      <c r="MC11" s="88"/>
      <c r="MD11" s="88"/>
      <c r="ME11" s="88"/>
      <c r="MF11" s="88"/>
      <c r="MG11" s="88"/>
      <c r="MH11" s="88"/>
      <c r="MI11" s="88"/>
      <c r="MJ11" s="88"/>
      <c r="MK11" s="88"/>
      <c r="ML11" s="88"/>
      <c r="MM11" s="88"/>
      <c r="MN11" s="88"/>
      <c r="MO11" s="88"/>
      <c r="MP11" s="88"/>
      <c r="MQ11" s="88"/>
      <c r="MR11" s="88"/>
      <c r="MS11" s="88"/>
      <c r="MT11" s="88"/>
      <c r="MU11" s="88"/>
      <c r="MV11" s="88"/>
      <c r="MW11" s="88"/>
      <c r="MX11" s="88"/>
      <c r="MY11" s="88"/>
      <c r="MZ11" s="88"/>
      <c r="NA11" s="88"/>
      <c r="NB11" s="88"/>
      <c r="NC11" s="88"/>
      <c r="ND11" s="88"/>
      <c r="NE11" s="88"/>
      <c r="NF11" s="88"/>
      <c r="NG11" s="88"/>
      <c r="NH11" s="88"/>
      <c r="NI11" s="88"/>
      <c r="NJ11" s="88"/>
      <c r="NK11" s="88"/>
      <c r="NL11" s="88"/>
      <c r="NM11" s="88"/>
      <c r="NN11" s="88"/>
      <c r="NO11" s="88"/>
      <c r="NP11" s="88"/>
      <c r="NQ11" s="88"/>
      <c r="NR11" s="88"/>
      <c r="NS11" s="88"/>
      <c r="NT11" s="88"/>
      <c r="NU11" s="88"/>
      <c r="NV11" s="88"/>
      <c r="NW11" s="88"/>
      <c r="NX11" s="88"/>
      <c r="NY11" s="88"/>
      <c r="NZ11" s="88"/>
      <c r="OA11" s="88"/>
      <c r="OB11" s="88"/>
      <c r="OC11" s="88"/>
      <c r="OD11" s="88"/>
      <c r="OE11" s="88"/>
      <c r="OF11" s="88"/>
      <c r="OG11" s="88"/>
      <c r="OH11" s="88"/>
      <c r="OI11" s="88"/>
      <c r="OJ11" s="88"/>
      <c r="OK11" s="88"/>
      <c r="OL11" s="88"/>
      <c r="OM11" s="88"/>
      <c r="ON11" s="88"/>
      <c r="OO11" s="88"/>
      <c r="OP11" s="88"/>
      <c r="OQ11" s="88"/>
      <c r="OR11" s="88"/>
      <c r="OS11" s="88"/>
      <c r="OT11" s="88"/>
      <c r="OU11" s="88"/>
      <c r="OV11" s="88"/>
      <c r="OW11" s="88"/>
      <c r="OX11" s="88"/>
      <c r="OY11" s="88"/>
      <c r="OZ11" s="88"/>
      <c r="PA11" s="88"/>
      <c r="PB11" s="88"/>
      <c r="PC11" s="88"/>
      <c r="PD11" s="88"/>
      <c r="PE11" s="88"/>
      <c r="PF11" s="88"/>
      <c r="PG11" s="88"/>
      <c r="PH11" s="88"/>
      <c r="PI11" s="88"/>
      <c r="PJ11" s="88"/>
      <c r="PK11" s="88"/>
      <c r="PL11" s="88"/>
      <c r="PM11" s="88"/>
      <c r="PN11" s="88"/>
      <c r="PO11" s="88"/>
      <c r="PP11" s="88"/>
      <c r="PQ11" s="88"/>
      <c r="PR11" s="88"/>
      <c r="PS11" s="88"/>
      <c r="PT11" s="88"/>
      <c r="PU11" s="88"/>
      <c r="PV11" s="88"/>
      <c r="PW11" s="88"/>
      <c r="PX11" s="88"/>
      <c r="PY11" s="88"/>
      <c r="PZ11" s="88"/>
      <c r="QA11" s="88"/>
      <c r="QB11" s="88"/>
      <c r="QC11" s="88"/>
      <c r="QD11" s="88"/>
      <c r="QE11" s="88"/>
      <c r="QF11" s="88"/>
      <c r="QG11" s="88"/>
      <c r="QH11" s="88"/>
      <c r="QI11" s="88"/>
      <c r="QJ11" s="88"/>
      <c r="QK11" s="88"/>
      <c r="QL11" s="88"/>
      <c r="QM11" s="88"/>
      <c r="QN11" s="88"/>
      <c r="QO11" s="88"/>
      <c r="QP11" s="88"/>
      <c r="QQ11" s="88"/>
      <c r="QR11" s="88"/>
      <c r="QS11" s="88"/>
      <c r="QT11" s="88"/>
      <c r="QU11" s="88"/>
      <c r="QV11" s="88"/>
      <c r="QW11" s="88"/>
      <c r="QX11" s="88"/>
      <c r="QY11" s="88"/>
      <c r="QZ11" s="88"/>
      <c r="RA11" s="88"/>
      <c r="RB11" s="88"/>
      <c r="RC11" s="88"/>
      <c r="RD11" s="88"/>
      <c r="RE11" s="88"/>
      <c r="RF11" s="88"/>
      <c r="RG11" s="88"/>
      <c r="RH11" s="88"/>
      <c r="RI11" s="88"/>
      <c r="RJ11" s="88"/>
      <c r="RK11" s="88"/>
      <c r="RL11" s="88"/>
      <c r="RM11" s="88"/>
      <c r="RN11" s="88"/>
      <c r="RO11" s="88"/>
      <c r="RP11" s="88"/>
      <c r="RQ11" s="88"/>
      <c r="RR11" s="88"/>
      <c r="RS11" s="88"/>
      <c r="RT11" s="88"/>
      <c r="RU11" s="88"/>
      <c r="RV11" s="88"/>
      <c r="RW11" s="88"/>
      <c r="RX11" s="88"/>
      <c r="RY11" s="88"/>
      <c r="RZ11" s="88"/>
      <c r="SA11" s="88"/>
      <c r="SB11" s="88"/>
      <c r="SC11" s="88"/>
      <c r="SD11" s="88"/>
      <c r="SE11" s="88"/>
      <c r="SF11" s="88"/>
      <c r="SG11" s="88"/>
      <c r="SH11" s="88"/>
      <c r="SI11" s="88"/>
      <c r="SJ11" s="88"/>
      <c r="SK11" s="88"/>
      <c r="SL11" s="88"/>
      <c r="SM11" s="88"/>
      <c r="SN11" s="88"/>
      <c r="SO11" s="88"/>
      <c r="SP11" s="88"/>
      <c r="SQ11" s="88"/>
      <c r="SR11" s="88"/>
      <c r="SS11" s="88"/>
      <c r="ST11" s="88"/>
      <c r="SU11" s="88"/>
      <c r="SV11" s="88"/>
      <c r="SW11" s="88"/>
      <c r="SX11" s="88"/>
      <c r="SY11" s="88"/>
      <c r="SZ11" s="88"/>
      <c r="TA11" s="88"/>
      <c r="TB11" s="88"/>
      <c r="TC11" s="88"/>
      <c r="TD11" s="88"/>
      <c r="TE11" s="88"/>
      <c r="TF11" s="88"/>
      <c r="TG11" s="88"/>
      <c r="TH11" s="88"/>
      <c r="TI11" s="88"/>
      <c r="TJ11" s="88"/>
      <c r="TK11" s="88"/>
      <c r="TL11" s="88"/>
      <c r="TM11" s="88"/>
      <c r="TN11" s="88"/>
      <c r="TO11" s="88"/>
      <c r="TP11" s="88"/>
      <c r="TQ11" s="88"/>
      <c r="TR11" s="88"/>
      <c r="TS11" s="88"/>
      <c r="TT11" s="88"/>
      <c r="TU11" s="88"/>
      <c r="TV11" s="88"/>
      <c r="TW11" s="88"/>
      <c r="TX11" s="88"/>
      <c r="TY11" s="88"/>
      <c r="TZ11" s="88"/>
      <c r="UA11" s="88"/>
      <c r="UB11" s="88"/>
      <c r="UC11" s="88"/>
      <c r="UD11" s="88"/>
      <c r="UE11" s="88"/>
      <c r="UF11" s="88"/>
      <c r="UG11" s="88"/>
      <c r="UH11" s="88"/>
      <c r="UI11" s="88"/>
      <c r="UJ11" s="88"/>
      <c r="UK11" s="88"/>
      <c r="UL11" s="88"/>
      <c r="UM11" s="88"/>
      <c r="UN11" s="88"/>
      <c r="UO11" s="88"/>
      <c r="UP11" s="88"/>
      <c r="UQ11" s="88"/>
      <c r="UR11" s="88"/>
      <c r="US11" s="88"/>
      <c r="UT11" s="88"/>
      <c r="UU11" s="88"/>
      <c r="UV11" s="88"/>
      <c r="UW11" s="88"/>
      <c r="UX11" s="88"/>
      <c r="UY11" s="88"/>
      <c r="UZ11" s="88"/>
      <c r="VA11" s="88"/>
      <c r="VB11" s="88"/>
      <c r="VC11" s="88"/>
      <c r="VD11" s="88"/>
      <c r="VE11" s="88"/>
      <c r="VF11" s="88"/>
      <c r="VG11" s="88"/>
      <c r="VH11" s="88"/>
      <c r="VI11" s="88"/>
      <c r="VJ11" s="88"/>
      <c r="VK11" s="88"/>
      <c r="VL11" s="88"/>
      <c r="VM11" s="88"/>
      <c r="VN11" s="88"/>
      <c r="VO11" s="88"/>
      <c r="VP11" s="88"/>
      <c r="VQ11" s="88"/>
      <c r="VR11" s="88"/>
      <c r="VS11" s="88"/>
      <c r="VT11" s="88"/>
      <c r="VU11" s="88"/>
      <c r="VV11" s="88"/>
      <c r="VW11" s="88"/>
      <c r="VX11" s="88"/>
      <c r="VY11" s="88"/>
      <c r="VZ11" s="88"/>
      <c r="WA11" s="88"/>
      <c r="WB11" s="88"/>
      <c r="WC11" s="88"/>
      <c r="WD11" s="88"/>
      <c r="WE11" s="88"/>
      <c r="WF11" s="88"/>
      <c r="WG11" s="88"/>
      <c r="WH11" s="88"/>
      <c r="WI11" s="88"/>
      <c r="WJ11" s="88"/>
      <c r="WK11" s="88"/>
      <c r="WL11" s="88"/>
      <c r="WM11" s="88"/>
      <c r="WN11" s="88"/>
      <c r="WO11" s="88"/>
      <c r="WP11" s="88"/>
      <c r="WQ11" s="88"/>
      <c r="WR11" s="88"/>
      <c r="WS11" s="88"/>
      <c r="WT11" s="88"/>
      <c r="WU11" s="88"/>
      <c r="WV11" s="88"/>
      <c r="WW11" s="88"/>
      <c r="WX11" s="88"/>
      <c r="WY11" s="88"/>
      <c r="WZ11" s="88"/>
      <c r="XA11" s="88"/>
      <c r="XB11" s="88"/>
      <c r="XC11" s="88"/>
      <c r="XD11" s="88"/>
      <c r="XE11" s="88"/>
      <c r="XF11" s="88"/>
      <c r="XG11" s="88"/>
      <c r="XH11" s="88"/>
      <c r="XI11" s="88"/>
      <c r="XJ11" s="88"/>
      <c r="XK11" s="88"/>
      <c r="XL11" s="88"/>
      <c r="XM11" s="88"/>
      <c r="XN11" s="88"/>
      <c r="XO11" s="88"/>
      <c r="XP11" s="88"/>
      <c r="XQ11" s="88"/>
      <c r="XR11" s="88"/>
      <c r="XS11" s="88"/>
      <c r="XT11" s="88"/>
      <c r="XU11" s="88"/>
      <c r="XV11" s="88"/>
      <c r="XW11" s="88"/>
      <c r="XX11" s="88"/>
      <c r="XY11" s="88"/>
      <c r="XZ11" s="88"/>
      <c r="YA11" s="88"/>
      <c r="YB11" s="88"/>
      <c r="YC11" s="88"/>
      <c r="YD11" s="88"/>
      <c r="YE11" s="88"/>
      <c r="YF11" s="88"/>
      <c r="YG11" s="88"/>
      <c r="YH11" s="88"/>
      <c r="YI11" s="88"/>
      <c r="YJ11" s="88"/>
      <c r="YK11" s="88"/>
      <c r="YL11" s="88"/>
      <c r="YM11" s="88"/>
      <c r="YN11" s="88"/>
      <c r="YO11" s="88"/>
      <c r="YP11" s="88"/>
      <c r="YQ11" s="88"/>
      <c r="YR11" s="88"/>
      <c r="YS11" s="88"/>
      <c r="YT11" s="88"/>
      <c r="YU11" s="88"/>
      <c r="YV11" s="88"/>
      <c r="YW11" s="88"/>
      <c r="YX11" s="88"/>
      <c r="YY11" s="88"/>
      <c r="YZ11" s="88"/>
      <c r="ZA11" s="88"/>
      <c r="ZB11" s="88"/>
      <c r="ZC11" s="88"/>
      <c r="ZD11" s="88"/>
      <c r="ZE11" s="88"/>
      <c r="ZF11" s="88"/>
      <c r="ZG11" s="88"/>
      <c r="ZH11" s="88"/>
      <c r="ZI11" s="88"/>
      <c r="ZJ11" s="88"/>
      <c r="ZK11" s="88"/>
      <c r="ZL11" s="88"/>
      <c r="ZM11" s="88"/>
      <c r="ZN11" s="88"/>
      <c r="ZO11" s="88"/>
      <c r="ZP11" s="88"/>
      <c r="ZQ11" s="88"/>
      <c r="ZR11" s="88"/>
      <c r="ZS11" s="88"/>
      <c r="ZT11" s="88"/>
      <c r="ZU11" s="88"/>
      <c r="ZV11" s="88"/>
      <c r="ZW11" s="88"/>
      <c r="ZX11" s="88"/>
      <c r="ZY11" s="88"/>
      <c r="ZZ11" s="88"/>
      <c r="AAA11" s="88"/>
      <c r="AAB11" s="88"/>
      <c r="AAC11" s="88"/>
      <c r="AAD11" s="88"/>
      <c r="AAE11" s="88"/>
      <c r="AAF11" s="88"/>
      <c r="AAG11" s="88"/>
      <c r="AAH11" s="88"/>
      <c r="AAI11" s="88"/>
      <c r="AAJ11" s="88"/>
      <c r="AAK11" s="88"/>
      <c r="AAL11" s="88"/>
      <c r="AAM11" s="88"/>
      <c r="AAN11" s="88"/>
      <c r="AAO11" s="88"/>
      <c r="AAP11" s="88"/>
      <c r="AAQ11" s="88"/>
      <c r="AAR11" s="88"/>
      <c r="AAS11" s="88"/>
      <c r="AAT11" s="88"/>
      <c r="AAU11" s="88"/>
      <c r="AAV11" s="88"/>
      <c r="AAW11" s="88"/>
      <c r="AAX11" s="88"/>
      <c r="AAY11" s="88"/>
      <c r="AAZ11" s="88"/>
      <c r="ABA11" s="88"/>
      <c r="ABB11" s="88"/>
      <c r="ABC11" s="88"/>
      <c r="ABD11" s="88"/>
      <c r="ABE11" s="88"/>
      <c r="ABF11" s="88"/>
      <c r="ABG11" s="88"/>
      <c r="ABH11" s="88"/>
      <c r="ABI11" s="88"/>
      <c r="ABJ11" s="88"/>
      <c r="ABK11" s="88"/>
      <c r="ABL11" s="88"/>
      <c r="ABM11" s="88"/>
      <c r="ABN11" s="88"/>
      <c r="ABO11" s="88"/>
      <c r="ABP11" s="88"/>
      <c r="ABQ11" s="88"/>
      <c r="ABR11" s="88"/>
      <c r="ABS11" s="88"/>
      <c r="ABT11" s="88"/>
      <c r="ABU11" s="88"/>
      <c r="ABV11" s="88"/>
      <c r="ABW11" s="88"/>
      <c r="ABX11" s="88"/>
      <c r="ABY11" s="88"/>
      <c r="ABZ11" s="88"/>
      <c r="ACA11" s="88"/>
      <c r="ACB11" s="88"/>
      <c r="ACC11" s="88"/>
      <c r="ACD11" s="88"/>
      <c r="ACE11" s="88"/>
      <c r="ACF11" s="88"/>
      <c r="ACG11" s="88"/>
      <c r="ACH11" s="88"/>
      <c r="ACI11" s="88"/>
      <c r="ACJ11" s="88"/>
      <c r="ACK11" s="88"/>
      <c r="ACL11" s="88"/>
      <c r="ACM11" s="88"/>
      <c r="ACN11" s="88"/>
      <c r="ACO11" s="88"/>
      <c r="ACP11" s="88"/>
      <c r="ACQ11" s="88"/>
      <c r="ACR11" s="88"/>
      <c r="ACS11" s="88"/>
      <c r="ACT11" s="88"/>
      <c r="ACU11" s="88"/>
      <c r="ACV11" s="88"/>
      <c r="ACW11" s="88"/>
      <c r="ACX11" s="88"/>
      <c r="ACY11" s="88"/>
      <c r="ACZ11" s="88"/>
      <c r="ADA11" s="88"/>
      <c r="ADB11" s="88"/>
      <c r="ADC11" s="88"/>
      <c r="ADD11" s="88"/>
      <c r="ADE11" s="88"/>
      <c r="ADF11" s="88"/>
      <c r="ADG11" s="88"/>
      <c r="ADH11" s="88"/>
      <c r="ADI11" s="88"/>
      <c r="ADJ11" s="88"/>
      <c r="ADK11" s="88"/>
      <c r="ADL11" s="88"/>
      <c r="ADM11" s="88"/>
      <c r="ADN11" s="88"/>
      <c r="ADO11" s="88"/>
      <c r="ADP11" s="88"/>
      <c r="ADQ11" s="88"/>
      <c r="ADR11" s="88"/>
      <c r="ADS11" s="88"/>
      <c r="ADT11" s="88"/>
      <c r="ADU11" s="88"/>
      <c r="ADV11" s="88"/>
      <c r="ADW11" s="88"/>
      <c r="ADX11" s="88"/>
      <c r="ADY11" s="88"/>
      <c r="ADZ11" s="88"/>
      <c r="AEA11" s="88"/>
      <c r="AEB11" s="88"/>
      <c r="AEC11" s="88"/>
      <c r="AED11" s="88"/>
      <c r="AEE11" s="88"/>
      <c r="AEF11" s="88"/>
      <c r="AEG11" s="88"/>
      <c r="AEH11" s="88"/>
      <c r="AEI11" s="88"/>
      <c r="AEJ11" s="88"/>
      <c r="AEK11" s="88"/>
      <c r="AEL11" s="88"/>
      <c r="AEM11" s="88"/>
      <c r="AEN11" s="88"/>
      <c r="AEO11" s="88"/>
      <c r="AEP11" s="88"/>
      <c r="AEQ11" s="88"/>
      <c r="AER11" s="88"/>
      <c r="AES11" s="88"/>
      <c r="AET11" s="88"/>
      <c r="AEU11" s="88"/>
      <c r="AEV11" s="88"/>
      <c r="AEW11" s="88"/>
      <c r="AEX11" s="88"/>
      <c r="AEY11" s="88"/>
      <c r="AEZ11" s="88"/>
      <c r="AFA11" s="88"/>
      <c r="AFB11" s="88"/>
      <c r="AFC11" s="88"/>
      <c r="AFD11" s="88"/>
      <c r="AFE11" s="88"/>
      <c r="AFF11" s="88"/>
      <c r="AFG11" s="88"/>
      <c r="AFH11" s="88"/>
      <c r="AFI11" s="88"/>
      <c r="AFJ11" s="88"/>
      <c r="AFK11" s="88"/>
      <c r="AFL11" s="88"/>
      <c r="AFM11" s="88"/>
      <c r="AFN11" s="88"/>
      <c r="AFO11" s="88"/>
      <c r="AFP11" s="88"/>
      <c r="AFQ11" s="88"/>
      <c r="AFR11" s="88"/>
      <c r="AFS11" s="88"/>
      <c r="AFT11" s="88"/>
      <c r="AFU11" s="88"/>
      <c r="AFV11" s="88"/>
      <c r="AFW11" s="88"/>
      <c r="AFX11" s="88"/>
      <c r="AFY11" s="88"/>
      <c r="AFZ11" s="88"/>
      <c r="AGA11" s="88"/>
      <c r="AGB11" s="88"/>
      <c r="AGC11" s="88"/>
      <c r="AGD11" s="88"/>
      <c r="AGE11" s="88"/>
      <c r="AGF11" s="88"/>
      <c r="AGG11" s="88"/>
      <c r="AGH11" s="88"/>
      <c r="AGI11" s="88"/>
      <c r="AGJ11" s="88"/>
      <c r="AGK11" s="88"/>
      <c r="AGL11" s="88"/>
      <c r="AGM11" s="88"/>
      <c r="AGN11" s="88"/>
      <c r="AGO11" s="88"/>
      <c r="AGP11" s="88"/>
      <c r="AGQ11" s="88"/>
      <c r="AGR11" s="88"/>
      <c r="AGS11" s="88"/>
      <c r="AGT11" s="88"/>
      <c r="AGU11" s="88"/>
      <c r="AGV11" s="88"/>
      <c r="AGW11" s="88"/>
      <c r="AGX11" s="88"/>
      <c r="AGY11" s="88"/>
      <c r="AGZ11" s="88"/>
      <c r="AHA11" s="88"/>
      <c r="AHB11" s="88"/>
      <c r="AHC11" s="88"/>
      <c r="AHD11" s="88"/>
      <c r="AHE11" s="88"/>
      <c r="AHF11" s="88"/>
      <c r="AHG11" s="88"/>
      <c r="AHH11" s="88"/>
      <c r="AHI11" s="88"/>
      <c r="AHJ11" s="88"/>
      <c r="AHK11" s="88"/>
      <c r="AHL11" s="88"/>
      <c r="AHM11" s="88"/>
      <c r="AHN11" s="88"/>
      <c r="AHO11" s="88"/>
      <c r="AHP11" s="88"/>
      <c r="AHQ11" s="88"/>
      <c r="AHR11" s="88"/>
      <c r="AHS11" s="88"/>
      <c r="AHT11" s="88"/>
      <c r="AHU11" s="88"/>
      <c r="AHV11" s="88"/>
      <c r="AHW11" s="88"/>
      <c r="AHX11" s="88"/>
      <c r="AHY11" s="88"/>
      <c r="AHZ11" s="88"/>
      <c r="AIA11" s="88"/>
      <c r="AIB11" s="88"/>
      <c r="AIC11" s="88"/>
      <c r="AID11" s="88"/>
      <c r="AIE11" s="88"/>
      <c r="AIF11" s="88"/>
      <c r="AIG11" s="88"/>
      <c r="AIH11" s="88"/>
      <c r="AII11" s="88"/>
      <c r="AIJ11" s="88"/>
      <c r="AIK11" s="88"/>
      <c r="AIL11" s="88"/>
      <c r="AIM11" s="88"/>
      <c r="AIN11" s="88"/>
      <c r="AIO11" s="88"/>
      <c r="AIP11" s="88"/>
      <c r="AIQ11" s="88"/>
      <c r="AIR11" s="88"/>
      <c r="AIS11" s="88"/>
      <c r="AIT11" s="88"/>
      <c r="AIU11" s="88"/>
      <c r="AIV11" s="88"/>
      <c r="AIW11" s="88"/>
      <c r="AIX11" s="88"/>
      <c r="AIY11" s="88"/>
      <c r="AIZ11" s="88"/>
      <c r="AJA11" s="88"/>
      <c r="AJB11" s="88"/>
      <c r="AJC11" s="88"/>
      <c r="AJD11" s="88"/>
      <c r="AJE11" s="88"/>
      <c r="AJF11" s="88"/>
      <c r="AJG11" s="88"/>
      <c r="AJH11" s="88"/>
      <c r="AJI11" s="88"/>
      <c r="AJJ11" s="88"/>
      <c r="AJK11" s="88"/>
      <c r="AJL11" s="88"/>
      <c r="AJM11" s="88"/>
      <c r="AJN11" s="88"/>
      <c r="AJO11" s="88"/>
      <c r="AJP11" s="88"/>
      <c r="AJQ11" s="88"/>
      <c r="AJR11" s="88"/>
      <c r="AJS11" s="88"/>
      <c r="AJT11" s="88"/>
      <c r="AJU11" s="88"/>
      <c r="AJV11" s="88"/>
      <c r="AJW11" s="88"/>
      <c r="AJX11" s="88"/>
      <c r="AJY11" s="88"/>
      <c r="AJZ11" s="88"/>
      <c r="AKA11" s="88"/>
      <c r="AKB11" s="88"/>
      <c r="AKC11" s="88"/>
      <c r="AKD11" s="88"/>
      <c r="AKE11" s="88"/>
      <c r="AKF11" s="88"/>
      <c r="AKG11" s="88"/>
      <c r="AKH11" s="88"/>
      <c r="AKI11" s="88"/>
      <c r="AKJ11" s="88"/>
      <c r="AKK11" s="88"/>
      <c r="AKL11" s="88"/>
      <c r="AKM11" s="88"/>
      <c r="AKN11" s="88"/>
      <c r="AKO11" s="88"/>
      <c r="AKP11" s="88"/>
      <c r="AKQ11" s="88"/>
      <c r="AKR11" s="88"/>
      <c r="AKS11" s="88"/>
      <c r="AKT11" s="88"/>
      <c r="AKU11" s="88"/>
      <c r="AKV11" s="88"/>
      <c r="AKW11" s="88"/>
      <c r="AKX11" s="88"/>
      <c r="AKY11" s="88"/>
      <c r="AKZ11" s="88"/>
      <c r="ALA11" s="88"/>
      <c r="ALB11" s="88"/>
      <c r="ALC11" s="88"/>
      <c r="ALD11" s="88"/>
      <c r="ALE11" s="88"/>
      <c r="ALF11" s="88"/>
      <c r="ALG11" s="88"/>
      <c r="ALH11" s="88"/>
      <c r="ALI11" s="88"/>
      <c r="ALJ11" s="88"/>
      <c r="ALK11" s="88"/>
      <c r="ALL11" s="88"/>
      <c r="ALM11" s="88"/>
      <c r="ALN11" s="88"/>
      <c r="ALO11" s="88"/>
      <c r="ALP11" s="88"/>
      <c r="ALQ11" s="88"/>
      <c r="ALR11" s="88"/>
      <c r="ALS11" s="88"/>
      <c r="ALT11" s="88"/>
      <c r="ALU11" s="88"/>
      <c r="ALV11" s="88"/>
      <c r="ALW11" s="88"/>
      <c r="ALX11" s="88"/>
      <c r="ALY11" s="88"/>
      <c r="ALZ11" s="88"/>
      <c r="AMA11" s="88"/>
      <c r="AMB11" s="88"/>
      <c r="AMC11" s="88"/>
      <c r="AMD11" s="88"/>
      <c r="AME11" s="88"/>
      <c r="AMF11" s="88"/>
      <c r="AMG11" s="88"/>
      <c r="AMH11" s="88"/>
      <c r="AMI11" s="88"/>
      <c r="AMJ11" s="88"/>
    </row>
    <row r="12" spans="1:1024">
      <c r="A12" s="88"/>
      <c r="B12" s="119"/>
      <c r="C12" s="228" t="s">
        <v>129</v>
      </c>
      <c r="D12" s="230">
        <v>2000</v>
      </c>
      <c r="E12" s="120">
        <f>D12/$D$16</f>
        <v>0.17319016279875304</v>
      </c>
      <c r="F12" s="121" t="s">
        <v>115</v>
      </c>
      <c r="G12" s="88"/>
      <c r="H12" s="88"/>
      <c r="I12" s="88"/>
      <c r="J12" s="122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  <c r="DT12" s="88"/>
      <c r="DU12" s="88"/>
      <c r="DV12" s="88"/>
      <c r="DW12" s="88"/>
      <c r="DX12" s="88"/>
      <c r="DY12" s="88"/>
      <c r="DZ12" s="88"/>
      <c r="EA12" s="88"/>
      <c r="EB12" s="88"/>
      <c r="EC12" s="88"/>
      <c r="ED12" s="88"/>
      <c r="EE12" s="88"/>
      <c r="EF12" s="88"/>
      <c r="EG12" s="88"/>
      <c r="EH12" s="88"/>
      <c r="EI12" s="88"/>
      <c r="EJ12" s="88"/>
      <c r="EK12" s="88"/>
      <c r="EL12" s="88"/>
      <c r="EM12" s="88"/>
      <c r="EN12" s="88"/>
      <c r="EO12" s="88"/>
      <c r="EP12" s="88"/>
      <c r="EQ12" s="88"/>
      <c r="ER12" s="88"/>
      <c r="ES12" s="88"/>
      <c r="ET12" s="88"/>
      <c r="EU12" s="88"/>
      <c r="EV12" s="88"/>
      <c r="EW12" s="88"/>
      <c r="EX12" s="88"/>
      <c r="EY12" s="88"/>
      <c r="EZ12" s="88"/>
      <c r="FA12" s="88"/>
      <c r="FB12" s="88"/>
      <c r="FC12" s="88"/>
      <c r="FD12" s="88"/>
      <c r="FE12" s="88"/>
      <c r="FF12" s="88"/>
      <c r="FG12" s="88"/>
      <c r="FH12" s="88"/>
      <c r="FI12" s="88"/>
      <c r="FJ12" s="88"/>
      <c r="FK12" s="88"/>
      <c r="FL12" s="88"/>
      <c r="FM12" s="88"/>
      <c r="FN12" s="88"/>
      <c r="FO12" s="88"/>
      <c r="FP12" s="88"/>
      <c r="FQ12" s="88"/>
      <c r="FR12" s="88"/>
      <c r="FS12" s="88"/>
      <c r="FT12" s="88"/>
      <c r="FU12" s="88"/>
      <c r="FV12" s="88"/>
      <c r="FW12" s="88"/>
      <c r="FX12" s="88"/>
      <c r="FY12" s="88"/>
      <c r="FZ12" s="88"/>
      <c r="GA12" s="88"/>
      <c r="GB12" s="88"/>
      <c r="GC12" s="88"/>
      <c r="GD12" s="88"/>
      <c r="GE12" s="88"/>
      <c r="GF12" s="88"/>
      <c r="GG12" s="88"/>
      <c r="GH12" s="88"/>
      <c r="GI12" s="88"/>
      <c r="GJ12" s="88"/>
      <c r="GK12" s="88"/>
      <c r="GL12" s="88"/>
      <c r="GM12" s="88"/>
      <c r="GN12" s="88"/>
      <c r="GO12" s="88"/>
      <c r="GP12" s="88"/>
      <c r="GQ12" s="88"/>
      <c r="GR12" s="88"/>
      <c r="GS12" s="88"/>
      <c r="GT12" s="88"/>
      <c r="GU12" s="88"/>
      <c r="GV12" s="88"/>
      <c r="GW12" s="88"/>
      <c r="GX12" s="88"/>
      <c r="GY12" s="88"/>
      <c r="GZ12" s="88"/>
      <c r="HA12" s="88"/>
      <c r="HB12" s="88"/>
      <c r="HC12" s="88"/>
      <c r="HD12" s="88"/>
      <c r="HE12" s="88"/>
      <c r="HF12" s="88"/>
      <c r="HG12" s="88"/>
      <c r="HH12" s="88"/>
      <c r="HI12" s="88"/>
      <c r="HJ12" s="88"/>
      <c r="HK12" s="88"/>
      <c r="HL12" s="88"/>
      <c r="HM12" s="88"/>
      <c r="HN12" s="88"/>
      <c r="HO12" s="88"/>
      <c r="HP12" s="88"/>
      <c r="HQ12" s="88"/>
      <c r="HR12" s="88"/>
      <c r="HS12" s="88"/>
      <c r="HT12" s="88"/>
      <c r="HU12" s="88"/>
      <c r="HV12" s="88"/>
      <c r="HW12" s="88"/>
      <c r="HX12" s="88"/>
      <c r="HY12" s="88"/>
      <c r="HZ12" s="88"/>
      <c r="IA12" s="88"/>
      <c r="IB12" s="88"/>
      <c r="IC12" s="88"/>
      <c r="ID12" s="88"/>
      <c r="IE12" s="88"/>
      <c r="IF12" s="88"/>
      <c r="IG12" s="88"/>
      <c r="IH12" s="88"/>
      <c r="II12" s="88"/>
      <c r="IJ12" s="88"/>
      <c r="IK12" s="88"/>
      <c r="IL12" s="88"/>
      <c r="IM12" s="88"/>
      <c r="IN12" s="88"/>
      <c r="IO12" s="88"/>
      <c r="IP12" s="88"/>
      <c r="IQ12" s="88"/>
      <c r="IR12" s="88"/>
      <c r="IS12" s="88"/>
      <c r="IT12" s="88"/>
      <c r="IU12" s="88"/>
      <c r="IV12" s="88"/>
      <c r="IW12" s="88"/>
      <c r="IX12" s="88"/>
      <c r="IY12" s="88"/>
      <c r="IZ12" s="88"/>
      <c r="JA12" s="88"/>
      <c r="JB12" s="88"/>
      <c r="JC12" s="88"/>
      <c r="JD12" s="88"/>
      <c r="JE12" s="88"/>
      <c r="JF12" s="88"/>
      <c r="JG12" s="88"/>
      <c r="JH12" s="88"/>
      <c r="JI12" s="88"/>
      <c r="JJ12" s="88"/>
      <c r="JK12" s="88"/>
      <c r="JL12" s="88"/>
      <c r="JM12" s="88"/>
      <c r="JN12" s="88"/>
      <c r="JO12" s="88"/>
      <c r="JP12" s="88"/>
      <c r="JQ12" s="88"/>
      <c r="JR12" s="88"/>
      <c r="JS12" s="88"/>
      <c r="JT12" s="88"/>
      <c r="JU12" s="88"/>
      <c r="JV12" s="88"/>
      <c r="JW12" s="88"/>
      <c r="JX12" s="88"/>
      <c r="JY12" s="88"/>
      <c r="JZ12" s="88"/>
      <c r="KA12" s="88"/>
      <c r="KB12" s="88"/>
      <c r="KC12" s="88"/>
      <c r="KD12" s="88"/>
      <c r="KE12" s="88"/>
      <c r="KF12" s="88"/>
      <c r="KG12" s="88"/>
      <c r="KH12" s="88"/>
      <c r="KI12" s="88"/>
      <c r="KJ12" s="88"/>
      <c r="KK12" s="88"/>
      <c r="KL12" s="88"/>
      <c r="KM12" s="88"/>
      <c r="KN12" s="88"/>
      <c r="KO12" s="88"/>
      <c r="KP12" s="88"/>
      <c r="KQ12" s="88"/>
      <c r="KR12" s="88"/>
      <c r="KS12" s="88"/>
      <c r="KT12" s="88"/>
      <c r="KU12" s="88"/>
      <c r="KV12" s="88"/>
      <c r="KW12" s="88"/>
      <c r="KX12" s="88"/>
      <c r="KY12" s="88"/>
      <c r="KZ12" s="88"/>
      <c r="LA12" s="88"/>
      <c r="LB12" s="88"/>
      <c r="LC12" s="88"/>
      <c r="LD12" s="88"/>
      <c r="LE12" s="88"/>
      <c r="LF12" s="88"/>
      <c r="LG12" s="88"/>
      <c r="LH12" s="88"/>
      <c r="LI12" s="88"/>
      <c r="LJ12" s="88"/>
      <c r="LK12" s="88"/>
      <c r="LL12" s="88"/>
      <c r="LM12" s="88"/>
      <c r="LN12" s="88"/>
      <c r="LO12" s="88"/>
      <c r="LP12" s="88"/>
      <c r="LQ12" s="88"/>
      <c r="LR12" s="88"/>
      <c r="LS12" s="88"/>
      <c r="LT12" s="88"/>
      <c r="LU12" s="88"/>
      <c r="LV12" s="88"/>
      <c r="LW12" s="88"/>
      <c r="LX12" s="88"/>
      <c r="LY12" s="88"/>
      <c r="LZ12" s="88"/>
      <c r="MA12" s="88"/>
      <c r="MB12" s="88"/>
      <c r="MC12" s="88"/>
      <c r="MD12" s="88"/>
      <c r="ME12" s="88"/>
      <c r="MF12" s="88"/>
      <c r="MG12" s="88"/>
      <c r="MH12" s="88"/>
      <c r="MI12" s="88"/>
      <c r="MJ12" s="88"/>
      <c r="MK12" s="88"/>
      <c r="ML12" s="88"/>
      <c r="MM12" s="88"/>
      <c r="MN12" s="88"/>
      <c r="MO12" s="88"/>
      <c r="MP12" s="88"/>
      <c r="MQ12" s="88"/>
      <c r="MR12" s="88"/>
      <c r="MS12" s="88"/>
      <c r="MT12" s="88"/>
      <c r="MU12" s="88"/>
      <c r="MV12" s="88"/>
      <c r="MW12" s="88"/>
      <c r="MX12" s="88"/>
      <c r="MY12" s="88"/>
      <c r="MZ12" s="88"/>
      <c r="NA12" s="88"/>
      <c r="NB12" s="88"/>
      <c r="NC12" s="88"/>
      <c r="ND12" s="88"/>
      <c r="NE12" s="88"/>
      <c r="NF12" s="88"/>
      <c r="NG12" s="88"/>
      <c r="NH12" s="88"/>
      <c r="NI12" s="88"/>
      <c r="NJ12" s="88"/>
      <c r="NK12" s="88"/>
      <c r="NL12" s="88"/>
      <c r="NM12" s="88"/>
      <c r="NN12" s="88"/>
      <c r="NO12" s="88"/>
      <c r="NP12" s="88"/>
      <c r="NQ12" s="88"/>
      <c r="NR12" s="88"/>
      <c r="NS12" s="88"/>
      <c r="NT12" s="88"/>
      <c r="NU12" s="88"/>
      <c r="NV12" s="88"/>
      <c r="NW12" s="88"/>
      <c r="NX12" s="88"/>
      <c r="NY12" s="88"/>
      <c r="NZ12" s="88"/>
      <c r="OA12" s="88"/>
      <c r="OB12" s="88"/>
      <c r="OC12" s="88"/>
      <c r="OD12" s="88"/>
      <c r="OE12" s="88"/>
      <c r="OF12" s="88"/>
      <c r="OG12" s="88"/>
      <c r="OH12" s="88"/>
      <c r="OI12" s="88"/>
      <c r="OJ12" s="88"/>
      <c r="OK12" s="88"/>
      <c r="OL12" s="88"/>
      <c r="OM12" s="88"/>
      <c r="ON12" s="88"/>
      <c r="OO12" s="88"/>
      <c r="OP12" s="88"/>
      <c r="OQ12" s="88"/>
      <c r="OR12" s="88"/>
      <c r="OS12" s="88"/>
      <c r="OT12" s="88"/>
      <c r="OU12" s="88"/>
      <c r="OV12" s="88"/>
      <c r="OW12" s="88"/>
      <c r="OX12" s="88"/>
      <c r="OY12" s="88"/>
      <c r="OZ12" s="88"/>
      <c r="PA12" s="88"/>
      <c r="PB12" s="88"/>
      <c r="PC12" s="88"/>
      <c r="PD12" s="88"/>
      <c r="PE12" s="88"/>
      <c r="PF12" s="88"/>
      <c r="PG12" s="88"/>
      <c r="PH12" s="88"/>
      <c r="PI12" s="88"/>
      <c r="PJ12" s="88"/>
      <c r="PK12" s="88"/>
      <c r="PL12" s="88"/>
      <c r="PM12" s="88"/>
      <c r="PN12" s="88"/>
      <c r="PO12" s="88"/>
      <c r="PP12" s="88"/>
      <c r="PQ12" s="88"/>
      <c r="PR12" s="88"/>
      <c r="PS12" s="88"/>
      <c r="PT12" s="88"/>
      <c r="PU12" s="88"/>
      <c r="PV12" s="88"/>
      <c r="PW12" s="88"/>
      <c r="PX12" s="88"/>
      <c r="PY12" s="88"/>
      <c r="PZ12" s="88"/>
      <c r="QA12" s="88"/>
      <c r="QB12" s="88"/>
      <c r="QC12" s="88"/>
      <c r="QD12" s="88"/>
      <c r="QE12" s="88"/>
      <c r="QF12" s="88"/>
      <c r="QG12" s="88"/>
      <c r="QH12" s="88"/>
      <c r="QI12" s="88"/>
      <c r="QJ12" s="88"/>
      <c r="QK12" s="88"/>
      <c r="QL12" s="88"/>
      <c r="QM12" s="88"/>
      <c r="QN12" s="88"/>
      <c r="QO12" s="88"/>
      <c r="QP12" s="88"/>
      <c r="QQ12" s="88"/>
      <c r="QR12" s="88"/>
      <c r="QS12" s="88"/>
      <c r="QT12" s="88"/>
      <c r="QU12" s="88"/>
      <c r="QV12" s="88"/>
      <c r="QW12" s="88"/>
      <c r="QX12" s="88"/>
      <c r="QY12" s="88"/>
      <c r="QZ12" s="88"/>
      <c r="RA12" s="88"/>
      <c r="RB12" s="88"/>
      <c r="RC12" s="88"/>
      <c r="RD12" s="88"/>
      <c r="RE12" s="88"/>
      <c r="RF12" s="88"/>
      <c r="RG12" s="88"/>
      <c r="RH12" s="88"/>
      <c r="RI12" s="88"/>
      <c r="RJ12" s="88"/>
      <c r="RK12" s="88"/>
      <c r="RL12" s="88"/>
      <c r="RM12" s="88"/>
      <c r="RN12" s="88"/>
      <c r="RO12" s="88"/>
      <c r="RP12" s="88"/>
      <c r="RQ12" s="88"/>
      <c r="RR12" s="88"/>
      <c r="RS12" s="88"/>
      <c r="RT12" s="88"/>
      <c r="RU12" s="88"/>
      <c r="RV12" s="88"/>
      <c r="RW12" s="88"/>
      <c r="RX12" s="88"/>
      <c r="RY12" s="88"/>
      <c r="RZ12" s="88"/>
      <c r="SA12" s="88"/>
      <c r="SB12" s="88"/>
      <c r="SC12" s="88"/>
      <c r="SD12" s="88"/>
      <c r="SE12" s="88"/>
      <c r="SF12" s="88"/>
      <c r="SG12" s="88"/>
      <c r="SH12" s="88"/>
      <c r="SI12" s="88"/>
      <c r="SJ12" s="88"/>
      <c r="SK12" s="88"/>
      <c r="SL12" s="88"/>
      <c r="SM12" s="88"/>
      <c r="SN12" s="88"/>
      <c r="SO12" s="88"/>
      <c r="SP12" s="88"/>
      <c r="SQ12" s="88"/>
      <c r="SR12" s="88"/>
      <c r="SS12" s="88"/>
      <c r="ST12" s="88"/>
      <c r="SU12" s="88"/>
      <c r="SV12" s="88"/>
      <c r="SW12" s="88"/>
      <c r="SX12" s="88"/>
      <c r="SY12" s="88"/>
      <c r="SZ12" s="88"/>
      <c r="TA12" s="88"/>
      <c r="TB12" s="88"/>
      <c r="TC12" s="88"/>
      <c r="TD12" s="88"/>
      <c r="TE12" s="88"/>
      <c r="TF12" s="88"/>
      <c r="TG12" s="88"/>
      <c r="TH12" s="88"/>
      <c r="TI12" s="88"/>
      <c r="TJ12" s="88"/>
      <c r="TK12" s="88"/>
      <c r="TL12" s="88"/>
      <c r="TM12" s="88"/>
      <c r="TN12" s="88"/>
      <c r="TO12" s="88"/>
      <c r="TP12" s="88"/>
      <c r="TQ12" s="88"/>
      <c r="TR12" s="88"/>
      <c r="TS12" s="88"/>
      <c r="TT12" s="88"/>
      <c r="TU12" s="88"/>
      <c r="TV12" s="88"/>
      <c r="TW12" s="88"/>
      <c r="TX12" s="88"/>
      <c r="TY12" s="88"/>
      <c r="TZ12" s="88"/>
      <c r="UA12" s="88"/>
      <c r="UB12" s="88"/>
      <c r="UC12" s="88"/>
      <c r="UD12" s="88"/>
      <c r="UE12" s="88"/>
      <c r="UF12" s="88"/>
      <c r="UG12" s="88"/>
      <c r="UH12" s="88"/>
      <c r="UI12" s="88"/>
      <c r="UJ12" s="88"/>
      <c r="UK12" s="88"/>
      <c r="UL12" s="88"/>
      <c r="UM12" s="88"/>
      <c r="UN12" s="88"/>
      <c r="UO12" s="88"/>
      <c r="UP12" s="88"/>
      <c r="UQ12" s="88"/>
      <c r="UR12" s="88"/>
      <c r="US12" s="88"/>
      <c r="UT12" s="88"/>
      <c r="UU12" s="88"/>
      <c r="UV12" s="88"/>
      <c r="UW12" s="88"/>
      <c r="UX12" s="88"/>
      <c r="UY12" s="88"/>
      <c r="UZ12" s="88"/>
      <c r="VA12" s="88"/>
      <c r="VB12" s="88"/>
      <c r="VC12" s="88"/>
      <c r="VD12" s="88"/>
      <c r="VE12" s="88"/>
      <c r="VF12" s="88"/>
      <c r="VG12" s="88"/>
      <c r="VH12" s="88"/>
      <c r="VI12" s="88"/>
      <c r="VJ12" s="88"/>
      <c r="VK12" s="88"/>
      <c r="VL12" s="88"/>
      <c r="VM12" s="88"/>
      <c r="VN12" s="88"/>
      <c r="VO12" s="88"/>
      <c r="VP12" s="88"/>
      <c r="VQ12" s="88"/>
      <c r="VR12" s="88"/>
      <c r="VS12" s="88"/>
      <c r="VT12" s="88"/>
      <c r="VU12" s="88"/>
      <c r="VV12" s="88"/>
      <c r="VW12" s="88"/>
      <c r="VX12" s="88"/>
      <c r="VY12" s="88"/>
      <c r="VZ12" s="88"/>
      <c r="WA12" s="88"/>
      <c r="WB12" s="88"/>
      <c r="WC12" s="88"/>
      <c r="WD12" s="88"/>
      <c r="WE12" s="88"/>
      <c r="WF12" s="88"/>
      <c r="WG12" s="88"/>
      <c r="WH12" s="88"/>
      <c r="WI12" s="88"/>
      <c r="WJ12" s="88"/>
      <c r="WK12" s="88"/>
      <c r="WL12" s="88"/>
      <c r="WM12" s="88"/>
      <c r="WN12" s="88"/>
      <c r="WO12" s="88"/>
      <c r="WP12" s="88"/>
      <c r="WQ12" s="88"/>
      <c r="WR12" s="88"/>
      <c r="WS12" s="88"/>
      <c r="WT12" s="88"/>
      <c r="WU12" s="88"/>
      <c r="WV12" s="88"/>
      <c r="WW12" s="88"/>
      <c r="WX12" s="88"/>
      <c r="WY12" s="88"/>
      <c r="WZ12" s="88"/>
      <c r="XA12" s="88"/>
      <c r="XB12" s="88"/>
      <c r="XC12" s="88"/>
      <c r="XD12" s="88"/>
      <c r="XE12" s="88"/>
      <c r="XF12" s="88"/>
      <c r="XG12" s="88"/>
      <c r="XH12" s="88"/>
      <c r="XI12" s="88"/>
      <c r="XJ12" s="88"/>
      <c r="XK12" s="88"/>
      <c r="XL12" s="88"/>
      <c r="XM12" s="88"/>
      <c r="XN12" s="88"/>
      <c r="XO12" s="88"/>
      <c r="XP12" s="88"/>
      <c r="XQ12" s="88"/>
      <c r="XR12" s="88"/>
      <c r="XS12" s="88"/>
      <c r="XT12" s="88"/>
      <c r="XU12" s="88"/>
      <c r="XV12" s="88"/>
      <c r="XW12" s="88"/>
      <c r="XX12" s="88"/>
      <c r="XY12" s="88"/>
      <c r="XZ12" s="88"/>
      <c r="YA12" s="88"/>
      <c r="YB12" s="88"/>
      <c r="YC12" s="88"/>
      <c r="YD12" s="88"/>
      <c r="YE12" s="88"/>
      <c r="YF12" s="88"/>
      <c r="YG12" s="88"/>
      <c r="YH12" s="88"/>
      <c r="YI12" s="88"/>
      <c r="YJ12" s="88"/>
      <c r="YK12" s="88"/>
      <c r="YL12" s="88"/>
      <c r="YM12" s="88"/>
      <c r="YN12" s="88"/>
      <c r="YO12" s="88"/>
      <c r="YP12" s="88"/>
      <c r="YQ12" s="88"/>
      <c r="YR12" s="88"/>
      <c r="YS12" s="88"/>
      <c r="YT12" s="88"/>
      <c r="YU12" s="88"/>
      <c r="YV12" s="88"/>
      <c r="YW12" s="88"/>
      <c r="YX12" s="88"/>
      <c r="YY12" s="88"/>
      <c r="YZ12" s="88"/>
      <c r="ZA12" s="88"/>
      <c r="ZB12" s="88"/>
      <c r="ZC12" s="88"/>
      <c r="ZD12" s="88"/>
      <c r="ZE12" s="88"/>
      <c r="ZF12" s="88"/>
      <c r="ZG12" s="88"/>
      <c r="ZH12" s="88"/>
      <c r="ZI12" s="88"/>
      <c r="ZJ12" s="88"/>
      <c r="ZK12" s="88"/>
      <c r="ZL12" s="88"/>
      <c r="ZM12" s="88"/>
      <c r="ZN12" s="88"/>
      <c r="ZO12" s="88"/>
      <c r="ZP12" s="88"/>
      <c r="ZQ12" s="88"/>
      <c r="ZR12" s="88"/>
      <c r="ZS12" s="88"/>
      <c r="ZT12" s="88"/>
      <c r="ZU12" s="88"/>
      <c r="ZV12" s="88"/>
      <c r="ZW12" s="88"/>
      <c r="ZX12" s="88"/>
      <c r="ZY12" s="88"/>
      <c r="ZZ12" s="88"/>
      <c r="AAA12" s="88"/>
      <c r="AAB12" s="88"/>
      <c r="AAC12" s="88"/>
      <c r="AAD12" s="88"/>
      <c r="AAE12" s="88"/>
      <c r="AAF12" s="88"/>
      <c r="AAG12" s="88"/>
      <c r="AAH12" s="88"/>
      <c r="AAI12" s="88"/>
      <c r="AAJ12" s="88"/>
      <c r="AAK12" s="88"/>
      <c r="AAL12" s="88"/>
      <c r="AAM12" s="88"/>
      <c r="AAN12" s="88"/>
      <c r="AAO12" s="88"/>
      <c r="AAP12" s="88"/>
      <c r="AAQ12" s="88"/>
      <c r="AAR12" s="88"/>
      <c r="AAS12" s="88"/>
      <c r="AAT12" s="88"/>
      <c r="AAU12" s="88"/>
      <c r="AAV12" s="88"/>
      <c r="AAW12" s="88"/>
      <c r="AAX12" s="88"/>
      <c r="AAY12" s="88"/>
      <c r="AAZ12" s="88"/>
      <c r="ABA12" s="88"/>
      <c r="ABB12" s="88"/>
      <c r="ABC12" s="88"/>
      <c r="ABD12" s="88"/>
      <c r="ABE12" s="88"/>
      <c r="ABF12" s="88"/>
      <c r="ABG12" s="88"/>
      <c r="ABH12" s="88"/>
      <c r="ABI12" s="88"/>
      <c r="ABJ12" s="88"/>
      <c r="ABK12" s="88"/>
      <c r="ABL12" s="88"/>
      <c r="ABM12" s="88"/>
      <c r="ABN12" s="88"/>
      <c r="ABO12" s="88"/>
      <c r="ABP12" s="88"/>
      <c r="ABQ12" s="88"/>
      <c r="ABR12" s="88"/>
      <c r="ABS12" s="88"/>
      <c r="ABT12" s="88"/>
      <c r="ABU12" s="88"/>
      <c r="ABV12" s="88"/>
      <c r="ABW12" s="88"/>
      <c r="ABX12" s="88"/>
      <c r="ABY12" s="88"/>
      <c r="ABZ12" s="88"/>
      <c r="ACA12" s="88"/>
      <c r="ACB12" s="88"/>
      <c r="ACC12" s="88"/>
      <c r="ACD12" s="88"/>
      <c r="ACE12" s="88"/>
      <c r="ACF12" s="88"/>
      <c r="ACG12" s="88"/>
      <c r="ACH12" s="88"/>
      <c r="ACI12" s="88"/>
      <c r="ACJ12" s="88"/>
      <c r="ACK12" s="88"/>
      <c r="ACL12" s="88"/>
      <c r="ACM12" s="88"/>
      <c r="ACN12" s="88"/>
      <c r="ACO12" s="88"/>
      <c r="ACP12" s="88"/>
      <c r="ACQ12" s="88"/>
      <c r="ACR12" s="88"/>
      <c r="ACS12" s="88"/>
      <c r="ACT12" s="88"/>
      <c r="ACU12" s="88"/>
      <c r="ACV12" s="88"/>
      <c r="ACW12" s="88"/>
      <c r="ACX12" s="88"/>
      <c r="ACY12" s="88"/>
      <c r="ACZ12" s="88"/>
      <c r="ADA12" s="88"/>
      <c r="ADB12" s="88"/>
      <c r="ADC12" s="88"/>
      <c r="ADD12" s="88"/>
      <c r="ADE12" s="88"/>
      <c r="ADF12" s="88"/>
      <c r="ADG12" s="88"/>
      <c r="ADH12" s="88"/>
      <c r="ADI12" s="88"/>
      <c r="ADJ12" s="88"/>
      <c r="ADK12" s="88"/>
      <c r="ADL12" s="88"/>
      <c r="ADM12" s="88"/>
      <c r="ADN12" s="88"/>
      <c r="ADO12" s="88"/>
      <c r="ADP12" s="88"/>
      <c r="ADQ12" s="88"/>
      <c r="ADR12" s="88"/>
      <c r="ADS12" s="88"/>
      <c r="ADT12" s="88"/>
      <c r="ADU12" s="88"/>
      <c r="ADV12" s="88"/>
      <c r="ADW12" s="88"/>
      <c r="ADX12" s="88"/>
      <c r="ADY12" s="88"/>
      <c r="ADZ12" s="88"/>
      <c r="AEA12" s="88"/>
      <c r="AEB12" s="88"/>
      <c r="AEC12" s="88"/>
      <c r="AED12" s="88"/>
      <c r="AEE12" s="88"/>
      <c r="AEF12" s="88"/>
      <c r="AEG12" s="88"/>
      <c r="AEH12" s="88"/>
      <c r="AEI12" s="88"/>
      <c r="AEJ12" s="88"/>
      <c r="AEK12" s="88"/>
      <c r="AEL12" s="88"/>
      <c r="AEM12" s="88"/>
      <c r="AEN12" s="88"/>
      <c r="AEO12" s="88"/>
      <c r="AEP12" s="88"/>
      <c r="AEQ12" s="88"/>
      <c r="AER12" s="88"/>
      <c r="AES12" s="88"/>
      <c r="AET12" s="88"/>
      <c r="AEU12" s="88"/>
      <c r="AEV12" s="88"/>
      <c r="AEW12" s="88"/>
      <c r="AEX12" s="88"/>
      <c r="AEY12" s="88"/>
      <c r="AEZ12" s="88"/>
      <c r="AFA12" s="88"/>
      <c r="AFB12" s="88"/>
      <c r="AFC12" s="88"/>
      <c r="AFD12" s="88"/>
      <c r="AFE12" s="88"/>
      <c r="AFF12" s="88"/>
      <c r="AFG12" s="88"/>
      <c r="AFH12" s="88"/>
      <c r="AFI12" s="88"/>
      <c r="AFJ12" s="88"/>
      <c r="AFK12" s="88"/>
      <c r="AFL12" s="88"/>
      <c r="AFM12" s="88"/>
      <c r="AFN12" s="88"/>
      <c r="AFO12" s="88"/>
      <c r="AFP12" s="88"/>
      <c r="AFQ12" s="88"/>
      <c r="AFR12" s="88"/>
      <c r="AFS12" s="88"/>
      <c r="AFT12" s="88"/>
      <c r="AFU12" s="88"/>
      <c r="AFV12" s="88"/>
      <c r="AFW12" s="88"/>
      <c r="AFX12" s="88"/>
      <c r="AFY12" s="88"/>
      <c r="AFZ12" s="88"/>
      <c r="AGA12" s="88"/>
      <c r="AGB12" s="88"/>
      <c r="AGC12" s="88"/>
      <c r="AGD12" s="88"/>
      <c r="AGE12" s="88"/>
      <c r="AGF12" s="88"/>
      <c r="AGG12" s="88"/>
      <c r="AGH12" s="88"/>
      <c r="AGI12" s="88"/>
      <c r="AGJ12" s="88"/>
      <c r="AGK12" s="88"/>
      <c r="AGL12" s="88"/>
      <c r="AGM12" s="88"/>
      <c r="AGN12" s="88"/>
      <c r="AGO12" s="88"/>
      <c r="AGP12" s="88"/>
      <c r="AGQ12" s="88"/>
      <c r="AGR12" s="88"/>
      <c r="AGS12" s="88"/>
      <c r="AGT12" s="88"/>
      <c r="AGU12" s="88"/>
      <c r="AGV12" s="88"/>
      <c r="AGW12" s="88"/>
      <c r="AGX12" s="88"/>
      <c r="AGY12" s="88"/>
      <c r="AGZ12" s="88"/>
      <c r="AHA12" s="88"/>
      <c r="AHB12" s="88"/>
      <c r="AHC12" s="88"/>
      <c r="AHD12" s="88"/>
      <c r="AHE12" s="88"/>
      <c r="AHF12" s="88"/>
      <c r="AHG12" s="88"/>
      <c r="AHH12" s="88"/>
      <c r="AHI12" s="88"/>
      <c r="AHJ12" s="88"/>
      <c r="AHK12" s="88"/>
      <c r="AHL12" s="88"/>
      <c r="AHM12" s="88"/>
      <c r="AHN12" s="88"/>
      <c r="AHO12" s="88"/>
      <c r="AHP12" s="88"/>
      <c r="AHQ12" s="88"/>
      <c r="AHR12" s="88"/>
      <c r="AHS12" s="88"/>
      <c r="AHT12" s="88"/>
      <c r="AHU12" s="88"/>
      <c r="AHV12" s="88"/>
      <c r="AHW12" s="88"/>
      <c r="AHX12" s="88"/>
      <c r="AHY12" s="88"/>
      <c r="AHZ12" s="88"/>
      <c r="AIA12" s="88"/>
      <c r="AIB12" s="88"/>
      <c r="AIC12" s="88"/>
      <c r="AID12" s="88"/>
      <c r="AIE12" s="88"/>
      <c r="AIF12" s="88"/>
      <c r="AIG12" s="88"/>
      <c r="AIH12" s="88"/>
      <c r="AII12" s="88"/>
      <c r="AIJ12" s="88"/>
      <c r="AIK12" s="88"/>
      <c r="AIL12" s="88"/>
      <c r="AIM12" s="88"/>
      <c r="AIN12" s="88"/>
      <c r="AIO12" s="88"/>
      <c r="AIP12" s="88"/>
      <c r="AIQ12" s="88"/>
      <c r="AIR12" s="88"/>
      <c r="AIS12" s="88"/>
      <c r="AIT12" s="88"/>
      <c r="AIU12" s="88"/>
      <c r="AIV12" s="88"/>
      <c r="AIW12" s="88"/>
      <c r="AIX12" s="88"/>
      <c r="AIY12" s="88"/>
      <c r="AIZ12" s="88"/>
      <c r="AJA12" s="88"/>
      <c r="AJB12" s="88"/>
      <c r="AJC12" s="88"/>
      <c r="AJD12" s="88"/>
      <c r="AJE12" s="88"/>
      <c r="AJF12" s="88"/>
      <c r="AJG12" s="88"/>
      <c r="AJH12" s="88"/>
      <c r="AJI12" s="88"/>
      <c r="AJJ12" s="88"/>
      <c r="AJK12" s="88"/>
      <c r="AJL12" s="88"/>
      <c r="AJM12" s="88"/>
      <c r="AJN12" s="88"/>
      <c r="AJO12" s="88"/>
      <c r="AJP12" s="88"/>
      <c r="AJQ12" s="88"/>
      <c r="AJR12" s="88"/>
      <c r="AJS12" s="88"/>
      <c r="AJT12" s="88"/>
      <c r="AJU12" s="88"/>
      <c r="AJV12" s="88"/>
      <c r="AJW12" s="88"/>
      <c r="AJX12" s="88"/>
      <c r="AJY12" s="88"/>
      <c r="AJZ12" s="88"/>
      <c r="AKA12" s="88"/>
      <c r="AKB12" s="88"/>
      <c r="AKC12" s="88"/>
      <c r="AKD12" s="88"/>
      <c r="AKE12" s="88"/>
      <c r="AKF12" s="88"/>
      <c r="AKG12" s="88"/>
      <c r="AKH12" s="88"/>
      <c r="AKI12" s="88"/>
      <c r="AKJ12" s="88"/>
      <c r="AKK12" s="88"/>
      <c r="AKL12" s="88"/>
      <c r="AKM12" s="88"/>
      <c r="AKN12" s="88"/>
      <c r="AKO12" s="88"/>
      <c r="AKP12" s="88"/>
      <c r="AKQ12" s="88"/>
      <c r="AKR12" s="88"/>
      <c r="AKS12" s="88"/>
      <c r="AKT12" s="88"/>
      <c r="AKU12" s="88"/>
      <c r="AKV12" s="88"/>
      <c r="AKW12" s="88"/>
      <c r="AKX12" s="88"/>
      <c r="AKY12" s="88"/>
      <c r="AKZ12" s="88"/>
      <c r="ALA12" s="88"/>
      <c r="ALB12" s="88"/>
      <c r="ALC12" s="88"/>
      <c r="ALD12" s="88"/>
      <c r="ALE12" s="88"/>
      <c r="ALF12" s="88"/>
      <c r="ALG12" s="88"/>
      <c r="ALH12" s="88"/>
      <c r="ALI12" s="88"/>
      <c r="ALJ12" s="88"/>
      <c r="ALK12" s="88"/>
      <c r="ALL12" s="88"/>
      <c r="ALM12" s="88"/>
      <c r="ALN12" s="88"/>
      <c r="ALO12" s="88"/>
      <c r="ALP12" s="88"/>
      <c r="ALQ12" s="88"/>
      <c r="ALR12" s="88"/>
      <c r="ALS12" s="88"/>
      <c r="ALT12" s="88"/>
      <c r="ALU12" s="88"/>
      <c r="ALV12" s="88"/>
      <c r="ALW12" s="88"/>
      <c r="ALX12" s="88"/>
      <c r="ALY12" s="88"/>
      <c r="ALZ12" s="88"/>
      <c r="AMA12" s="88"/>
      <c r="AMB12" s="88"/>
      <c r="AMC12" s="88"/>
      <c r="AMD12" s="88"/>
      <c r="AME12" s="88"/>
      <c r="AMF12" s="88"/>
      <c r="AMG12" s="88"/>
      <c r="AMH12" s="88"/>
      <c r="AMI12" s="88"/>
      <c r="AMJ12" s="88"/>
    </row>
    <row r="13" spans="1:1024">
      <c r="A13" s="88"/>
      <c r="B13" s="119"/>
      <c r="C13" s="231" t="s">
        <v>130</v>
      </c>
      <c r="D13" s="230">
        <v>1050</v>
      </c>
      <c r="E13" s="120">
        <f>D13/$D$16</f>
        <v>9.0924835469345336E-2</v>
      </c>
      <c r="F13" s="121" t="s">
        <v>115</v>
      </c>
      <c r="G13" s="88"/>
      <c r="H13" s="88"/>
      <c r="I13" s="88"/>
      <c r="J13" s="122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  <c r="DS13" s="88"/>
      <c r="DT13" s="88"/>
      <c r="DU13" s="88"/>
      <c r="DV13" s="88"/>
      <c r="DW13" s="88"/>
      <c r="DX13" s="88"/>
      <c r="DY13" s="88"/>
      <c r="DZ13" s="88"/>
      <c r="EA13" s="88"/>
      <c r="EB13" s="88"/>
      <c r="EC13" s="88"/>
      <c r="ED13" s="88"/>
      <c r="EE13" s="88"/>
      <c r="EF13" s="88"/>
      <c r="EG13" s="88"/>
      <c r="EH13" s="88"/>
      <c r="EI13" s="88"/>
      <c r="EJ13" s="88"/>
      <c r="EK13" s="88"/>
      <c r="EL13" s="88"/>
      <c r="EM13" s="88"/>
      <c r="EN13" s="88"/>
      <c r="EO13" s="88"/>
      <c r="EP13" s="88"/>
      <c r="EQ13" s="88"/>
      <c r="ER13" s="88"/>
      <c r="ES13" s="88"/>
      <c r="ET13" s="88"/>
      <c r="EU13" s="88"/>
      <c r="EV13" s="88"/>
      <c r="EW13" s="88"/>
      <c r="EX13" s="88"/>
      <c r="EY13" s="88"/>
      <c r="EZ13" s="88"/>
      <c r="FA13" s="88"/>
      <c r="FB13" s="88"/>
      <c r="FC13" s="88"/>
      <c r="FD13" s="88"/>
      <c r="FE13" s="88"/>
      <c r="FF13" s="88"/>
      <c r="FG13" s="88"/>
      <c r="FH13" s="88"/>
      <c r="FI13" s="88"/>
      <c r="FJ13" s="88"/>
      <c r="FK13" s="88"/>
      <c r="FL13" s="88"/>
      <c r="FM13" s="88"/>
      <c r="FN13" s="88"/>
      <c r="FO13" s="88"/>
      <c r="FP13" s="88"/>
      <c r="FQ13" s="88"/>
      <c r="FR13" s="88"/>
      <c r="FS13" s="88"/>
      <c r="FT13" s="88"/>
      <c r="FU13" s="88"/>
      <c r="FV13" s="88"/>
      <c r="FW13" s="88"/>
      <c r="FX13" s="88"/>
      <c r="FY13" s="88"/>
      <c r="FZ13" s="88"/>
      <c r="GA13" s="88"/>
      <c r="GB13" s="88"/>
      <c r="GC13" s="88"/>
      <c r="GD13" s="88"/>
      <c r="GE13" s="88"/>
      <c r="GF13" s="88"/>
      <c r="GG13" s="88"/>
      <c r="GH13" s="88"/>
      <c r="GI13" s="88"/>
      <c r="GJ13" s="88"/>
      <c r="GK13" s="88"/>
      <c r="GL13" s="88"/>
      <c r="GM13" s="88"/>
      <c r="GN13" s="88"/>
      <c r="GO13" s="88"/>
      <c r="GP13" s="88"/>
      <c r="GQ13" s="88"/>
      <c r="GR13" s="88"/>
      <c r="GS13" s="88"/>
      <c r="GT13" s="88"/>
      <c r="GU13" s="88"/>
      <c r="GV13" s="88"/>
      <c r="GW13" s="88"/>
      <c r="GX13" s="88"/>
      <c r="GY13" s="88"/>
      <c r="GZ13" s="88"/>
      <c r="HA13" s="88"/>
      <c r="HB13" s="88"/>
      <c r="HC13" s="88"/>
      <c r="HD13" s="88"/>
      <c r="HE13" s="88"/>
      <c r="HF13" s="88"/>
      <c r="HG13" s="88"/>
      <c r="HH13" s="88"/>
      <c r="HI13" s="88"/>
      <c r="HJ13" s="88"/>
      <c r="HK13" s="88"/>
      <c r="HL13" s="88"/>
      <c r="HM13" s="88"/>
      <c r="HN13" s="88"/>
      <c r="HO13" s="88"/>
      <c r="HP13" s="88"/>
      <c r="HQ13" s="88"/>
      <c r="HR13" s="88"/>
      <c r="HS13" s="88"/>
      <c r="HT13" s="88"/>
      <c r="HU13" s="88"/>
      <c r="HV13" s="88"/>
      <c r="HW13" s="88"/>
      <c r="HX13" s="88"/>
      <c r="HY13" s="88"/>
      <c r="HZ13" s="88"/>
      <c r="IA13" s="88"/>
      <c r="IB13" s="88"/>
      <c r="IC13" s="88"/>
      <c r="ID13" s="88"/>
      <c r="IE13" s="88"/>
      <c r="IF13" s="88"/>
      <c r="IG13" s="88"/>
      <c r="IH13" s="88"/>
      <c r="II13" s="88"/>
      <c r="IJ13" s="88"/>
      <c r="IK13" s="88"/>
      <c r="IL13" s="88"/>
      <c r="IM13" s="88"/>
      <c r="IN13" s="88"/>
      <c r="IO13" s="88"/>
      <c r="IP13" s="88"/>
      <c r="IQ13" s="88"/>
      <c r="IR13" s="88"/>
      <c r="IS13" s="88"/>
      <c r="IT13" s="88"/>
      <c r="IU13" s="88"/>
      <c r="IV13" s="88"/>
      <c r="IW13" s="88"/>
      <c r="IX13" s="88"/>
      <c r="IY13" s="88"/>
      <c r="IZ13" s="88"/>
      <c r="JA13" s="88"/>
      <c r="JB13" s="88"/>
      <c r="JC13" s="88"/>
      <c r="JD13" s="88"/>
      <c r="JE13" s="88"/>
      <c r="JF13" s="88"/>
      <c r="JG13" s="88"/>
      <c r="JH13" s="88"/>
      <c r="JI13" s="88"/>
      <c r="JJ13" s="88"/>
      <c r="JK13" s="88"/>
      <c r="JL13" s="88"/>
      <c r="JM13" s="88"/>
      <c r="JN13" s="88"/>
      <c r="JO13" s="88"/>
      <c r="JP13" s="88"/>
      <c r="JQ13" s="88"/>
      <c r="JR13" s="88"/>
      <c r="JS13" s="88"/>
      <c r="JT13" s="88"/>
      <c r="JU13" s="88"/>
      <c r="JV13" s="88"/>
      <c r="JW13" s="88"/>
      <c r="JX13" s="88"/>
      <c r="JY13" s="88"/>
      <c r="JZ13" s="88"/>
      <c r="KA13" s="88"/>
      <c r="KB13" s="88"/>
      <c r="KC13" s="88"/>
      <c r="KD13" s="88"/>
      <c r="KE13" s="88"/>
      <c r="KF13" s="88"/>
      <c r="KG13" s="88"/>
      <c r="KH13" s="88"/>
      <c r="KI13" s="88"/>
      <c r="KJ13" s="88"/>
      <c r="KK13" s="88"/>
      <c r="KL13" s="88"/>
      <c r="KM13" s="88"/>
      <c r="KN13" s="88"/>
      <c r="KO13" s="88"/>
      <c r="KP13" s="88"/>
      <c r="KQ13" s="88"/>
      <c r="KR13" s="88"/>
      <c r="KS13" s="88"/>
      <c r="KT13" s="88"/>
      <c r="KU13" s="88"/>
      <c r="KV13" s="88"/>
      <c r="KW13" s="88"/>
      <c r="KX13" s="88"/>
      <c r="KY13" s="88"/>
      <c r="KZ13" s="88"/>
      <c r="LA13" s="88"/>
      <c r="LB13" s="88"/>
      <c r="LC13" s="88"/>
      <c r="LD13" s="88"/>
      <c r="LE13" s="88"/>
      <c r="LF13" s="88"/>
      <c r="LG13" s="88"/>
      <c r="LH13" s="88"/>
      <c r="LI13" s="88"/>
      <c r="LJ13" s="88"/>
      <c r="LK13" s="88"/>
      <c r="LL13" s="88"/>
      <c r="LM13" s="88"/>
      <c r="LN13" s="88"/>
      <c r="LO13" s="88"/>
      <c r="LP13" s="88"/>
      <c r="LQ13" s="88"/>
      <c r="LR13" s="88"/>
      <c r="LS13" s="88"/>
      <c r="LT13" s="88"/>
      <c r="LU13" s="88"/>
      <c r="LV13" s="88"/>
      <c r="LW13" s="88"/>
      <c r="LX13" s="88"/>
      <c r="LY13" s="88"/>
      <c r="LZ13" s="88"/>
      <c r="MA13" s="88"/>
      <c r="MB13" s="88"/>
      <c r="MC13" s="88"/>
      <c r="MD13" s="88"/>
      <c r="ME13" s="88"/>
      <c r="MF13" s="88"/>
      <c r="MG13" s="88"/>
      <c r="MH13" s="88"/>
      <c r="MI13" s="88"/>
      <c r="MJ13" s="88"/>
      <c r="MK13" s="88"/>
      <c r="ML13" s="88"/>
      <c r="MM13" s="88"/>
      <c r="MN13" s="88"/>
      <c r="MO13" s="88"/>
      <c r="MP13" s="88"/>
      <c r="MQ13" s="88"/>
      <c r="MR13" s="88"/>
      <c r="MS13" s="88"/>
      <c r="MT13" s="88"/>
      <c r="MU13" s="88"/>
      <c r="MV13" s="88"/>
      <c r="MW13" s="88"/>
      <c r="MX13" s="88"/>
      <c r="MY13" s="88"/>
      <c r="MZ13" s="88"/>
      <c r="NA13" s="88"/>
      <c r="NB13" s="88"/>
      <c r="NC13" s="88"/>
      <c r="ND13" s="88"/>
      <c r="NE13" s="88"/>
      <c r="NF13" s="88"/>
      <c r="NG13" s="88"/>
      <c r="NH13" s="88"/>
      <c r="NI13" s="88"/>
      <c r="NJ13" s="88"/>
      <c r="NK13" s="88"/>
      <c r="NL13" s="88"/>
      <c r="NM13" s="88"/>
      <c r="NN13" s="88"/>
      <c r="NO13" s="88"/>
      <c r="NP13" s="88"/>
      <c r="NQ13" s="88"/>
      <c r="NR13" s="88"/>
      <c r="NS13" s="88"/>
      <c r="NT13" s="88"/>
      <c r="NU13" s="88"/>
      <c r="NV13" s="88"/>
      <c r="NW13" s="88"/>
      <c r="NX13" s="88"/>
      <c r="NY13" s="88"/>
      <c r="NZ13" s="88"/>
      <c r="OA13" s="88"/>
      <c r="OB13" s="88"/>
      <c r="OC13" s="88"/>
      <c r="OD13" s="88"/>
      <c r="OE13" s="88"/>
      <c r="OF13" s="88"/>
      <c r="OG13" s="88"/>
      <c r="OH13" s="88"/>
      <c r="OI13" s="88"/>
      <c r="OJ13" s="88"/>
      <c r="OK13" s="88"/>
      <c r="OL13" s="88"/>
      <c r="OM13" s="88"/>
      <c r="ON13" s="88"/>
      <c r="OO13" s="88"/>
      <c r="OP13" s="88"/>
      <c r="OQ13" s="88"/>
      <c r="OR13" s="88"/>
      <c r="OS13" s="88"/>
      <c r="OT13" s="88"/>
      <c r="OU13" s="88"/>
      <c r="OV13" s="88"/>
      <c r="OW13" s="88"/>
      <c r="OX13" s="88"/>
      <c r="OY13" s="88"/>
      <c r="OZ13" s="88"/>
      <c r="PA13" s="88"/>
      <c r="PB13" s="88"/>
      <c r="PC13" s="88"/>
      <c r="PD13" s="88"/>
      <c r="PE13" s="88"/>
      <c r="PF13" s="88"/>
      <c r="PG13" s="88"/>
      <c r="PH13" s="88"/>
      <c r="PI13" s="88"/>
      <c r="PJ13" s="88"/>
      <c r="PK13" s="88"/>
      <c r="PL13" s="88"/>
      <c r="PM13" s="88"/>
      <c r="PN13" s="88"/>
      <c r="PO13" s="88"/>
      <c r="PP13" s="88"/>
      <c r="PQ13" s="88"/>
      <c r="PR13" s="88"/>
      <c r="PS13" s="88"/>
      <c r="PT13" s="88"/>
      <c r="PU13" s="88"/>
      <c r="PV13" s="88"/>
      <c r="PW13" s="88"/>
      <c r="PX13" s="88"/>
      <c r="PY13" s="88"/>
      <c r="PZ13" s="88"/>
      <c r="QA13" s="88"/>
      <c r="QB13" s="88"/>
      <c r="QC13" s="88"/>
      <c r="QD13" s="88"/>
      <c r="QE13" s="88"/>
      <c r="QF13" s="88"/>
      <c r="QG13" s="88"/>
      <c r="QH13" s="88"/>
      <c r="QI13" s="88"/>
      <c r="QJ13" s="88"/>
      <c r="QK13" s="88"/>
      <c r="QL13" s="88"/>
      <c r="QM13" s="88"/>
      <c r="QN13" s="88"/>
      <c r="QO13" s="88"/>
      <c r="QP13" s="88"/>
      <c r="QQ13" s="88"/>
      <c r="QR13" s="88"/>
      <c r="QS13" s="88"/>
      <c r="QT13" s="88"/>
      <c r="QU13" s="88"/>
      <c r="QV13" s="88"/>
      <c r="QW13" s="88"/>
      <c r="QX13" s="88"/>
      <c r="QY13" s="88"/>
      <c r="QZ13" s="88"/>
      <c r="RA13" s="88"/>
      <c r="RB13" s="88"/>
      <c r="RC13" s="88"/>
      <c r="RD13" s="88"/>
      <c r="RE13" s="88"/>
      <c r="RF13" s="88"/>
      <c r="RG13" s="88"/>
      <c r="RH13" s="88"/>
      <c r="RI13" s="88"/>
      <c r="RJ13" s="88"/>
      <c r="RK13" s="88"/>
      <c r="RL13" s="88"/>
      <c r="RM13" s="88"/>
      <c r="RN13" s="88"/>
      <c r="RO13" s="88"/>
      <c r="RP13" s="88"/>
      <c r="RQ13" s="88"/>
      <c r="RR13" s="88"/>
      <c r="RS13" s="88"/>
      <c r="RT13" s="88"/>
      <c r="RU13" s="88"/>
      <c r="RV13" s="88"/>
      <c r="RW13" s="88"/>
      <c r="RX13" s="88"/>
      <c r="RY13" s="88"/>
      <c r="RZ13" s="88"/>
      <c r="SA13" s="88"/>
      <c r="SB13" s="88"/>
      <c r="SC13" s="88"/>
      <c r="SD13" s="88"/>
      <c r="SE13" s="88"/>
      <c r="SF13" s="88"/>
      <c r="SG13" s="88"/>
      <c r="SH13" s="88"/>
      <c r="SI13" s="88"/>
      <c r="SJ13" s="88"/>
      <c r="SK13" s="88"/>
      <c r="SL13" s="88"/>
      <c r="SM13" s="88"/>
      <c r="SN13" s="88"/>
      <c r="SO13" s="88"/>
      <c r="SP13" s="88"/>
      <c r="SQ13" s="88"/>
      <c r="SR13" s="88"/>
      <c r="SS13" s="88"/>
      <c r="ST13" s="88"/>
      <c r="SU13" s="88"/>
      <c r="SV13" s="88"/>
      <c r="SW13" s="88"/>
      <c r="SX13" s="88"/>
      <c r="SY13" s="88"/>
      <c r="SZ13" s="88"/>
      <c r="TA13" s="88"/>
      <c r="TB13" s="88"/>
      <c r="TC13" s="88"/>
      <c r="TD13" s="88"/>
      <c r="TE13" s="88"/>
      <c r="TF13" s="88"/>
      <c r="TG13" s="88"/>
      <c r="TH13" s="88"/>
      <c r="TI13" s="88"/>
      <c r="TJ13" s="88"/>
      <c r="TK13" s="88"/>
      <c r="TL13" s="88"/>
      <c r="TM13" s="88"/>
      <c r="TN13" s="88"/>
      <c r="TO13" s="88"/>
      <c r="TP13" s="88"/>
      <c r="TQ13" s="88"/>
      <c r="TR13" s="88"/>
      <c r="TS13" s="88"/>
      <c r="TT13" s="88"/>
      <c r="TU13" s="88"/>
      <c r="TV13" s="88"/>
      <c r="TW13" s="88"/>
      <c r="TX13" s="88"/>
      <c r="TY13" s="88"/>
      <c r="TZ13" s="88"/>
      <c r="UA13" s="88"/>
      <c r="UB13" s="88"/>
      <c r="UC13" s="88"/>
      <c r="UD13" s="88"/>
      <c r="UE13" s="88"/>
      <c r="UF13" s="88"/>
      <c r="UG13" s="88"/>
      <c r="UH13" s="88"/>
      <c r="UI13" s="88"/>
      <c r="UJ13" s="88"/>
      <c r="UK13" s="88"/>
      <c r="UL13" s="88"/>
      <c r="UM13" s="88"/>
      <c r="UN13" s="88"/>
      <c r="UO13" s="88"/>
      <c r="UP13" s="88"/>
      <c r="UQ13" s="88"/>
      <c r="UR13" s="88"/>
      <c r="US13" s="88"/>
      <c r="UT13" s="88"/>
      <c r="UU13" s="88"/>
      <c r="UV13" s="88"/>
      <c r="UW13" s="88"/>
      <c r="UX13" s="88"/>
      <c r="UY13" s="88"/>
      <c r="UZ13" s="88"/>
      <c r="VA13" s="88"/>
      <c r="VB13" s="88"/>
      <c r="VC13" s="88"/>
      <c r="VD13" s="88"/>
      <c r="VE13" s="88"/>
      <c r="VF13" s="88"/>
      <c r="VG13" s="88"/>
      <c r="VH13" s="88"/>
      <c r="VI13" s="88"/>
      <c r="VJ13" s="88"/>
      <c r="VK13" s="88"/>
      <c r="VL13" s="88"/>
      <c r="VM13" s="88"/>
      <c r="VN13" s="88"/>
      <c r="VO13" s="88"/>
      <c r="VP13" s="88"/>
      <c r="VQ13" s="88"/>
      <c r="VR13" s="88"/>
      <c r="VS13" s="88"/>
      <c r="VT13" s="88"/>
      <c r="VU13" s="88"/>
      <c r="VV13" s="88"/>
      <c r="VW13" s="88"/>
      <c r="VX13" s="88"/>
      <c r="VY13" s="88"/>
      <c r="VZ13" s="88"/>
      <c r="WA13" s="88"/>
      <c r="WB13" s="88"/>
      <c r="WC13" s="88"/>
      <c r="WD13" s="88"/>
      <c r="WE13" s="88"/>
      <c r="WF13" s="88"/>
      <c r="WG13" s="88"/>
      <c r="WH13" s="88"/>
      <c r="WI13" s="88"/>
      <c r="WJ13" s="88"/>
      <c r="WK13" s="88"/>
      <c r="WL13" s="88"/>
      <c r="WM13" s="88"/>
      <c r="WN13" s="88"/>
      <c r="WO13" s="88"/>
      <c r="WP13" s="88"/>
      <c r="WQ13" s="88"/>
      <c r="WR13" s="88"/>
      <c r="WS13" s="88"/>
      <c r="WT13" s="88"/>
      <c r="WU13" s="88"/>
      <c r="WV13" s="88"/>
      <c r="WW13" s="88"/>
      <c r="WX13" s="88"/>
      <c r="WY13" s="88"/>
      <c r="WZ13" s="88"/>
      <c r="XA13" s="88"/>
      <c r="XB13" s="88"/>
      <c r="XC13" s="88"/>
      <c r="XD13" s="88"/>
      <c r="XE13" s="88"/>
      <c r="XF13" s="88"/>
      <c r="XG13" s="88"/>
      <c r="XH13" s="88"/>
      <c r="XI13" s="88"/>
      <c r="XJ13" s="88"/>
      <c r="XK13" s="88"/>
      <c r="XL13" s="88"/>
      <c r="XM13" s="88"/>
      <c r="XN13" s="88"/>
      <c r="XO13" s="88"/>
      <c r="XP13" s="88"/>
      <c r="XQ13" s="88"/>
      <c r="XR13" s="88"/>
      <c r="XS13" s="88"/>
      <c r="XT13" s="88"/>
      <c r="XU13" s="88"/>
      <c r="XV13" s="88"/>
      <c r="XW13" s="88"/>
      <c r="XX13" s="88"/>
      <c r="XY13" s="88"/>
      <c r="XZ13" s="88"/>
      <c r="YA13" s="88"/>
      <c r="YB13" s="88"/>
      <c r="YC13" s="88"/>
      <c r="YD13" s="88"/>
      <c r="YE13" s="88"/>
      <c r="YF13" s="88"/>
      <c r="YG13" s="88"/>
      <c r="YH13" s="88"/>
      <c r="YI13" s="88"/>
      <c r="YJ13" s="88"/>
      <c r="YK13" s="88"/>
      <c r="YL13" s="88"/>
      <c r="YM13" s="88"/>
      <c r="YN13" s="88"/>
      <c r="YO13" s="88"/>
      <c r="YP13" s="88"/>
      <c r="YQ13" s="88"/>
      <c r="YR13" s="88"/>
      <c r="YS13" s="88"/>
      <c r="YT13" s="88"/>
      <c r="YU13" s="88"/>
      <c r="YV13" s="88"/>
      <c r="YW13" s="88"/>
      <c r="YX13" s="88"/>
      <c r="YY13" s="88"/>
      <c r="YZ13" s="88"/>
      <c r="ZA13" s="88"/>
      <c r="ZB13" s="88"/>
      <c r="ZC13" s="88"/>
      <c r="ZD13" s="88"/>
      <c r="ZE13" s="88"/>
      <c r="ZF13" s="88"/>
      <c r="ZG13" s="88"/>
      <c r="ZH13" s="88"/>
      <c r="ZI13" s="88"/>
      <c r="ZJ13" s="88"/>
      <c r="ZK13" s="88"/>
      <c r="ZL13" s="88"/>
      <c r="ZM13" s="88"/>
      <c r="ZN13" s="88"/>
      <c r="ZO13" s="88"/>
      <c r="ZP13" s="88"/>
      <c r="ZQ13" s="88"/>
      <c r="ZR13" s="88"/>
      <c r="ZS13" s="88"/>
      <c r="ZT13" s="88"/>
      <c r="ZU13" s="88"/>
      <c r="ZV13" s="88"/>
      <c r="ZW13" s="88"/>
      <c r="ZX13" s="88"/>
      <c r="ZY13" s="88"/>
      <c r="ZZ13" s="88"/>
      <c r="AAA13" s="88"/>
      <c r="AAB13" s="88"/>
      <c r="AAC13" s="88"/>
      <c r="AAD13" s="88"/>
      <c r="AAE13" s="88"/>
      <c r="AAF13" s="88"/>
      <c r="AAG13" s="88"/>
      <c r="AAH13" s="88"/>
      <c r="AAI13" s="88"/>
      <c r="AAJ13" s="88"/>
      <c r="AAK13" s="88"/>
      <c r="AAL13" s="88"/>
      <c r="AAM13" s="88"/>
      <c r="AAN13" s="88"/>
      <c r="AAO13" s="88"/>
      <c r="AAP13" s="88"/>
      <c r="AAQ13" s="88"/>
      <c r="AAR13" s="88"/>
      <c r="AAS13" s="88"/>
      <c r="AAT13" s="88"/>
      <c r="AAU13" s="88"/>
      <c r="AAV13" s="88"/>
      <c r="AAW13" s="88"/>
      <c r="AAX13" s="88"/>
      <c r="AAY13" s="88"/>
      <c r="AAZ13" s="88"/>
      <c r="ABA13" s="88"/>
      <c r="ABB13" s="88"/>
      <c r="ABC13" s="88"/>
      <c r="ABD13" s="88"/>
      <c r="ABE13" s="88"/>
      <c r="ABF13" s="88"/>
      <c r="ABG13" s="88"/>
      <c r="ABH13" s="88"/>
      <c r="ABI13" s="88"/>
      <c r="ABJ13" s="88"/>
      <c r="ABK13" s="88"/>
      <c r="ABL13" s="88"/>
      <c r="ABM13" s="88"/>
      <c r="ABN13" s="88"/>
      <c r="ABO13" s="88"/>
      <c r="ABP13" s="88"/>
      <c r="ABQ13" s="88"/>
      <c r="ABR13" s="88"/>
      <c r="ABS13" s="88"/>
      <c r="ABT13" s="88"/>
      <c r="ABU13" s="88"/>
      <c r="ABV13" s="88"/>
      <c r="ABW13" s="88"/>
      <c r="ABX13" s="88"/>
      <c r="ABY13" s="88"/>
      <c r="ABZ13" s="88"/>
      <c r="ACA13" s="88"/>
      <c r="ACB13" s="88"/>
      <c r="ACC13" s="88"/>
      <c r="ACD13" s="88"/>
      <c r="ACE13" s="88"/>
      <c r="ACF13" s="88"/>
      <c r="ACG13" s="88"/>
      <c r="ACH13" s="88"/>
      <c r="ACI13" s="88"/>
      <c r="ACJ13" s="88"/>
      <c r="ACK13" s="88"/>
      <c r="ACL13" s="88"/>
      <c r="ACM13" s="88"/>
      <c r="ACN13" s="88"/>
      <c r="ACO13" s="88"/>
      <c r="ACP13" s="88"/>
      <c r="ACQ13" s="88"/>
      <c r="ACR13" s="88"/>
      <c r="ACS13" s="88"/>
      <c r="ACT13" s="88"/>
      <c r="ACU13" s="88"/>
      <c r="ACV13" s="88"/>
      <c r="ACW13" s="88"/>
      <c r="ACX13" s="88"/>
      <c r="ACY13" s="88"/>
      <c r="ACZ13" s="88"/>
      <c r="ADA13" s="88"/>
      <c r="ADB13" s="88"/>
      <c r="ADC13" s="88"/>
      <c r="ADD13" s="88"/>
      <c r="ADE13" s="88"/>
      <c r="ADF13" s="88"/>
      <c r="ADG13" s="88"/>
      <c r="ADH13" s="88"/>
      <c r="ADI13" s="88"/>
      <c r="ADJ13" s="88"/>
      <c r="ADK13" s="88"/>
      <c r="ADL13" s="88"/>
      <c r="ADM13" s="88"/>
      <c r="ADN13" s="88"/>
      <c r="ADO13" s="88"/>
      <c r="ADP13" s="88"/>
      <c r="ADQ13" s="88"/>
      <c r="ADR13" s="88"/>
      <c r="ADS13" s="88"/>
      <c r="ADT13" s="88"/>
      <c r="ADU13" s="88"/>
      <c r="ADV13" s="88"/>
      <c r="ADW13" s="88"/>
      <c r="ADX13" s="88"/>
      <c r="ADY13" s="88"/>
      <c r="ADZ13" s="88"/>
      <c r="AEA13" s="88"/>
      <c r="AEB13" s="88"/>
      <c r="AEC13" s="88"/>
      <c r="AED13" s="88"/>
      <c r="AEE13" s="88"/>
      <c r="AEF13" s="88"/>
      <c r="AEG13" s="88"/>
      <c r="AEH13" s="88"/>
      <c r="AEI13" s="88"/>
      <c r="AEJ13" s="88"/>
      <c r="AEK13" s="88"/>
      <c r="AEL13" s="88"/>
      <c r="AEM13" s="88"/>
      <c r="AEN13" s="88"/>
      <c r="AEO13" s="88"/>
      <c r="AEP13" s="88"/>
      <c r="AEQ13" s="88"/>
      <c r="AER13" s="88"/>
      <c r="AES13" s="88"/>
      <c r="AET13" s="88"/>
      <c r="AEU13" s="88"/>
      <c r="AEV13" s="88"/>
      <c r="AEW13" s="88"/>
      <c r="AEX13" s="88"/>
      <c r="AEY13" s="88"/>
      <c r="AEZ13" s="88"/>
      <c r="AFA13" s="88"/>
      <c r="AFB13" s="88"/>
      <c r="AFC13" s="88"/>
      <c r="AFD13" s="88"/>
      <c r="AFE13" s="88"/>
      <c r="AFF13" s="88"/>
      <c r="AFG13" s="88"/>
      <c r="AFH13" s="88"/>
      <c r="AFI13" s="88"/>
      <c r="AFJ13" s="88"/>
      <c r="AFK13" s="88"/>
      <c r="AFL13" s="88"/>
      <c r="AFM13" s="88"/>
      <c r="AFN13" s="88"/>
      <c r="AFO13" s="88"/>
      <c r="AFP13" s="88"/>
      <c r="AFQ13" s="88"/>
      <c r="AFR13" s="88"/>
      <c r="AFS13" s="88"/>
      <c r="AFT13" s="88"/>
      <c r="AFU13" s="88"/>
      <c r="AFV13" s="88"/>
      <c r="AFW13" s="88"/>
      <c r="AFX13" s="88"/>
      <c r="AFY13" s="88"/>
      <c r="AFZ13" s="88"/>
      <c r="AGA13" s="88"/>
      <c r="AGB13" s="88"/>
      <c r="AGC13" s="88"/>
      <c r="AGD13" s="88"/>
      <c r="AGE13" s="88"/>
      <c r="AGF13" s="88"/>
      <c r="AGG13" s="88"/>
      <c r="AGH13" s="88"/>
      <c r="AGI13" s="88"/>
      <c r="AGJ13" s="88"/>
      <c r="AGK13" s="88"/>
      <c r="AGL13" s="88"/>
      <c r="AGM13" s="88"/>
      <c r="AGN13" s="88"/>
      <c r="AGO13" s="88"/>
      <c r="AGP13" s="88"/>
      <c r="AGQ13" s="88"/>
      <c r="AGR13" s="88"/>
      <c r="AGS13" s="88"/>
      <c r="AGT13" s="88"/>
      <c r="AGU13" s="88"/>
      <c r="AGV13" s="88"/>
      <c r="AGW13" s="88"/>
      <c r="AGX13" s="88"/>
      <c r="AGY13" s="88"/>
      <c r="AGZ13" s="88"/>
      <c r="AHA13" s="88"/>
      <c r="AHB13" s="88"/>
      <c r="AHC13" s="88"/>
      <c r="AHD13" s="88"/>
      <c r="AHE13" s="88"/>
      <c r="AHF13" s="88"/>
      <c r="AHG13" s="88"/>
      <c r="AHH13" s="88"/>
      <c r="AHI13" s="88"/>
      <c r="AHJ13" s="88"/>
      <c r="AHK13" s="88"/>
      <c r="AHL13" s="88"/>
      <c r="AHM13" s="88"/>
      <c r="AHN13" s="88"/>
      <c r="AHO13" s="88"/>
      <c r="AHP13" s="88"/>
      <c r="AHQ13" s="88"/>
      <c r="AHR13" s="88"/>
      <c r="AHS13" s="88"/>
      <c r="AHT13" s="88"/>
      <c r="AHU13" s="88"/>
      <c r="AHV13" s="88"/>
      <c r="AHW13" s="88"/>
      <c r="AHX13" s="88"/>
      <c r="AHY13" s="88"/>
      <c r="AHZ13" s="88"/>
      <c r="AIA13" s="88"/>
      <c r="AIB13" s="88"/>
      <c r="AIC13" s="88"/>
      <c r="AID13" s="88"/>
      <c r="AIE13" s="88"/>
      <c r="AIF13" s="88"/>
      <c r="AIG13" s="88"/>
      <c r="AIH13" s="88"/>
      <c r="AII13" s="88"/>
      <c r="AIJ13" s="88"/>
      <c r="AIK13" s="88"/>
      <c r="AIL13" s="88"/>
      <c r="AIM13" s="88"/>
      <c r="AIN13" s="88"/>
      <c r="AIO13" s="88"/>
      <c r="AIP13" s="88"/>
      <c r="AIQ13" s="88"/>
      <c r="AIR13" s="88"/>
      <c r="AIS13" s="88"/>
      <c r="AIT13" s="88"/>
      <c r="AIU13" s="88"/>
      <c r="AIV13" s="88"/>
      <c r="AIW13" s="88"/>
      <c r="AIX13" s="88"/>
      <c r="AIY13" s="88"/>
      <c r="AIZ13" s="88"/>
      <c r="AJA13" s="88"/>
      <c r="AJB13" s="88"/>
      <c r="AJC13" s="88"/>
      <c r="AJD13" s="88"/>
      <c r="AJE13" s="88"/>
      <c r="AJF13" s="88"/>
      <c r="AJG13" s="88"/>
      <c r="AJH13" s="88"/>
      <c r="AJI13" s="88"/>
      <c r="AJJ13" s="88"/>
      <c r="AJK13" s="88"/>
      <c r="AJL13" s="88"/>
      <c r="AJM13" s="88"/>
      <c r="AJN13" s="88"/>
      <c r="AJO13" s="88"/>
      <c r="AJP13" s="88"/>
      <c r="AJQ13" s="88"/>
      <c r="AJR13" s="88"/>
      <c r="AJS13" s="88"/>
      <c r="AJT13" s="88"/>
      <c r="AJU13" s="88"/>
      <c r="AJV13" s="88"/>
      <c r="AJW13" s="88"/>
      <c r="AJX13" s="88"/>
      <c r="AJY13" s="88"/>
      <c r="AJZ13" s="88"/>
      <c r="AKA13" s="88"/>
      <c r="AKB13" s="88"/>
      <c r="AKC13" s="88"/>
      <c r="AKD13" s="88"/>
      <c r="AKE13" s="88"/>
      <c r="AKF13" s="88"/>
      <c r="AKG13" s="88"/>
      <c r="AKH13" s="88"/>
      <c r="AKI13" s="88"/>
      <c r="AKJ13" s="88"/>
      <c r="AKK13" s="88"/>
      <c r="AKL13" s="88"/>
      <c r="AKM13" s="88"/>
      <c r="AKN13" s="88"/>
      <c r="AKO13" s="88"/>
      <c r="AKP13" s="88"/>
      <c r="AKQ13" s="88"/>
      <c r="AKR13" s="88"/>
      <c r="AKS13" s="88"/>
      <c r="AKT13" s="88"/>
      <c r="AKU13" s="88"/>
      <c r="AKV13" s="88"/>
      <c r="AKW13" s="88"/>
      <c r="AKX13" s="88"/>
      <c r="AKY13" s="88"/>
      <c r="AKZ13" s="88"/>
      <c r="ALA13" s="88"/>
      <c r="ALB13" s="88"/>
      <c r="ALC13" s="88"/>
      <c r="ALD13" s="88"/>
      <c r="ALE13" s="88"/>
      <c r="ALF13" s="88"/>
      <c r="ALG13" s="88"/>
      <c r="ALH13" s="88"/>
      <c r="ALI13" s="88"/>
      <c r="ALJ13" s="88"/>
      <c r="ALK13" s="88"/>
      <c r="ALL13" s="88"/>
      <c r="ALM13" s="88"/>
      <c r="ALN13" s="88"/>
      <c r="ALO13" s="88"/>
      <c r="ALP13" s="88"/>
      <c r="ALQ13" s="88"/>
      <c r="ALR13" s="88"/>
      <c r="ALS13" s="88"/>
      <c r="ALT13" s="88"/>
      <c r="ALU13" s="88"/>
      <c r="ALV13" s="88"/>
      <c r="ALW13" s="88"/>
      <c r="ALX13" s="88"/>
      <c r="ALY13" s="88"/>
      <c r="ALZ13" s="88"/>
      <c r="AMA13" s="88"/>
      <c r="AMB13" s="88"/>
      <c r="AMC13" s="88"/>
      <c r="AMD13" s="88"/>
      <c r="AME13" s="88"/>
      <c r="AMF13" s="88"/>
      <c r="AMG13" s="88"/>
      <c r="AMH13" s="88"/>
      <c r="AMI13" s="88"/>
      <c r="AMJ13" s="88"/>
    </row>
    <row r="14" spans="1:1024">
      <c r="A14" s="88"/>
      <c r="B14" s="119"/>
      <c r="C14" s="229" t="s">
        <v>131</v>
      </c>
      <c r="D14" s="230">
        <v>2400</v>
      </c>
      <c r="E14" s="120">
        <f>D14/$D$16</f>
        <v>0.20782819535850364</v>
      </c>
      <c r="F14" s="121" t="s">
        <v>115</v>
      </c>
      <c r="G14" s="88"/>
      <c r="H14" s="88"/>
      <c r="I14" s="88"/>
      <c r="J14" s="122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  <c r="DT14" s="88"/>
      <c r="DU14" s="88"/>
      <c r="DV14" s="88"/>
      <c r="DW14" s="88"/>
      <c r="DX14" s="88"/>
      <c r="DY14" s="88"/>
      <c r="DZ14" s="88"/>
      <c r="EA14" s="88"/>
      <c r="EB14" s="88"/>
      <c r="EC14" s="88"/>
      <c r="ED14" s="88"/>
      <c r="EE14" s="88"/>
      <c r="EF14" s="88"/>
      <c r="EG14" s="88"/>
      <c r="EH14" s="88"/>
      <c r="EI14" s="88"/>
      <c r="EJ14" s="88"/>
      <c r="EK14" s="88"/>
      <c r="EL14" s="88"/>
      <c r="EM14" s="88"/>
      <c r="EN14" s="88"/>
      <c r="EO14" s="88"/>
      <c r="EP14" s="88"/>
      <c r="EQ14" s="88"/>
      <c r="ER14" s="88"/>
      <c r="ES14" s="88"/>
      <c r="ET14" s="88"/>
      <c r="EU14" s="88"/>
      <c r="EV14" s="88"/>
      <c r="EW14" s="88"/>
      <c r="EX14" s="88"/>
      <c r="EY14" s="88"/>
      <c r="EZ14" s="88"/>
      <c r="FA14" s="88"/>
      <c r="FB14" s="88"/>
      <c r="FC14" s="88"/>
      <c r="FD14" s="88"/>
      <c r="FE14" s="88"/>
      <c r="FF14" s="88"/>
      <c r="FG14" s="88"/>
      <c r="FH14" s="88"/>
      <c r="FI14" s="88"/>
      <c r="FJ14" s="88"/>
      <c r="FK14" s="88"/>
      <c r="FL14" s="88"/>
      <c r="FM14" s="88"/>
      <c r="FN14" s="88"/>
      <c r="FO14" s="88"/>
      <c r="FP14" s="88"/>
      <c r="FQ14" s="88"/>
      <c r="FR14" s="88"/>
      <c r="FS14" s="88"/>
      <c r="FT14" s="88"/>
      <c r="FU14" s="88"/>
      <c r="FV14" s="88"/>
      <c r="FW14" s="88"/>
      <c r="FX14" s="88"/>
      <c r="FY14" s="88"/>
      <c r="FZ14" s="88"/>
      <c r="GA14" s="88"/>
      <c r="GB14" s="88"/>
      <c r="GC14" s="88"/>
      <c r="GD14" s="88"/>
      <c r="GE14" s="88"/>
      <c r="GF14" s="88"/>
      <c r="GG14" s="88"/>
      <c r="GH14" s="88"/>
      <c r="GI14" s="88"/>
      <c r="GJ14" s="88"/>
      <c r="GK14" s="88"/>
      <c r="GL14" s="88"/>
      <c r="GM14" s="88"/>
      <c r="GN14" s="88"/>
      <c r="GO14" s="88"/>
      <c r="GP14" s="88"/>
      <c r="GQ14" s="88"/>
      <c r="GR14" s="88"/>
      <c r="GS14" s="88"/>
      <c r="GT14" s="88"/>
      <c r="GU14" s="88"/>
      <c r="GV14" s="88"/>
      <c r="GW14" s="88"/>
      <c r="GX14" s="88"/>
      <c r="GY14" s="88"/>
      <c r="GZ14" s="88"/>
      <c r="HA14" s="88"/>
      <c r="HB14" s="88"/>
      <c r="HC14" s="88"/>
      <c r="HD14" s="88"/>
      <c r="HE14" s="88"/>
      <c r="HF14" s="88"/>
      <c r="HG14" s="88"/>
      <c r="HH14" s="88"/>
      <c r="HI14" s="88"/>
      <c r="HJ14" s="88"/>
      <c r="HK14" s="88"/>
      <c r="HL14" s="88"/>
      <c r="HM14" s="88"/>
      <c r="HN14" s="88"/>
      <c r="HO14" s="88"/>
      <c r="HP14" s="88"/>
      <c r="HQ14" s="88"/>
      <c r="HR14" s="88"/>
      <c r="HS14" s="88"/>
      <c r="HT14" s="88"/>
      <c r="HU14" s="88"/>
      <c r="HV14" s="88"/>
      <c r="HW14" s="88"/>
      <c r="HX14" s="88"/>
      <c r="HY14" s="88"/>
      <c r="HZ14" s="88"/>
      <c r="IA14" s="88"/>
      <c r="IB14" s="88"/>
      <c r="IC14" s="88"/>
      <c r="ID14" s="88"/>
      <c r="IE14" s="88"/>
      <c r="IF14" s="88"/>
      <c r="IG14" s="88"/>
      <c r="IH14" s="88"/>
      <c r="II14" s="88"/>
      <c r="IJ14" s="88"/>
      <c r="IK14" s="88"/>
      <c r="IL14" s="88"/>
      <c r="IM14" s="88"/>
      <c r="IN14" s="88"/>
      <c r="IO14" s="88"/>
      <c r="IP14" s="88"/>
      <c r="IQ14" s="88"/>
      <c r="IR14" s="88"/>
      <c r="IS14" s="88"/>
      <c r="IT14" s="88"/>
      <c r="IU14" s="88"/>
      <c r="IV14" s="88"/>
      <c r="IW14" s="88"/>
      <c r="IX14" s="88"/>
      <c r="IY14" s="88"/>
      <c r="IZ14" s="88"/>
      <c r="JA14" s="88"/>
      <c r="JB14" s="88"/>
      <c r="JC14" s="88"/>
      <c r="JD14" s="88"/>
      <c r="JE14" s="88"/>
      <c r="JF14" s="88"/>
      <c r="JG14" s="88"/>
      <c r="JH14" s="88"/>
      <c r="JI14" s="88"/>
      <c r="JJ14" s="88"/>
      <c r="JK14" s="88"/>
      <c r="JL14" s="88"/>
      <c r="JM14" s="88"/>
      <c r="JN14" s="88"/>
      <c r="JO14" s="88"/>
      <c r="JP14" s="88"/>
      <c r="JQ14" s="88"/>
      <c r="JR14" s="88"/>
      <c r="JS14" s="88"/>
      <c r="JT14" s="88"/>
      <c r="JU14" s="88"/>
      <c r="JV14" s="88"/>
      <c r="JW14" s="88"/>
      <c r="JX14" s="88"/>
      <c r="JY14" s="88"/>
      <c r="JZ14" s="88"/>
      <c r="KA14" s="88"/>
      <c r="KB14" s="88"/>
      <c r="KC14" s="88"/>
      <c r="KD14" s="88"/>
      <c r="KE14" s="88"/>
      <c r="KF14" s="88"/>
      <c r="KG14" s="88"/>
      <c r="KH14" s="88"/>
      <c r="KI14" s="88"/>
      <c r="KJ14" s="88"/>
      <c r="KK14" s="88"/>
      <c r="KL14" s="88"/>
      <c r="KM14" s="88"/>
      <c r="KN14" s="88"/>
      <c r="KO14" s="88"/>
      <c r="KP14" s="88"/>
      <c r="KQ14" s="88"/>
      <c r="KR14" s="88"/>
      <c r="KS14" s="88"/>
      <c r="KT14" s="88"/>
      <c r="KU14" s="88"/>
      <c r="KV14" s="88"/>
      <c r="KW14" s="88"/>
      <c r="KX14" s="88"/>
      <c r="KY14" s="88"/>
      <c r="KZ14" s="88"/>
      <c r="LA14" s="88"/>
      <c r="LB14" s="88"/>
      <c r="LC14" s="88"/>
      <c r="LD14" s="88"/>
      <c r="LE14" s="88"/>
      <c r="LF14" s="88"/>
      <c r="LG14" s="88"/>
      <c r="LH14" s="88"/>
      <c r="LI14" s="88"/>
      <c r="LJ14" s="88"/>
      <c r="LK14" s="88"/>
      <c r="LL14" s="88"/>
      <c r="LM14" s="88"/>
      <c r="LN14" s="88"/>
      <c r="LO14" s="88"/>
      <c r="LP14" s="88"/>
      <c r="LQ14" s="88"/>
      <c r="LR14" s="88"/>
      <c r="LS14" s="88"/>
      <c r="LT14" s="88"/>
      <c r="LU14" s="88"/>
      <c r="LV14" s="88"/>
      <c r="LW14" s="88"/>
      <c r="LX14" s="88"/>
      <c r="LY14" s="88"/>
      <c r="LZ14" s="88"/>
      <c r="MA14" s="88"/>
      <c r="MB14" s="88"/>
      <c r="MC14" s="88"/>
      <c r="MD14" s="88"/>
      <c r="ME14" s="88"/>
      <c r="MF14" s="88"/>
      <c r="MG14" s="88"/>
      <c r="MH14" s="88"/>
      <c r="MI14" s="88"/>
      <c r="MJ14" s="88"/>
      <c r="MK14" s="88"/>
      <c r="ML14" s="88"/>
      <c r="MM14" s="88"/>
      <c r="MN14" s="88"/>
      <c r="MO14" s="88"/>
      <c r="MP14" s="88"/>
      <c r="MQ14" s="88"/>
      <c r="MR14" s="88"/>
      <c r="MS14" s="88"/>
      <c r="MT14" s="88"/>
      <c r="MU14" s="88"/>
      <c r="MV14" s="88"/>
      <c r="MW14" s="88"/>
      <c r="MX14" s="88"/>
      <c r="MY14" s="88"/>
      <c r="MZ14" s="88"/>
      <c r="NA14" s="88"/>
      <c r="NB14" s="88"/>
      <c r="NC14" s="88"/>
      <c r="ND14" s="88"/>
      <c r="NE14" s="88"/>
      <c r="NF14" s="88"/>
      <c r="NG14" s="88"/>
      <c r="NH14" s="88"/>
      <c r="NI14" s="88"/>
      <c r="NJ14" s="88"/>
      <c r="NK14" s="88"/>
      <c r="NL14" s="88"/>
      <c r="NM14" s="88"/>
      <c r="NN14" s="88"/>
      <c r="NO14" s="88"/>
      <c r="NP14" s="88"/>
      <c r="NQ14" s="88"/>
      <c r="NR14" s="88"/>
      <c r="NS14" s="88"/>
      <c r="NT14" s="88"/>
      <c r="NU14" s="88"/>
      <c r="NV14" s="88"/>
      <c r="NW14" s="88"/>
      <c r="NX14" s="88"/>
      <c r="NY14" s="88"/>
      <c r="NZ14" s="88"/>
      <c r="OA14" s="88"/>
      <c r="OB14" s="88"/>
      <c r="OC14" s="88"/>
      <c r="OD14" s="88"/>
      <c r="OE14" s="88"/>
      <c r="OF14" s="88"/>
      <c r="OG14" s="88"/>
      <c r="OH14" s="88"/>
      <c r="OI14" s="88"/>
      <c r="OJ14" s="88"/>
      <c r="OK14" s="88"/>
      <c r="OL14" s="88"/>
      <c r="OM14" s="88"/>
      <c r="ON14" s="88"/>
      <c r="OO14" s="88"/>
      <c r="OP14" s="88"/>
      <c r="OQ14" s="88"/>
      <c r="OR14" s="88"/>
      <c r="OS14" s="88"/>
      <c r="OT14" s="88"/>
      <c r="OU14" s="88"/>
      <c r="OV14" s="88"/>
      <c r="OW14" s="88"/>
      <c r="OX14" s="88"/>
      <c r="OY14" s="88"/>
      <c r="OZ14" s="88"/>
      <c r="PA14" s="88"/>
      <c r="PB14" s="88"/>
      <c r="PC14" s="88"/>
      <c r="PD14" s="88"/>
      <c r="PE14" s="88"/>
      <c r="PF14" s="88"/>
      <c r="PG14" s="88"/>
      <c r="PH14" s="88"/>
      <c r="PI14" s="88"/>
      <c r="PJ14" s="88"/>
      <c r="PK14" s="88"/>
      <c r="PL14" s="88"/>
      <c r="PM14" s="88"/>
      <c r="PN14" s="88"/>
      <c r="PO14" s="88"/>
      <c r="PP14" s="88"/>
      <c r="PQ14" s="88"/>
      <c r="PR14" s="88"/>
      <c r="PS14" s="88"/>
      <c r="PT14" s="88"/>
      <c r="PU14" s="88"/>
      <c r="PV14" s="88"/>
      <c r="PW14" s="88"/>
      <c r="PX14" s="88"/>
      <c r="PY14" s="88"/>
      <c r="PZ14" s="88"/>
      <c r="QA14" s="88"/>
      <c r="QB14" s="88"/>
      <c r="QC14" s="88"/>
      <c r="QD14" s="88"/>
      <c r="QE14" s="88"/>
      <c r="QF14" s="88"/>
      <c r="QG14" s="88"/>
      <c r="QH14" s="88"/>
      <c r="QI14" s="88"/>
      <c r="QJ14" s="88"/>
      <c r="QK14" s="88"/>
      <c r="QL14" s="88"/>
      <c r="QM14" s="88"/>
      <c r="QN14" s="88"/>
      <c r="QO14" s="88"/>
      <c r="QP14" s="88"/>
      <c r="QQ14" s="88"/>
      <c r="QR14" s="88"/>
      <c r="QS14" s="88"/>
      <c r="QT14" s="88"/>
      <c r="QU14" s="88"/>
      <c r="QV14" s="88"/>
      <c r="QW14" s="88"/>
      <c r="QX14" s="88"/>
      <c r="QY14" s="88"/>
      <c r="QZ14" s="88"/>
      <c r="RA14" s="88"/>
      <c r="RB14" s="88"/>
      <c r="RC14" s="88"/>
      <c r="RD14" s="88"/>
      <c r="RE14" s="88"/>
      <c r="RF14" s="88"/>
      <c r="RG14" s="88"/>
      <c r="RH14" s="88"/>
      <c r="RI14" s="88"/>
      <c r="RJ14" s="88"/>
      <c r="RK14" s="88"/>
      <c r="RL14" s="88"/>
      <c r="RM14" s="88"/>
      <c r="RN14" s="88"/>
      <c r="RO14" s="88"/>
      <c r="RP14" s="88"/>
      <c r="RQ14" s="88"/>
      <c r="RR14" s="88"/>
      <c r="RS14" s="88"/>
      <c r="RT14" s="88"/>
      <c r="RU14" s="88"/>
      <c r="RV14" s="88"/>
      <c r="RW14" s="88"/>
      <c r="RX14" s="88"/>
      <c r="RY14" s="88"/>
      <c r="RZ14" s="88"/>
      <c r="SA14" s="88"/>
      <c r="SB14" s="88"/>
      <c r="SC14" s="88"/>
      <c r="SD14" s="88"/>
      <c r="SE14" s="88"/>
      <c r="SF14" s="88"/>
      <c r="SG14" s="88"/>
      <c r="SH14" s="88"/>
      <c r="SI14" s="88"/>
      <c r="SJ14" s="88"/>
      <c r="SK14" s="88"/>
      <c r="SL14" s="88"/>
      <c r="SM14" s="88"/>
      <c r="SN14" s="88"/>
      <c r="SO14" s="88"/>
      <c r="SP14" s="88"/>
      <c r="SQ14" s="88"/>
      <c r="SR14" s="88"/>
      <c r="SS14" s="88"/>
      <c r="ST14" s="88"/>
      <c r="SU14" s="88"/>
      <c r="SV14" s="88"/>
      <c r="SW14" s="88"/>
      <c r="SX14" s="88"/>
      <c r="SY14" s="88"/>
      <c r="SZ14" s="88"/>
      <c r="TA14" s="88"/>
      <c r="TB14" s="88"/>
      <c r="TC14" s="88"/>
      <c r="TD14" s="88"/>
      <c r="TE14" s="88"/>
      <c r="TF14" s="88"/>
      <c r="TG14" s="88"/>
      <c r="TH14" s="88"/>
      <c r="TI14" s="88"/>
      <c r="TJ14" s="88"/>
      <c r="TK14" s="88"/>
      <c r="TL14" s="88"/>
      <c r="TM14" s="88"/>
      <c r="TN14" s="88"/>
      <c r="TO14" s="88"/>
      <c r="TP14" s="88"/>
      <c r="TQ14" s="88"/>
      <c r="TR14" s="88"/>
      <c r="TS14" s="88"/>
      <c r="TT14" s="88"/>
      <c r="TU14" s="88"/>
      <c r="TV14" s="88"/>
      <c r="TW14" s="88"/>
      <c r="TX14" s="88"/>
      <c r="TY14" s="88"/>
      <c r="TZ14" s="88"/>
      <c r="UA14" s="88"/>
      <c r="UB14" s="88"/>
      <c r="UC14" s="88"/>
      <c r="UD14" s="88"/>
      <c r="UE14" s="88"/>
      <c r="UF14" s="88"/>
      <c r="UG14" s="88"/>
      <c r="UH14" s="88"/>
      <c r="UI14" s="88"/>
      <c r="UJ14" s="88"/>
      <c r="UK14" s="88"/>
      <c r="UL14" s="88"/>
      <c r="UM14" s="88"/>
      <c r="UN14" s="88"/>
      <c r="UO14" s="88"/>
      <c r="UP14" s="88"/>
      <c r="UQ14" s="88"/>
      <c r="UR14" s="88"/>
      <c r="US14" s="88"/>
      <c r="UT14" s="88"/>
      <c r="UU14" s="88"/>
      <c r="UV14" s="88"/>
      <c r="UW14" s="88"/>
      <c r="UX14" s="88"/>
      <c r="UY14" s="88"/>
      <c r="UZ14" s="88"/>
      <c r="VA14" s="88"/>
      <c r="VB14" s="88"/>
      <c r="VC14" s="88"/>
      <c r="VD14" s="88"/>
      <c r="VE14" s="88"/>
      <c r="VF14" s="88"/>
      <c r="VG14" s="88"/>
      <c r="VH14" s="88"/>
      <c r="VI14" s="88"/>
      <c r="VJ14" s="88"/>
      <c r="VK14" s="88"/>
      <c r="VL14" s="88"/>
      <c r="VM14" s="88"/>
      <c r="VN14" s="88"/>
      <c r="VO14" s="88"/>
      <c r="VP14" s="88"/>
      <c r="VQ14" s="88"/>
      <c r="VR14" s="88"/>
      <c r="VS14" s="88"/>
      <c r="VT14" s="88"/>
      <c r="VU14" s="88"/>
      <c r="VV14" s="88"/>
      <c r="VW14" s="88"/>
      <c r="VX14" s="88"/>
      <c r="VY14" s="88"/>
      <c r="VZ14" s="88"/>
      <c r="WA14" s="88"/>
      <c r="WB14" s="88"/>
      <c r="WC14" s="88"/>
      <c r="WD14" s="88"/>
      <c r="WE14" s="88"/>
      <c r="WF14" s="88"/>
      <c r="WG14" s="88"/>
      <c r="WH14" s="88"/>
      <c r="WI14" s="88"/>
      <c r="WJ14" s="88"/>
      <c r="WK14" s="88"/>
      <c r="WL14" s="88"/>
      <c r="WM14" s="88"/>
      <c r="WN14" s="88"/>
      <c r="WO14" s="88"/>
      <c r="WP14" s="88"/>
      <c r="WQ14" s="88"/>
      <c r="WR14" s="88"/>
      <c r="WS14" s="88"/>
      <c r="WT14" s="88"/>
      <c r="WU14" s="88"/>
      <c r="WV14" s="88"/>
      <c r="WW14" s="88"/>
      <c r="WX14" s="88"/>
      <c r="WY14" s="88"/>
      <c r="WZ14" s="88"/>
      <c r="XA14" s="88"/>
      <c r="XB14" s="88"/>
      <c r="XC14" s="88"/>
      <c r="XD14" s="88"/>
      <c r="XE14" s="88"/>
      <c r="XF14" s="88"/>
      <c r="XG14" s="88"/>
      <c r="XH14" s="88"/>
      <c r="XI14" s="88"/>
      <c r="XJ14" s="88"/>
      <c r="XK14" s="88"/>
      <c r="XL14" s="88"/>
      <c r="XM14" s="88"/>
      <c r="XN14" s="88"/>
      <c r="XO14" s="88"/>
      <c r="XP14" s="88"/>
      <c r="XQ14" s="88"/>
      <c r="XR14" s="88"/>
      <c r="XS14" s="88"/>
      <c r="XT14" s="88"/>
      <c r="XU14" s="88"/>
      <c r="XV14" s="88"/>
      <c r="XW14" s="88"/>
      <c r="XX14" s="88"/>
      <c r="XY14" s="88"/>
      <c r="XZ14" s="88"/>
      <c r="YA14" s="88"/>
      <c r="YB14" s="88"/>
      <c r="YC14" s="88"/>
      <c r="YD14" s="88"/>
      <c r="YE14" s="88"/>
      <c r="YF14" s="88"/>
      <c r="YG14" s="88"/>
      <c r="YH14" s="88"/>
      <c r="YI14" s="88"/>
      <c r="YJ14" s="88"/>
      <c r="YK14" s="88"/>
      <c r="YL14" s="88"/>
      <c r="YM14" s="88"/>
      <c r="YN14" s="88"/>
      <c r="YO14" s="88"/>
      <c r="YP14" s="88"/>
      <c r="YQ14" s="88"/>
      <c r="YR14" s="88"/>
      <c r="YS14" s="88"/>
      <c r="YT14" s="88"/>
      <c r="YU14" s="88"/>
      <c r="YV14" s="88"/>
      <c r="YW14" s="88"/>
      <c r="YX14" s="88"/>
      <c r="YY14" s="88"/>
      <c r="YZ14" s="88"/>
      <c r="ZA14" s="88"/>
      <c r="ZB14" s="88"/>
      <c r="ZC14" s="88"/>
      <c r="ZD14" s="88"/>
      <c r="ZE14" s="88"/>
      <c r="ZF14" s="88"/>
      <c r="ZG14" s="88"/>
      <c r="ZH14" s="88"/>
      <c r="ZI14" s="88"/>
      <c r="ZJ14" s="88"/>
      <c r="ZK14" s="88"/>
      <c r="ZL14" s="88"/>
      <c r="ZM14" s="88"/>
      <c r="ZN14" s="88"/>
      <c r="ZO14" s="88"/>
      <c r="ZP14" s="88"/>
      <c r="ZQ14" s="88"/>
      <c r="ZR14" s="88"/>
      <c r="ZS14" s="88"/>
      <c r="ZT14" s="88"/>
      <c r="ZU14" s="88"/>
      <c r="ZV14" s="88"/>
      <c r="ZW14" s="88"/>
      <c r="ZX14" s="88"/>
      <c r="ZY14" s="88"/>
      <c r="ZZ14" s="88"/>
      <c r="AAA14" s="88"/>
      <c r="AAB14" s="88"/>
      <c r="AAC14" s="88"/>
      <c r="AAD14" s="88"/>
      <c r="AAE14" s="88"/>
      <c r="AAF14" s="88"/>
      <c r="AAG14" s="88"/>
      <c r="AAH14" s="88"/>
      <c r="AAI14" s="88"/>
      <c r="AAJ14" s="88"/>
      <c r="AAK14" s="88"/>
      <c r="AAL14" s="88"/>
      <c r="AAM14" s="88"/>
      <c r="AAN14" s="88"/>
      <c r="AAO14" s="88"/>
      <c r="AAP14" s="88"/>
      <c r="AAQ14" s="88"/>
      <c r="AAR14" s="88"/>
      <c r="AAS14" s="88"/>
      <c r="AAT14" s="88"/>
      <c r="AAU14" s="88"/>
      <c r="AAV14" s="88"/>
      <c r="AAW14" s="88"/>
      <c r="AAX14" s="88"/>
      <c r="AAY14" s="88"/>
      <c r="AAZ14" s="88"/>
      <c r="ABA14" s="88"/>
      <c r="ABB14" s="88"/>
      <c r="ABC14" s="88"/>
      <c r="ABD14" s="88"/>
      <c r="ABE14" s="88"/>
      <c r="ABF14" s="88"/>
      <c r="ABG14" s="88"/>
      <c r="ABH14" s="88"/>
      <c r="ABI14" s="88"/>
      <c r="ABJ14" s="88"/>
      <c r="ABK14" s="88"/>
      <c r="ABL14" s="88"/>
      <c r="ABM14" s="88"/>
      <c r="ABN14" s="88"/>
      <c r="ABO14" s="88"/>
      <c r="ABP14" s="88"/>
      <c r="ABQ14" s="88"/>
      <c r="ABR14" s="88"/>
      <c r="ABS14" s="88"/>
      <c r="ABT14" s="88"/>
      <c r="ABU14" s="88"/>
      <c r="ABV14" s="88"/>
      <c r="ABW14" s="88"/>
      <c r="ABX14" s="88"/>
      <c r="ABY14" s="88"/>
      <c r="ABZ14" s="88"/>
      <c r="ACA14" s="88"/>
      <c r="ACB14" s="88"/>
      <c r="ACC14" s="88"/>
      <c r="ACD14" s="88"/>
      <c r="ACE14" s="88"/>
      <c r="ACF14" s="88"/>
      <c r="ACG14" s="88"/>
      <c r="ACH14" s="88"/>
      <c r="ACI14" s="88"/>
      <c r="ACJ14" s="88"/>
      <c r="ACK14" s="88"/>
      <c r="ACL14" s="88"/>
      <c r="ACM14" s="88"/>
      <c r="ACN14" s="88"/>
      <c r="ACO14" s="88"/>
      <c r="ACP14" s="88"/>
      <c r="ACQ14" s="88"/>
      <c r="ACR14" s="88"/>
      <c r="ACS14" s="88"/>
      <c r="ACT14" s="88"/>
      <c r="ACU14" s="88"/>
      <c r="ACV14" s="88"/>
      <c r="ACW14" s="88"/>
      <c r="ACX14" s="88"/>
      <c r="ACY14" s="88"/>
      <c r="ACZ14" s="88"/>
      <c r="ADA14" s="88"/>
      <c r="ADB14" s="88"/>
      <c r="ADC14" s="88"/>
      <c r="ADD14" s="88"/>
      <c r="ADE14" s="88"/>
      <c r="ADF14" s="88"/>
      <c r="ADG14" s="88"/>
      <c r="ADH14" s="88"/>
      <c r="ADI14" s="88"/>
      <c r="ADJ14" s="88"/>
      <c r="ADK14" s="88"/>
      <c r="ADL14" s="88"/>
      <c r="ADM14" s="88"/>
      <c r="ADN14" s="88"/>
      <c r="ADO14" s="88"/>
      <c r="ADP14" s="88"/>
      <c r="ADQ14" s="88"/>
      <c r="ADR14" s="88"/>
      <c r="ADS14" s="88"/>
      <c r="ADT14" s="88"/>
      <c r="ADU14" s="88"/>
      <c r="ADV14" s="88"/>
      <c r="ADW14" s="88"/>
      <c r="ADX14" s="88"/>
      <c r="ADY14" s="88"/>
      <c r="ADZ14" s="88"/>
      <c r="AEA14" s="88"/>
      <c r="AEB14" s="88"/>
      <c r="AEC14" s="88"/>
      <c r="AED14" s="88"/>
      <c r="AEE14" s="88"/>
      <c r="AEF14" s="88"/>
      <c r="AEG14" s="88"/>
      <c r="AEH14" s="88"/>
      <c r="AEI14" s="88"/>
      <c r="AEJ14" s="88"/>
      <c r="AEK14" s="88"/>
      <c r="AEL14" s="88"/>
      <c r="AEM14" s="88"/>
      <c r="AEN14" s="88"/>
      <c r="AEO14" s="88"/>
      <c r="AEP14" s="88"/>
      <c r="AEQ14" s="88"/>
      <c r="AER14" s="88"/>
      <c r="AES14" s="88"/>
      <c r="AET14" s="88"/>
      <c r="AEU14" s="88"/>
      <c r="AEV14" s="88"/>
      <c r="AEW14" s="88"/>
      <c r="AEX14" s="88"/>
      <c r="AEY14" s="88"/>
      <c r="AEZ14" s="88"/>
      <c r="AFA14" s="88"/>
      <c r="AFB14" s="88"/>
      <c r="AFC14" s="88"/>
      <c r="AFD14" s="88"/>
      <c r="AFE14" s="88"/>
      <c r="AFF14" s="88"/>
      <c r="AFG14" s="88"/>
      <c r="AFH14" s="88"/>
      <c r="AFI14" s="88"/>
      <c r="AFJ14" s="88"/>
      <c r="AFK14" s="88"/>
      <c r="AFL14" s="88"/>
      <c r="AFM14" s="88"/>
      <c r="AFN14" s="88"/>
      <c r="AFO14" s="88"/>
      <c r="AFP14" s="88"/>
      <c r="AFQ14" s="88"/>
      <c r="AFR14" s="88"/>
      <c r="AFS14" s="88"/>
      <c r="AFT14" s="88"/>
      <c r="AFU14" s="88"/>
      <c r="AFV14" s="88"/>
      <c r="AFW14" s="88"/>
      <c r="AFX14" s="88"/>
      <c r="AFY14" s="88"/>
      <c r="AFZ14" s="88"/>
      <c r="AGA14" s="88"/>
      <c r="AGB14" s="88"/>
      <c r="AGC14" s="88"/>
      <c r="AGD14" s="88"/>
      <c r="AGE14" s="88"/>
      <c r="AGF14" s="88"/>
      <c r="AGG14" s="88"/>
      <c r="AGH14" s="88"/>
      <c r="AGI14" s="88"/>
      <c r="AGJ14" s="88"/>
      <c r="AGK14" s="88"/>
      <c r="AGL14" s="88"/>
      <c r="AGM14" s="88"/>
      <c r="AGN14" s="88"/>
      <c r="AGO14" s="88"/>
      <c r="AGP14" s="88"/>
      <c r="AGQ14" s="88"/>
      <c r="AGR14" s="88"/>
      <c r="AGS14" s="88"/>
      <c r="AGT14" s="88"/>
      <c r="AGU14" s="88"/>
      <c r="AGV14" s="88"/>
      <c r="AGW14" s="88"/>
      <c r="AGX14" s="88"/>
      <c r="AGY14" s="88"/>
      <c r="AGZ14" s="88"/>
      <c r="AHA14" s="88"/>
      <c r="AHB14" s="88"/>
      <c r="AHC14" s="88"/>
      <c r="AHD14" s="88"/>
      <c r="AHE14" s="88"/>
      <c r="AHF14" s="88"/>
      <c r="AHG14" s="88"/>
      <c r="AHH14" s="88"/>
      <c r="AHI14" s="88"/>
      <c r="AHJ14" s="88"/>
      <c r="AHK14" s="88"/>
      <c r="AHL14" s="88"/>
      <c r="AHM14" s="88"/>
      <c r="AHN14" s="88"/>
      <c r="AHO14" s="88"/>
      <c r="AHP14" s="88"/>
      <c r="AHQ14" s="88"/>
      <c r="AHR14" s="88"/>
      <c r="AHS14" s="88"/>
      <c r="AHT14" s="88"/>
      <c r="AHU14" s="88"/>
      <c r="AHV14" s="88"/>
      <c r="AHW14" s="88"/>
      <c r="AHX14" s="88"/>
      <c r="AHY14" s="88"/>
      <c r="AHZ14" s="88"/>
      <c r="AIA14" s="88"/>
      <c r="AIB14" s="88"/>
      <c r="AIC14" s="88"/>
      <c r="AID14" s="88"/>
      <c r="AIE14" s="88"/>
      <c r="AIF14" s="88"/>
      <c r="AIG14" s="88"/>
      <c r="AIH14" s="88"/>
      <c r="AII14" s="88"/>
      <c r="AIJ14" s="88"/>
      <c r="AIK14" s="88"/>
      <c r="AIL14" s="88"/>
      <c r="AIM14" s="88"/>
      <c r="AIN14" s="88"/>
      <c r="AIO14" s="88"/>
      <c r="AIP14" s="88"/>
      <c r="AIQ14" s="88"/>
      <c r="AIR14" s="88"/>
      <c r="AIS14" s="88"/>
      <c r="AIT14" s="88"/>
      <c r="AIU14" s="88"/>
      <c r="AIV14" s="88"/>
      <c r="AIW14" s="88"/>
      <c r="AIX14" s="88"/>
      <c r="AIY14" s="88"/>
      <c r="AIZ14" s="88"/>
      <c r="AJA14" s="88"/>
      <c r="AJB14" s="88"/>
      <c r="AJC14" s="88"/>
      <c r="AJD14" s="88"/>
      <c r="AJE14" s="88"/>
      <c r="AJF14" s="88"/>
      <c r="AJG14" s="88"/>
      <c r="AJH14" s="88"/>
      <c r="AJI14" s="88"/>
      <c r="AJJ14" s="88"/>
      <c r="AJK14" s="88"/>
      <c r="AJL14" s="88"/>
      <c r="AJM14" s="88"/>
      <c r="AJN14" s="88"/>
      <c r="AJO14" s="88"/>
      <c r="AJP14" s="88"/>
      <c r="AJQ14" s="88"/>
      <c r="AJR14" s="88"/>
      <c r="AJS14" s="88"/>
      <c r="AJT14" s="88"/>
      <c r="AJU14" s="88"/>
      <c r="AJV14" s="88"/>
      <c r="AJW14" s="88"/>
      <c r="AJX14" s="88"/>
      <c r="AJY14" s="88"/>
      <c r="AJZ14" s="88"/>
      <c r="AKA14" s="88"/>
      <c r="AKB14" s="88"/>
      <c r="AKC14" s="88"/>
      <c r="AKD14" s="88"/>
      <c r="AKE14" s="88"/>
      <c r="AKF14" s="88"/>
      <c r="AKG14" s="88"/>
      <c r="AKH14" s="88"/>
      <c r="AKI14" s="88"/>
      <c r="AKJ14" s="88"/>
      <c r="AKK14" s="88"/>
      <c r="AKL14" s="88"/>
      <c r="AKM14" s="88"/>
      <c r="AKN14" s="88"/>
      <c r="AKO14" s="88"/>
      <c r="AKP14" s="88"/>
      <c r="AKQ14" s="88"/>
      <c r="AKR14" s="88"/>
      <c r="AKS14" s="88"/>
      <c r="AKT14" s="88"/>
      <c r="AKU14" s="88"/>
      <c r="AKV14" s="88"/>
      <c r="AKW14" s="88"/>
      <c r="AKX14" s="88"/>
      <c r="AKY14" s="88"/>
      <c r="AKZ14" s="88"/>
      <c r="ALA14" s="88"/>
      <c r="ALB14" s="88"/>
      <c r="ALC14" s="88"/>
      <c r="ALD14" s="88"/>
      <c r="ALE14" s="88"/>
      <c r="ALF14" s="88"/>
      <c r="ALG14" s="88"/>
      <c r="ALH14" s="88"/>
      <c r="ALI14" s="88"/>
      <c r="ALJ14" s="88"/>
      <c r="ALK14" s="88"/>
      <c r="ALL14" s="88"/>
      <c r="ALM14" s="88"/>
      <c r="ALN14" s="88"/>
      <c r="ALO14" s="88"/>
      <c r="ALP14" s="88"/>
      <c r="ALQ14" s="88"/>
      <c r="ALR14" s="88"/>
      <c r="ALS14" s="88"/>
      <c r="ALT14" s="88"/>
      <c r="ALU14" s="88"/>
      <c r="ALV14" s="88"/>
      <c r="ALW14" s="88"/>
      <c r="ALX14" s="88"/>
      <c r="ALY14" s="88"/>
      <c r="ALZ14" s="88"/>
      <c r="AMA14" s="88"/>
      <c r="AMB14" s="88"/>
      <c r="AMC14" s="88"/>
      <c r="AMD14" s="88"/>
      <c r="AME14" s="88"/>
      <c r="AMF14" s="88"/>
      <c r="AMG14" s="88"/>
      <c r="AMH14" s="88"/>
      <c r="AMI14" s="88"/>
      <c r="AMJ14" s="88"/>
    </row>
    <row r="15" spans="1:1024">
      <c r="A15" s="88"/>
      <c r="B15" s="123"/>
      <c r="C15" s="232" t="s">
        <v>132</v>
      </c>
      <c r="D15" s="233">
        <f>'ag-20'!D12-SUM(D11:D14)</f>
        <v>2838</v>
      </c>
      <c r="E15" s="124">
        <f>D15/$D$16</f>
        <v>0.24575684101143055</v>
      </c>
      <c r="F15" s="125" t="s">
        <v>122</v>
      </c>
      <c r="G15" s="126"/>
      <c r="H15" s="126"/>
      <c r="I15" s="126"/>
      <c r="J15" s="12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  <c r="DT15" s="88"/>
      <c r="DU15" s="88"/>
      <c r="DV15" s="88"/>
      <c r="DW15" s="88"/>
      <c r="DX15" s="88"/>
      <c r="DY15" s="88"/>
      <c r="DZ15" s="88"/>
      <c r="EA15" s="88"/>
      <c r="EB15" s="88"/>
      <c r="EC15" s="88"/>
      <c r="ED15" s="88"/>
      <c r="EE15" s="88"/>
      <c r="EF15" s="88"/>
      <c r="EG15" s="88"/>
      <c r="EH15" s="88"/>
      <c r="EI15" s="88"/>
      <c r="EJ15" s="88"/>
      <c r="EK15" s="88"/>
      <c r="EL15" s="88"/>
      <c r="EM15" s="88"/>
      <c r="EN15" s="88"/>
      <c r="EO15" s="88"/>
      <c r="EP15" s="88"/>
      <c r="EQ15" s="88"/>
      <c r="ER15" s="88"/>
      <c r="ES15" s="88"/>
      <c r="ET15" s="88"/>
      <c r="EU15" s="88"/>
      <c r="EV15" s="88"/>
      <c r="EW15" s="88"/>
      <c r="EX15" s="88"/>
      <c r="EY15" s="88"/>
      <c r="EZ15" s="88"/>
      <c r="FA15" s="88"/>
      <c r="FB15" s="88"/>
      <c r="FC15" s="88"/>
      <c r="FD15" s="88"/>
      <c r="FE15" s="88"/>
      <c r="FF15" s="88"/>
      <c r="FG15" s="88"/>
      <c r="FH15" s="88"/>
      <c r="FI15" s="88"/>
      <c r="FJ15" s="88"/>
      <c r="FK15" s="88"/>
      <c r="FL15" s="88"/>
      <c r="FM15" s="88"/>
      <c r="FN15" s="88"/>
      <c r="FO15" s="88"/>
      <c r="FP15" s="88"/>
      <c r="FQ15" s="88"/>
      <c r="FR15" s="88"/>
      <c r="FS15" s="88"/>
      <c r="FT15" s="88"/>
      <c r="FU15" s="88"/>
      <c r="FV15" s="88"/>
      <c r="FW15" s="88"/>
      <c r="FX15" s="88"/>
      <c r="FY15" s="88"/>
      <c r="FZ15" s="88"/>
      <c r="GA15" s="88"/>
      <c r="GB15" s="88"/>
      <c r="GC15" s="88"/>
      <c r="GD15" s="88"/>
      <c r="GE15" s="88"/>
      <c r="GF15" s="88"/>
      <c r="GG15" s="88"/>
      <c r="GH15" s="88"/>
      <c r="GI15" s="88"/>
      <c r="GJ15" s="88"/>
      <c r="GK15" s="88"/>
      <c r="GL15" s="88"/>
      <c r="GM15" s="88"/>
      <c r="GN15" s="88"/>
      <c r="GO15" s="88"/>
      <c r="GP15" s="88"/>
      <c r="GQ15" s="88"/>
      <c r="GR15" s="88"/>
      <c r="GS15" s="88"/>
      <c r="GT15" s="88"/>
      <c r="GU15" s="88"/>
      <c r="GV15" s="88"/>
      <c r="GW15" s="88"/>
      <c r="GX15" s="88"/>
      <c r="GY15" s="88"/>
      <c r="GZ15" s="88"/>
      <c r="HA15" s="88"/>
      <c r="HB15" s="88"/>
      <c r="HC15" s="88"/>
      <c r="HD15" s="88"/>
      <c r="HE15" s="88"/>
      <c r="HF15" s="88"/>
      <c r="HG15" s="88"/>
      <c r="HH15" s="88"/>
      <c r="HI15" s="88"/>
      <c r="HJ15" s="88"/>
      <c r="HK15" s="88"/>
      <c r="HL15" s="88"/>
      <c r="HM15" s="88"/>
      <c r="HN15" s="88"/>
      <c r="HO15" s="88"/>
      <c r="HP15" s="88"/>
      <c r="HQ15" s="88"/>
      <c r="HR15" s="88"/>
      <c r="HS15" s="88"/>
      <c r="HT15" s="88"/>
      <c r="HU15" s="88"/>
      <c r="HV15" s="88"/>
      <c r="HW15" s="88"/>
      <c r="HX15" s="88"/>
      <c r="HY15" s="88"/>
      <c r="HZ15" s="88"/>
      <c r="IA15" s="88"/>
      <c r="IB15" s="88"/>
      <c r="IC15" s="88"/>
      <c r="ID15" s="88"/>
      <c r="IE15" s="88"/>
      <c r="IF15" s="88"/>
      <c r="IG15" s="88"/>
      <c r="IH15" s="88"/>
      <c r="II15" s="88"/>
      <c r="IJ15" s="88"/>
      <c r="IK15" s="88"/>
      <c r="IL15" s="88"/>
      <c r="IM15" s="88"/>
      <c r="IN15" s="88"/>
      <c r="IO15" s="88"/>
      <c r="IP15" s="88"/>
      <c r="IQ15" s="88"/>
      <c r="IR15" s="88"/>
      <c r="IS15" s="88"/>
      <c r="IT15" s="88"/>
      <c r="IU15" s="88"/>
      <c r="IV15" s="88"/>
      <c r="IW15" s="88"/>
      <c r="IX15" s="88"/>
      <c r="IY15" s="88"/>
      <c r="IZ15" s="88"/>
      <c r="JA15" s="88"/>
      <c r="JB15" s="88"/>
      <c r="JC15" s="88"/>
      <c r="JD15" s="88"/>
      <c r="JE15" s="88"/>
      <c r="JF15" s="88"/>
      <c r="JG15" s="88"/>
      <c r="JH15" s="88"/>
      <c r="JI15" s="88"/>
      <c r="JJ15" s="88"/>
      <c r="JK15" s="88"/>
      <c r="JL15" s="88"/>
      <c r="JM15" s="88"/>
      <c r="JN15" s="88"/>
      <c r="JO15" s="88"/>
      <c r="JP15" s="88"/>
      <c r="JQ15" s="88"/>
      <c r="JR15" s="88"/>
      <c r="JS15" s="88"/>
      <c r="JT15" s="88"/>
      <c r="JU15" s="88"/>
      <c r="JV15" s="88"/>
      <c r="JW15" s="88"/>
      <c r="JX15" s="88"/>
      <c r="JY15" s="88"/>
      <c r="JZ15" s="88"/>
      <c r="KA15" s="88"/>
      <c r="KB15" s="88"/>
      <c r="KC15" s="88"/>
      <c r="KD15" s="88"/>
      <c r="KE15" s="88"/>
      <c r="KF15" s="88"/>
      <c r="KG15" s="88"/>
      <c r="KH15" s="88"/>
      <c r="KI15" s="88"/>
      <c r="KJ15" s="88"/>
      <c r="KK15" s="88"/>
      <c r="KL15" s="88"/>
      <c r="KM15" s="88"/>
      <c r="KN15" s="88"/>
      <c r="KO15" s="88"/>
      <c r="KP15" s="88"/>
      <c r="KQ15" s="88"/>
      <c r="KR15" s="88"/>
      <c r="KS15" s="88"/>
      <c r="KT15" s="88"/>
      <c r="KU15" s="88"/>
      <c r="KV15" s="88"/>
      <c r="KW15" s="88"/>
      <c r="KX15" s="88"/>
      <c r="KY15" s="88"/>
      <c r="KZ15" s="88"/>
      <c r="LA15" s="88"/>
      <c r="LB15" s="88"/>
      <c r="LC15" s="88"/>
      <c r="LD15" s="88"/>
      <c r="LE15" s="88"/>
      <c r="LF15" s="88"/>
      <c r="LG15" s="88"/>
      <c r="LH15" s="88"/>
      <c r="LI15" s="88"/>
      <c r="LJ15" s="88"/>
      <c r="LK15" s="88"/>
      <c r="LL15" s="88"/>
      <c r="LM15" s="88"/>
      <c r="LN15" s="88"/>
      <c r="LO15" s="88"/>
      <c r="LP15" s="88"/>
      <c r="LQ15" s="88"/>
      <c r="LR15" s="88"/>
      <c r="LS15" s="88"/>
      <c r="LT15" s="88"/>
      <c r="LU15" s="88"/>
      <c r="LV15" s="88"/>
      <c r="LW15" s="88"/>
      <c r="LX15" s="88"/>
      <c r="LY15" s="88"/>
      <c r="LZ15" s="88"/>
      <c r="MA15" s="88"/>
      <c r="MB15" s="88"/>
      <c r="MC15" s="88"/>
      <c r="MD15" s="88"/>
      <c r="ME15" s="88"/>
      <c r="MF15" s="88"/>
      <c r="MG15" s="88"/>
      <c r="MH15" s="88"/>
      <c r="MI15" s="88"/>
      <c r="MJ15" s="88"/>
      <c r="MK15" s="88"/>
      <c r="ML15" s="88"/>
      <c r="MM15" s="88"/>
      <c r="MN15" s="88"/>
      <c r="MO15" s="88"/>
      <c r="MP15" s="88"/>
      <c r="MQ15" s="88"/>
      <c r="MR15" s="88"/>
      <c r="MS15" s="88"/>
      <c r="MT15" s="88"/>
      <c r="MU15" s="88"/>
      <c r="MV15" s="88"/>
      <c r="MW15" s="88"/>
      <c r="MX15" s="88"/>
      <c r="MY15" s="88"/>
      <c r="MZ15" s="88"/>
      <c r="NA15" s="88"/>
      <c r="NB15" s="88"/>
      <c r="NC15" s="88"/>
      <c r="ND15" s="88"/>
      <c r="NE15" s="88"/>
      <c r="NF15" s="88"/>
      <c r="NG15" s="88"/>
      <c r="NH15" s="88"/>
      <c r="NI15" s="88"/>
      <c r="NJ15" s="88"/>
      <c r="NK15" s="88"/>
      <c r="NL15" s="88"/>
      <c r="NM15" s="88"/>
      <c r="NN15" s="88"/>
      <c r="NO15" s="88"/>
      <c r="NP15" s="88"/>
      <c r="NQ15" s="88"/>
      <c r="NR15" s="88"/>
      <c r="NS15" s="88"/>
      <c r="NT15" s="88"/>
      <c r="NU15" s="88"/>
      <c r="NV15" s="88"/>
      <c r="NW15" s="88"/>
      <c r="NX15" s="88"/>
      <c r="NY15" s="88"/>
      <c r="NZ15" s="88"/>
      <c r="OA15" s="88"/>
      <c r="OB15" s="88"/>
      <c r="OC15" s="88"/>
      <c r="OD15" s="88"/>
      <c r="OE15" s="88"/>
      <c r="OF15" s="88"/>
      <c r="OG15" s="88"/>
      <c r="OH15" s="88"/>
      <c r="OI15" s="88"/>
      <c r="OJ15" s="88"/>
      <c r="OK15" s="88"/>
      <c r="OL15" s="88"/>
      <c r="OM15" s="88"/>
      <c r="ON15" s="88"/>
      <c r="OO15" s="88"/>
      <c r="OP15" s="88"/>
      <c r="OQ15" s="88"/>
      <c r="OR15" s="88"/>
      <c r="OS15" s="88"/>
      <c r="OT15" s="88"/>
      <c r="OU15" s="88"/>
      <c r="OV15" s="88"/>
      <c r="OW15" s="88"/>
      <c r="OX15" s="88"/>
      <c r="OY15" s="88"/>
      <c r="OZ15" s="88"/>
      <c r="PA15" s="88"/>
      <c r="PB15" s="88"/>
      <c r="PC15" s="88"/>
      <c r="PD15" s="88"/>
      <c r="PE15" s="88"/>
      <c r="PF15" s="88"/>
      <c r="PG15" s="88"/>
      <c r="PH15" s="88"/>
      <c r="PI15" s="88"/>
      <c r="PJ15" s="88"/>
      <c r="PK15" s="88"/>
      <c r="PL15" s="88"/>
      <c r="PM15" s="88"/>
      <c r="PN15" s="88"/>
      <c r="PO15" s="88"/>
      <c r="PP15" s="88"/>
      <c r="PQ15" s="88"/>
      <c r="PR15" s="88"/>
      <c r="PS15" s="88"/>
      <c r="PT15" s="88"/>
      <c r="PU15" s="88"/>
      <c r="PV15" s="88"/>
      <c r="PW15" s="88"/>
      <c r="PX15" s="88"/>
      <c r="PY15" s="88"/>
      <c r="PZ15" s="88"/>
      <c r="QA15" s="88"/>
      <c r="QB15" s="88"/>
      <c r="QC15" s="88"/>
      <c r="QD15" s="88"/>
      <c r="QE15" s="88"/>
      <c r="QF15" s="88"/>
      <c r="QG15" s="88"/>
      <c r="QH15" s="88"/>
      <c r="QI15" s="88"/>
      <c r="QJ15" s="88"/>
      <c r="QK15" s="88"/>
      <c r="QL15" s="88"/>
      <c r="QM15" s="88"/>
      <c r="QN15" s="88"/>
      <c r="QO15" s="88"/>
      <c r="QP15" s="88"/>
      <c r="QQ15" s="88"/>
      <c r="QR15" s="88"/>
      <c r="QS15" s="88"/>
      <c r="QT15" s="88"/>
      <c r="QU15" s="88"/>
      <c r="QV15" s="88"/>
      <c r="QW15" s="88"/>
      <c r="QX15" s="88"/>
      <c r="QY15" s="88"/>
      <c r="QZ15" s="88"/>
      <c r="RA15" s="88"/>
      <c r="RB15" s="88"/>
      <c r="RC15" s="88"/>
      <c r="RD15" s="88"/>
      <c r="RE15" s="88"/>
      <c r="RF15" s="88"/>
      <c r="RG15" s="88"/>
      <c r="RH15" s="88"/>
      <c r="RI15" s="88"/>
      <c r="RJ15" s="88"/>
      <c r="RK15" s="88"/>
      <c r="RL15" s="88"/>
      <c r="RM15" s="88"/>
      <c r="RN15" s="88"/>
      <c r="RO15" s="88"/>
      <c r="RP15" s="88"/>
      <c r="RQ15" s="88"/>
      <c r="RR15" s="88"/>
      <c r="RS15" s="88"/>
      <c r="RT15" s="88"/>
      <c r="RU15" s="88"/>
      <c r="RV15" s="88"/>
      <c r="RW15" s="88"/>
      <c r="RX15" s="88"/>
      <c r="RY15" s="88"/>
      <c r="RZ15" s="88"/>
      <c r="SA15" s="88"/>
      <c r="SB15" s="88"/>
      <c r="SC15" s="88"/>
      <c r="SD15" s="88"/>
      <c r="SE15" s="88"/>
      <c r="SF15" s="88"/>
      <c r="SG15" s="88"/>
      <c r="SH15" s="88"/>
      <c r="SI15" s="88"/>
      <c r="SJ15" s="88"/>
      <c r="SK15" s="88"/>
      <c r="SL15" s="88"/>
      <c r="SM15" s="88"/>
      <c r="SN15" s="88"/>
      <c r="SO15" s="88"/>
      <c r="SP15" s="88"/>
      <c r="SQ15" s="88"/>
      <c r="SR15" s="88"/>
      <c r="SS15" s="88"/>
      <c r="ST15" s="88"/>
      <c r="SU15" s="88"/>
      <c r="SV15" s="88"/>
      <c r="SW15" s="88"/>
      <c r="SX15" s="88"/>
      <c r="SY15" s="88"/>
      <c r="SZ15" s="88"/>
      <c r="TA15" s="88"/>
      <c r="TB15" s="88"/>
      <c r="TC15" s="88"/>
      <c r="TD15" s="88"/>
      <c r="TE15" s="88"/>
      <c r="TF15" s="88"/>
      <c r="TG15" s="88"/>
      <c r="TH15" s="88"/>
      <c r="TI15" s="88"/>
      <c r="TJ15" s="88"/>
      <c r="TK15" s="88"/>
      <c r="TL15" s="88"/>
      <c r="TM15" s="88"/>
      <c r="TN15" s="88"/>
      <c r="TO15" s="88"/>
      <c r="TP15" s="88"/>
      <c r="TQ15" s="88"/>
      <c r="TR15" s="88"/>
      <c r="TS15" s="88"/>
      <c r="TT15" s="88"/>
      <c r="TU15" s="88"/>
      <c r="TV15" s="88"/>
      <c r="TW15" s="88"/>
      <c r="TX15" s="88"/>
      <c r="TY15" s="88"/>
      <c r="TZ15" s="88"/>
      <c r="UA15" s="88"/>
      <c r="UB15" s="88"/>
      <c r="UC15" s="88"/>
      <c r="UD15" s="88"/>
      <c r="UE15" s="88"/>
      <c r="UF15" s="88"/>
      <c r="UG15" s="88"/>
      <c r="UH15" s="88"/>
      <c r="UI15" s="88"/>
      <c r="UJ15" s="88"/>
      <c r="UK15" s="88"/>
      <c r="UL15" s="88"/>
      <c r="UM15" s="88"/>
      <c r="UN15" s="88"/>
      <c r="UO15" s="88"/>
      <c r="UP15" s="88"/>
      <c r="UQ15" s="88"/>
      <c r="UR15" s="88"/>
      <c r="US15" s="88"/>
      <c r="UT15" s="88"/>
      <c r="UU15" s="88"/>
      <c r="UV15" s="88"/>
      <c r="UW15" s="88"/>
      <c r="UX15" s="88"/>
      <c r="UY15" s="88"/>
      <c r="UZ15" s="88"/>
      <c r="VA15" s="88"/>
      <c r="VB15" s="88"/>
      <c r="VC15" s="88"/>
      <c r="VD15" s="88"/>
      <c r="VE15" s="88"/>
      <c r="VF15" s="88"/>
      <c r="VG15" s="88"/>
      <c r="VH15" s="88"/>
      <c r="VI15" s="88"/>
      <c r="VJ15" s="88"/>
      <c r="VK15" s="88"/>
      <c r="VL15" s="88"/>
      <c r="VM15" s="88"/>
      <c r="VN15" s="88"/>
      <c r="VO15" s="88"/>
      <c r="VP15" s="88"/>
      <c r="VQ15" s="88"/>
      <c r="VR15" s="88"/>
      <c r="VS15" s="88"/>
      <c r="VT15" s="88"/>
      <c r="VU15" s="88"/>
      <c r="VV15" s="88"/>
      <c r="VW15" s="88"/>
      <c r="VX15" s="88"/>
      <c r="VY15" s="88"/>
      <c r="VZ15" s="88"/>
      <c r="WA15" s="88"/>
      <c r="WB15" s="88"/>
      <c r="WC15" s="88"/>
      <c r="WD15" s="88"/>
      <c r="WE15" s="88"/>
      <c r="WF15" s="88"/>
      <c r="WG15" s="88"/>
      <c r="WH15" s="88"/>
      <c r="WI15" s="88"/>
      <c r="WJ15" s="88"/>
      <c r="WK15" s="88"/>
      <c r="WL15" s="88"/>
      <c r="WM15" s="88"/>
      <c r="WN15" s="88"/>
      <c r="WO15" s="88"/>
      <c r="WP15" s="88"/>
      <c r="WQ15" s="88"/>
      <c r="WR15" s="88"/>
      <c r="WS15" s="88"/>
      <c r="WT15" s="88"/>
      <c r="WU15" s="88"/>
      <c r="WV15" s="88"/>
      <c r="WW15" s="88"/>
      <c r="WX15" s="88"/>
      <c r="WY15" s="88"/>
      <c r="WZ15" s="88"/>
      <c r="XA15" s="88"/>
      <c r="XB15" s="88"/>
      <c r="XC15" s="88"/>
      <c r="XD15" s="88"/>
      <c r="XE15" s="88"/>
      <c r="XF15" s="88"/>
      <c r="XG15" s="88"/>
      <c r="XH15" s="88"/>
      <c r="XI15" s="88"/>
      <c r="XJ15" s="88"/>
      <c r="XK15" s="88"/>
      <c r="XL15" s="88"/>
      <c r="XM15" s="88"/>
      <c r="XN15" s="88"/>
      <c r="XO15" s="88"/>
      <c r="XP15" s="88"/>
      <c r="XQ15" s="88"/>
      <c r="XR15" s="88"/>
      <c r="XS15" s="88"/>
      <c r="XT15" s="88"/>
      <c r="XU15" s="88"/>
      <c r="XV15" s="88"/>
      <c r="XW15" s="88"/>
      <c r="XX15" s="88"/>
      <c r="XY15" s="88"/>
      <c r="XZ15" s="88"/>
      <c r="YA15" s="88"/>
      <c r="YB15" s="88"/>
      <c r="YC15" s="88"/>
      <c r="YD15" s="88"/>
      <c r="YE15" s="88"/>
      <c r="YF15" s="88"/>
      <c r="YG15" s="88"/>
      <c r="YH15" s="88"/>
      <c r="YI15" s="88"/>
      <c r="YJ15" s="88"/>
      <c r="YK15" s="88"/>
      <c r="YL15" s="88"/>
      <c r="YM15" s="88"/>
      <c r="YN15" s="88"/>
      <c r="YO15" s="88"/>
      <c r="YP15" s="88"/>
      <c r="YQ15" s="88"/>
      <c r="YR15" s="88"/>
      <c r="YS15" s="88"/>
      <c r="YT15" s="88"/>
      <c r="YU15" s="88"/>
      <c r="YV15" s="88"/>
      <c r="YW15" s="88"/>
      <c r="YX15" s="88"/>
      <c r="YY15" s="88"/>
      <c r="YZ15" s="88"/>
      <c r="ZA15" s="88"/>
      <c r="ZB15" s="88"/>
      <c r="ZC15" s="88"/>
      <c r="ZD15" s="88"/>
      <c r="ZE15" s="88"/>
      <c r="ZF15" s="88"/>
      <c r="ZG15" s="88"/>
      <c r="ZH15" s="88"/>
      <c r="ZI15" s="88"/>
      <c r="ZJ15" s="88"/>
      <c r="ZK15" s="88"/>
      <c r="ZL15" s="88"/>
      <c r="ZM15" s="88"/>
      <c r="ZN15" s="88"/>
      <c r="ZO15" s="88"/>
      <c r="ZP15" s="88"/>
      <c r="ZQ15" s="88"/>
      <c r="ZR15" s="88"/>
      <c r="ZS15" s="88"/>
      <c r="ZT15" s="88"/>
      <c r="ZU15" s="88"/>
      <c r="ZV15" s="88"/>
      <c r="ZW15" s="88"/>
      <c r="ZX15" s="88"/>
      <c r="ZY15" s="88"/>
      <c r="ZZ15" s="88"/>
      <c r="AAA15" s="88"/>
      <c r="AAB15" s="88"/>
      <c r="AAC15" s="88"/>
      <c r="AAD15" s="88"/>
      <c r="AAE15" s="88"/>
      <c r="AAF15" s="88"/>
      <c r="AAG15" s="88"/>
      <c r="AAH15" s="88"/>
      <c r="AAI15" s="88"/>
      <c r="AAJ15" s="88"/>
      <c r="AAK15" s="88"/>
      <c r="AAL15" s="88"/>
      <c r="AAM15" s="88"/>
      <c r="AAN15" s="88"/>
      <c r="AAO15" s="88"/>
      <c r="AAP15" s="88"/>
      <c r="AAQ15" s="88"/>
      <c r="AAR15" s="88"/>
      <c r="AAS15" s="88"/>
      <c r="AAT15" s="88"/>
      <c r="AAU15" s="88"/>
      <c r="AAV15" s="88"/>
      <c r="AAW15" s="88"/>
      <c r="AAX15" s="88"/>
      <c r="AAY15" s="88"/>
      <c r="AAZ15" s="88"/>
      <c r="ABA15" s="88"/>
      <c r="ABB15" s="88"/>
      <c r="ABC15" s="88"/>
      <c r="ABD15" s="88"/>
      <c r="ABE15" s="88"/>
      <c r="ABF15" s="88"/>
      <c r="ABG15" s="88"/>
      <c r="ABH15" s="88"/>
      <c r="ABI15" s="88"/>
      <c r="ABJ15" s="88"/>
      <c r="ABK15" s="88"/>
      <c r="ABL15" s="88"/>
      <c r="ABM15" s="88"/>
      <c r="ABN15" s="88"/>
      <c r="ABO15" s="88"/>
      <c r="ABP15" s="88"/>
      <c r="ABQ15" s="88"/>
      <c r="ABR15" s="88"/>
      <c r="ABS15" s="88"/>
      <c r="ABT15" s="88"/>
      <c r="ABU15" s="88"/>
      <c r="ABV15" s="88"/>
      <c r="ABW15" s="88"/>
      <c r="ABX15" s="88"/>
      <c r="ABY15" s="88"/>
      <c r="ABZ15" s="88"/>
      <c r="ACA15" s="88"/>
      <c r="ACB15" s="88"/>
      <c r="ACC15" s="88"/>
      <c r="ACD15" s="88"/>
      <c r="ACE15" s="88"/>
      <c r="ACF15" s="88"/>
      <c r="ACG15" s="88"/>
      <c r="ACH15" s="88"/>
      <c r="ACI15" s="88"/>
      <c r="ACJ15" s="88"/>
      <c r="ACK15" s="88"/>
      <c r="ACL15" s="88"/>
      <c r="ACM15" s="88"/>
      <c r="ACN15" s="88"/>
      <c r="ACO15" s="88"/>
      <c r="ACP15" s="88"/>
      <c r="ACQ15" s="88"/>
      <c r="ACR15" s="88"/>
      <c r="ACS15" s="88"/>
      <c r="ACT15" s="88"/>
      <c r="ACU15" s="88"/>
      <c r="ACV15" s="88"/>
      <c r="ACW15" s="88"/>
      <c r="ACX15" s="88"/>
      <c r="ACY15" s="88"/>
      <c r="ACZ15" s="88"/>
      <c r="ADA15" s="88"/>
      <c r="ADB15" s="88"/>
      <c r="ADC15" s="88"/>
      <c r="ADD15" s="88"/>
      <c r="ADE15" s="88"/>
      <c r="ADF15" s="88"/>
      <c r="ADG15" s="88"/>
      <c r="ADH15" s="88"/>
      <c r="ADI15" s="88"/>
      <c r="ADJ15" s="88"/>
      <c r="ADK15" s="88"/>
      <c r="ADL15" s="88"/>
      <c r="ADM15" s="88"/>
      <c r="ADN15" s="88"/>
      <c r="ADO15" s="88"/>
      <c r="ADP15" s="88"/>
      <c r="ADQ15" s="88"/>
      <c r="ADR15" s="88"/>
      <c r="ADS15" s="88"/>
      <c r="ADT15" s="88"/>
      <c r="ADU15" s="88"/>
      <c r="ADV15" s="88"/>
      <c r="ADW15" s="88"/>
      <c r="ADX15" s="88"/>
      <c r="ADY15" s="88"/>
      <c r="ADZ15" s="88"/>
      <c r="AEA15" s="88"/>
      <c r="AEB15" s="88"/>
      <c r="AEC15" s="88"/>
      <c r="AED15" s="88"/>
      <c r="AEE15" s="88"/>
      <c r="AEF15" s="88"/>
      <c r="AEG15" s="88"/>
      <c r="AEH15" s="88"/>
      <c r="AEI15" s="88"/>
      <c r="AEJ15" s="88"/>
      <c r="AEK15" s="88"/>
      <c r="AEL15" s="88"/>
      <c r="AEM15" s="88"/>
      <c r="AEN15" s="88"/>
      <c r="AEO15" s="88"/>
      <c r="AEP15" s="88"/>
      <c r="AEQ15" s="88"/>
      <c r="AER15" s="88"/>
      <c r="AES15" s="88"/>
      <c r="AET15" s="88"/>
      <c r="AEU15" s="88"/>
      <c r="AEV15" s="88"/>
      <c r="AEW15" s="88"/>
      <c r="AEX15" s="88"/>
      <c r="AEY15" s="88"/>
      <c r="AEZ15" s="88"/>
      <c r="AFA15" s="88"/>
      <c r="AFB15" s="88"/>
      <c r="AFC15" s="88"/>
      <c r="AFD15" s="88"/>
      <c r="AFE15" s="88"/>
      <c r="AFF15" s="88"/>
      <c r="AFG15" s="88"/>
      <c r="AFH15" s="88"/>
      <c r="AFI15" s="88"/>
      <c r="AFJ15" s="88"/>
      <c r="AFK15" s="88"/>
      <c r="AFL15" s="88"/>
      <c r="AFM15" s="88"/>
      <c r="AFN15" s="88"/>
      <c r="AFO15" s="88"/>
      <c r="AFP15" s="88"/>
      <c r="AFQ15" s="88"/>
      <c r="AFR15" s="88"/>
      <c r="AFS15" s="88"/>
      <c r="AFT15" s="88"/>
      <c r="AFU15" s="88"/>
      <c r="AFV15" s="88"/>
      <c r="AFW15" s="88"/>
      <c r="AFX15" s="88"/>
      <c r="AFY15" s="88"/>
      <c r="AFZ15" s="88"/>
      <c r="AGA15" s="88"/>
      <c r="AGB15" s="88"/>
      <c r="AGC15" s="88"/>
      <c r="AGD15" s="88"/>
      <c r="AGE15" s="88"/>
      <c r="AGF15" s="88"/>
      <c r="AGG15" s="88"/>
      <c r="AGH15" s="88"/>
      <c r="AGI15" s="88"/>
      <c r="AGJ15" s="88"/>
      <c r="AGK15" s="88"/>
      <c r="AGL15" s="88"/>
      <c r="AGM15" s="88"/>
      <c r="AGN15" s="88"/>
      <c r="AGO15" s="88"/>
      <c r="AGP15" s="88"/>
      <c r="AGQ15" s="88"/>
      <c r="AGR15" s="88"/>
      <c r="AGS15" s="88"/>
      <c r="AGT15" s="88"/>
      <c r="AGU15" s="88"/>
      <c r="AGV15" s="88"/>
      <c r="AGW15" s="88"/>
      <c r="AGX15" s="88"/>
      <c r="AGY15" s="88"/>
      <c r="AGZ15" s="88"/>
      <c r="AHA15" s="88"/>
      <c r="AHB15" s="88"/>
      <c r="AHC15" s="88"/>
      <c r="AHD15" s="88"/>
      <c r="AHE15" s="88"/>
      <c r="AHF15" s="88"/>
      <c r="AHG15" s="88"/>
      <c r="AHH15" s="88"/>
      <c r="AHI15" s="88"/>
      <c r="AHJ15" s="88"/>
      <c r="AHK15" s="88"/>
      <c r="AHL15" s="88"/>
      <c r="AHM15" s="88"/>
      <c r="AHN15" s="88"/>
      <c r="AHO15" s="88"/>
      <c r="AHP15" s="88"/>
      <c r="AHQ15" s="88"/>
      <c r="AHR15" s="88"/>
      <c r="AHS15" s="88"/>
      <c r="AHT15" s="88"/>
      <c r="AHU15" s="88"/>
      <c r="AHV15" s="88"/>
      <c r="AHW15" s="88"/>
      <c r="AHX15" s="88"/>
      <c r="AHY15" s="88"/>
      <c r="AHZ15" s="88"/>
      <c r="AIA15" s="88"/>
      <c r="AIB15" s="88"/>
      <c r="AIC15" s="88"/>
      <c r="AID15" s="88"/>
      <c r="AIE15" s="88"/>
      <c r="AIF15" s="88"/>
      <c r="AIG15" s="88"/>
      <c r="AIH15" s="88"/>
      <c r="AII15" s="88"/>
      <c r="AIJ15" s="88"/>
      <c r="AIK15" s="88"/>
      <c r="AIL15" s="88"/>
      <c r="AIM15" s="88"/>
      <c r="AIN15" s="88"/>
      <c r="AIO15" s="88"/>
      <c r="AIP15" s="88"/>
      <c r="AIQ15" s="88"/>
      <c r="AIR15" s="88"/>
      <c r="AIS15" s="88"/>
      <c r="AIT15" s="88"/>
      <c r="AIU15" s="88"/>
      <c r="AIV15" s="88"/>
      <c r="AIW15" s="88"/>
      <c r="AIX15" s="88"/>
      <c r="AIY15" s="88"/>
      <c r="AIZ15" s="88"/>
      <c r="AJA15" s="88"/>
      <c r="AJB15" s="88"/>
      <c r="AJC15" s="88"/>
      <c r="AJD15" s="88"/>
      <c r="AJE15" s="88"/>
      <c r="AJF15" s="88"/>
      <c r="AJG15" s="88"/>
      <c r="AJH15" s="88"/>
      <c r="AJI15" s="88"/>
      <c r="AJJ15" s="88"/>
      <c r="AJK15" s="88"/>
      <c r="AJL15" s="88"/>
      <c r="AJM15" s="88"/>
      <c r="AJN15" s="88"/>
      <c r="AJO15" s="88"/>
      <c r="AJP15" s="88"/>
      <c r="AJQ15" s="88"/>
      <c r="AJR15" s="88"/>
      <c r="AJS15" s="88"/>
      <c r="AJT15" s="88"/>
      <c r="AJU15" s="88"/>
      <c r="AJV15" s="88"/>
      <c r="AJW15" s="88"/>
      <c r="AJX15" s="88"/>
      <c r="AJY15" s="88"/>
      <c r="AJZ15" s="88"/>
      <c r="AKA15" s="88"/>
      <c r="AKB15" s="88"/>
      <c r="AKC15" s="88"/>
      <c r="AKD15" s="88"/>
      <c r="AKE15" s="88"/>
      <c r="AKF15" s="88"/>
      <c r="AKG15" s="88"/>
      <c r="AKH15" s="88"/>
      <c r="AKI15" s="88"/>
      <c r="AKJ15" s="88"/>
      <c r="AKK15" s="88"/>
      <c r="AKL15" s="88"/>
      <c r="AKM15" s="88"/>
      <c r="AKN15" s="88"/>
      <c r="AKO15" s="88"/>
      <c r="AKP15" s="88"/>
      <c r="AKQ15" s="88"/>
      <c r="AKR15" s="88"/>
      <c r="AKS15" s="88"/>
      <c r="AKT15" s="88"/>
      <c r="AKU15" s="88"/>
      <c r="AKV15" s="88"/>
      <c r="AKW15" s="88"/>
      <c r="AKX15" s="88"/>
      <c r="AKY15" s="88"/>
      <c r="AKZ15" s="88"/>
      <c r="ALA15" s="88"/>
      <c r="ALB15" s="88"/>
      <c r="ALC15" s="88"/>
      <c r="ALD15" s="88"/>
      <c r="ALE15" s="88"/>
      <c r="ALF15" s="88"/>
      <c r="ALG15" s="88"/>
      <c r="ALH15" s="88"/>
      <c r="ALI15" s="88"/>
      <c r="ALJ15" s="88"/>
      <c r="ALK15" s="88"/>
      <c r="ALL15" s="88"/>
      <c r="ALM15" s="88"/>
      <c r="ALN15" s="88"/>
      <c r="ALO15" s="88"/>
      <c r="ALP15" s="88"/>
      <c r="ALQ15" s="88"/>
      <c r="ALR15" s="88"/>
      <c r="ALS15" s="88"/>
      <c r="ALT15" s="88"/>
      <c r="ALU15" s="88"/>
      <c r="ALV15" s="88"/>
      <c r="ALW15" s="88"/>
      <c r="ALX15" s="88"/>
      <c r="ALY15" s="88"/>
      <c r="ALZ15" s="88"/>
      <c r="AMA15" s="88"/>
      <c r="AMB15" s="88"/>
      <c r="AMC15" s="88"/>
      <c r="AMD15" s="88"/>
      <c r="AME15" s="88"/>
      <c r="AMF15" s="88"/>
      <c r="AMG15" s="88"/>
      <c r="AMH15" s="88"/>
      <c r="AMI15" s="88"/>
      <c r="AMJ15" s="88"/>
    </row>
    <row r="16" spans="1:1024">
      <c r="A16" s="88"/>
      <c r="B16" s="110"/>
      <c r="C16" s="128" t="s">
        <v>133</v>
      </c>
      <c r="D16" s="129">
        <f>SUM(D11:D15)</f>
        <v>11548</v>
      </c>
      <c r="E16" s="130">
        <f>SUM(E11:E15)</f>
        <v>1</v>
      </c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88"/>
      <c r="BW16" s="88"/>
      <c r="BX16" s="88"/>
      <c r="BY16" s="88"/>
      <c r="BZ16" s="88"/>
      <c r="CA16" s="88"/>
      <c r="CB16" s="88"/>
      <c r="CC16" s="88"/>
      <c r="CD16" s="88"/>
      <c r="CE16" s="88"/>
      <c r="CF16" s="88"/>
      <c r="CG16" s="88"/>
      <c r="CH16" s="88"/>
      <c r="CI16" s="88"/>
      <c r="CJ16" s="88"/>
      <c r="CK16" s="88"/>
      <c r="CL16" s="88"/>
      <c r="CM16" s="88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  <c r="DQ16" s="88"/>
      <c r="DR16" s="88"/>
      <c r="DS16" s="88"/>
      <c r="DT16" s="88"/>
      <c r="DU16" s="88"/>
      <c r="DV16" s="88"/>
      <c r="DW16" s="88"/>
      <c r="DX16" s="88"/>
      <c r="DY16" s="88"/>
      <c r="DZ16" s="88"/>
      <c r="EA16" s="88"/>
      <c r="EB16" s="88"/>
      <c r="EC16" s="88"/>
      <c r="ED16" s="88"/>
      <c r="EE16" s="88"/>
      <c r="EF16" s="88"/>
      <c r="EG16" s="88"/>
      <c r="EH16" s="88"/>
      <c r="EI16" s="88"/>
      <c r="EJ16" s="88"/>
      <c r="EK16" s="88"/>
      <c r="EL16" s="88"/>
      <c r="EM16" s="88"/>
      <c r="EN16" s="88"/>
      <c r="EO16" s="88"/>
      <c r="EP16" s="88"/>
      <c r="EQ16" s="88"/>
      <c r="ER16" s="88"/>
      <c r="ES16" s="88"/>
      <c r="ET16" s="88"/>
      <c r="EU16" s="88"/>
      <c r="EV16" s="88"/>
      <c r="EW16" s="88"/>
      <c r="EX16" s="88"/>
      <c r="EY16" s="88"/>
      <c r="EZ16" s="88"/>
      <c r="FA16" s="88"/>
      <c r="FB16" s="88"/>
      <c r="FC16" s="88"/>
      <c r="FD16" s="88"/>
      <c r="FE16" s="88"/>
      <c r="FF16" s="88"/>
      <c r="FG16" s="88"/>
      <c r="FH16" s="88"/>
      <c r="FI16" s="88"/>
      <c r="FJ16" s="88"/>
      <c r="FK16" s="88"/>
      <c r="FL16" s="88"/>
      <c r="FM16" s="88"/>
      <c r="FN16" s="88"/>
      <c r="FO16" s="88"/>
      <c r="FP16" s="88"/>
      <c r="FQ16" s="88"/>
      <c r="FR16" s="88"/>
      <c r="FS16" s="88"/>
      <c r="FT16" s="88"/>
      <c r="FU16" s="88"/>
      <c r="FV16" s="88"/>
      <c r="FW16" s="88"/>
      <c r="FX16" s="88"/>
      <c r="FY16" s="88"/>
      <c r="FZ16" s="88"/>
      <c r="GA16" s="88"/>
      <c r="GB16" s="88"/>
      <c r="GC16" s="88"/>
      <c r="GD16" s="88"/>
      <c r="GE16" s="88"/>
      <c r="GF16" s="88"/>
      <c r="GG16" s="88"/>
      <c r="GH16" s="88"/>
      <c r="GI16" s="88"/>
      <c r="GJ16" s="88"/>
      <c r="GK16" s="88"/>
      <c r="GL16" s="88"/>
      <c r="GM16" s="88"/>
      <c r="GN16" s="88"/>
      <c r="GO16" s="88"/>
      <c r="GP16" s="88"/>
      <c r="GQ16" s="88"/>
      <c r="GR16" s="88"/>
      <c r="GS16" s="88"/>
      <c r="GT16" s="88"/>
      <c r="GU16" s="88"/>
      <c r="GV16" s="88"/>
      <c r="GW16" s="88"/>
      <c r="GX16" s="88"/>
      <c r="GY16" s="88"/>
      <c r="GZ16" s="88"/>
      <c r="HA16" s="88"/>
      <c r="HB16" s="88"/>
      <c r="HC16" s="88"/>
      <c r="HD16" s="88"/>
      <c r="HE16" s="88"/>
      <c r="HF16" s="88"/>
      <c r="HG16" s="88"/>
      <c r="HH16" s="88"/>
      <c r="HI16" s="88"/>
      <c r="HJ16" s="88"/>
      <c r="HK16" s="88"/>
      <c r="HL16" s="88"/>
      <c r="HM16" s="88"/>
      <c r="HN16" s="88"/>
      <c r="HO16" s="88"/>
      <c r="HP16" s="88"/>
      <c r="HQ16" s="88"/>
      <c r="HR16" s="88"/>
      <c r="HS16" s="88"/>
      <c r="HT16" s="88"/>
      <c r="HU16" s="88"/>
      <c r="HV16" s="88"/>
      <c r="HW16" s="88"/>
      <c r="HX16" s="88"/>
      <c r="HY16" s="88"/>
      <c r="HZ16" s="88"/>
      <c r="IA16" s="88"/>
      <c r="IB16" s="88"/>
      <c r="IC16" s="88"/>
      <c r="ID16" s="88"/>
      <c r="IE16" s="88"/>
      <c r="IF16" s="88"/>
      <c r="IG16" s="88"/>
      <c r="IH16" s="88"/>
      <c r="II16" s="88"/>
      <c r="IJ16" s="88"/>
      <c r="IK16" s="88"/>
      <c r="IL16" s="88"/>
      <c r="IM16" s="88"/>
      <c r="IN16" s="88"/>
      <c r="IO16" s="88"/>
      <c r="IP16" s="88"/>
      <c r="IQ16" s="88"/>
      <c r="IR16" s="88"/>
      <c r="IS16" s="88"/>
      <c r="IT16" s="88"/>
      <c r="IU16" s="88"/>
      <c r="IV16" s="88"/>
      <c r="IW16" s="88"/>
      <c r="IX16" s="88"/>
      <c r="IY16" s="88"/>
      <c r="IZ16" s="88"/>
      <c r="JA16" s="88"/>
      <c r="JB16" s="88"/>
      <c r="JC16" s="88"/>
      <c r="JD16" s="88"/>
      <c r="JE16" s="88"/>
      <c r="JF16" s="88"/>
      <c r="JG16" s="88"/>
      <c r="JH16" s="88"/>
      <c r="JI16" s="88"/>
      <c r="JJ16" s="88"/>
      <c r="JK16" s="88"/>
      <c r="JL16" s="88"/>
      <c r="JM16" s="88"/>
      <c r="JN16" s="88"/>
      <c r="JO16" s="88"/>
      <c r="JP16" s="88"/>
      <c r="JQ16" s="88"/>
      <c r="JR16" s="88"/>
      <c r="JS16" s="88"/>
      <c r="JT16" s="88"/>
      <c r="JU16" s="88"/>
      <c r="JV16" s="88"/>
      <c r="JW16" s="88"/>
      <c r="JX16" s="88"/>
      <c r="JY16" s="88"/>
      <c r="JZ16" s="88"/>
      <c r="KA16" s="88"/>
      <c r="KB16" s="88"/>
      <c r="KC16" s="88"/>
      <c r="KD16" s="88"/>
      <c r="KE16" s="88"/>
      <c r="KF16" s="88"/>
      <c r="KG16" s="88"/>
      <c r="KH16" s="88"/>
      <c r="KI16" s="88"/>
      <c r="KJ16" s="88"/>
      <c r="KK16" s="88"/>
      <c r="KL16" s="88"/>
      <c r="KM16" s="88"/>
      <c r="KN16" s="88"/>
      <c r="KO16" s="88"/>
      <c r="KP16" s="88"/>
      <c r="KQ16" s="88"/>
      <c r="KR16" s="88"/>
      <c r="KS16" s="88"/>
      <c r="KT16" s="88"/>
      <c r="KU16" s="88"/>
      <c r="KV16" s="88"/>
      <c r="KW16" s="88"/>
      <c r="KX16" s="88"/>
      <c r="KY16" s="88"/>
      <c r="KZ16" s="88"/>
      <c r="LA16" s="88"/>
      <c r="LB16" s="88"/>
      <c r="LC16" s="88"/>
      <c r="LD16" s="88"/>
      <c r="LE16" s="88"/>
      <c r="LF16" s="88"/>
      <c r="LG16" s="88"/>
      <c r="LH16" s="88"/>
      <c r="LI16" s="88"/>
      <c r="LJ16" s="88"/>
      <c r="LK16" s="88"/>
      <c r="LL16" s="88"/>
      <c r="LM16" s="88"/>
      <c r="LN16" s="88"/>
      <c r="LO16" s="88"/>
      <c r="LP16" s="88"/>
      <c r="LQ16" s="88"/>
      <c r="LR16" s="88"/>
      <c r="LS16" s="88"/>
      <c r="LT16" s="88"/>
      <c r="LU16" s="88"/>
      <c r="LV16" s="88"/>
      <c r="LW16" s="88"/>
      <c r="LX16" s="88"/>
      <c r="LY16" s="88"/>
      <c r="LZ16" s="88"/>
      <c r="MA16" s="88"/>
      <c r="MB16" s="88"/>
      <c r="MC16" s="88"/>
      <c r="MD16" s="88"/>
      <c r="ME16" s="88"/>
      <c r="MF16" s="88"/>
      <c r="MG16" s="88"/>
      <c r="MH16" s="88"/>
      <c r="MI16" s="88"/>
      <c r="MJ16" s="88"/>
      <c r="MK16" s="88"/>
      <c r="ML16" s="88"/>
      <c r="MM16" s="88"/>
      <c r="MN16" s="88"/>
      <c r="MO16" s="88"/>
      <c r="MP16" s="88"/>
      <c r="MQ16" s="88"/>
      <c r="MR16" s="88"/>
      <c r="MS16" s="88"/>
      <c r="MT16" s="88"/>
      <c r="MU16" s="88"/>
      <c r="MV16" s="88"/>
      <c r="MW16" s="88"/>
      <c r="MX16" s="88"/>
      <c r="MY16" s="88"/>
      <c r="MZ16" s="88"/>
      <c r="NA16" s="88"/>
      <c r="NB16" s="88"/>
      <c r="NC16" s="88"/>
      <c r="ND16" s="88"/>
      <c r="NE16" s="88"/>
      <c r="NF16" s="88"/>
      <c r="NG16" s="88"/>
      <c r="NH16" s="88"/>
      <c r="NI16" s="88"/>
      <c r="NJ16" s="88"/>
      <c r="NK16" s="88"/>
      <c r="NL16" s="88"/>
      <c r="NM16" s="88"/>
      <c r="NN16" s="88"/>
      <c r="NO16" s="88"/>
      <c r="NP16" s="88"/>
      <c r="NQ16" s="88"/>
      <c r="NR16" s="88"/>
      <c r="NS16" s="88"/>
      <c r="NT16" s="88"/>
      <c r="NU16" s="88"/>
      <c r="NV16" s="88"/>
      <c r="NW16" s="88"/>
      <c r="NX16" s="88"/>
      <c r="NY16" s="88"/>
      <c r="NZ16" s="88"/>
      <c r="OA16" s="88"/>
      <c r="OB16" s="88"/>
      <c r="OC16" s="88"/>
      <c r="OD16" s="88"/>
      <c r="OE16" s="88"/>
      <c r="OF16" s="88"/>
      <c r="OG16" s="88"/>
      <c r="OH16" s="88"/>
      <c r="OI16" s="88"/>
      <c r="OJ16" s="88"/>
      <c r="OK16" s="88"/>
      <c r="OL16" s="88"/>
      <c r="OM16" s="88"/>
      <c r="ON16" s="88"/>
      <c r="OO16" s="88"/>
      <c r="OP16" s="88"/>
      <c r="OQ16" s="88"/>
      <c r="OR16" s="88"/>
      <c r="OS16" s="88"/>
      <c r="OT16" s="88"/>
      <c r="OU16" s="88"/>
      <c r="OV16" s="88"/>
      <c r="OW16" s="88"/>
      <c r="OX16" s="88"/>
      <c r="OY16" s="88"/>
      <c r="OZ16" s="88"/>
      <c r="PA16" s="88"/>
      <c r="PB16" s="88"/>
      <c r="PC16" s="88"/>
      <c r="PD16" s="88"/>
      <c r="PE16" s="88"/>
      <c r="PF16" s="88"/>
      <c r="PG16" s="88"/>
      <c r="PH16" s="88"/>
      <c r="PI16" s="88"/>
      <c r="PJ16" s="88"/>
      <c r="PK16" s="88"/>
      <c r="PL16" s="88"/>
      <c r="PM16" s="88"/>
      <c r="PN16" s="88"/>
      <c r="PO16" s="88"/>
      <c r="PP16" s="88"/>
      <c r="PQ16" s="88"/>
      <c r="PR16" s="88"/>
      <c r="PS16" s="88"/>
      <c r="PT16" s="88"/>
      <c r="PU16" s="88"/>
      <c r="PV16" s="88"/>
      <c r="PW16" s="88"/>
      <c r="PX16" s="88"/>
      <c r="PY16" s="88"/>
      <c r="PZ16" s="88"/>
      <c r="QA16" s="88"/>
      <c r="QB16" s="88"/>
      <c r="QC16" s="88"/>
      <c r="QD16" s="88"/>
      <c r="QE16" s="88"/>
      <c r="QF16" s="88"/>
      <c r="QG16" s="88"/>
      <c r="QH16" s="88"/>
      <c r="QI16" s="88"/>
      <c r="QJ16" s="88"/>
      <c r="QK16" s="88"/>
      <c r="QL16" s="88"/>
      <c r="QM16" s="88"/>
      <c r="QN16" s="88"/>
      <c r="QO16" s="88"/>
      <c r="QP16" s="88"/>
      <c r="QQ16" s="88"/>
      <c r="QR16" s="88"/>
      <c r="QS16" s="88"/>
      <c r="QT16" s="88"/>
      <c r="QU16" s="88"/>
      <c r="QV16" s="88"/>
      <c r="QW16" s="88"/>
      <c r="QX16" s="88"/>
      <c r="QY16" s="88"/>
      <c r="QZ16" s="88"/>
      <c r="RA16" s="88"/>
      <c r="RB16" s="88"/>
      <c r="RC16" s="88"/>
      <c r="RD16" s="88"/>
      <c r="RE16" s="88"/>
      <c r="RF16" s="88"/>
      <c r="RG16" s="88"/>
      <c r="RH16" s="88"/>
      <c r="RI16" s="88"/>
      <c r="RJ16" s="88"/>
      <c r="RK16" s="88"/>
      <c r="RL16" s="88"/>
      <c r="RM16" s="88"/>
      <c r="RN16" s="88"/>
      <c r="RO16" s="88"/>
      <c r="RP16" s="88"/>
      <c r="RQ16" s="88"/>
      <c r="RR16" s="88"/>
      <c r="RS16" s="88"/>
      <c r="RT16" s="88"/>
      <c r="RU16" s="88"/>
      <c r="RV16" s="88"/>
      <c r="RW16" s="88"/>
      <c r="RX16" s="88"/>
      <c r="RY16" s="88"/>
      <c r="RZ16" s="88"/>
      <c r="SA16" s="88"/>
      <c r="SB16" s="88"/>
      <c r="SC16" s="88"/>
      <c r="SD16" s="88"/>
      <c r="SE16" s="88"/>
      <c r="SF16" s="88"/>
      <c r="SG16" s="88"/>
      <c r="SH16" s="88"/>
      <c r="SI16" s="88"/>
      <c r="SJ16" s="88"/>
      <c r="SK16" s="88"/>
      <c r="SL16" s="88"/>
      <c r="SM16" s="88"/>
      <c r="SN16" s="88"/>
      <c r="SO16" s="88"/>
      <c r="SP16" s="88"/>
      <c r="SQ16" s="88"/>
      <c r="SR16" s="88"/>
      <c r="SS16" s="88"/>
      <c r="ST16" s="88"/>
      <c r="SU16" s="88"/>
      <c r="SV16" s="88"/>
      <c r="SW16" s="88"/>
      <c r="SX16" s="88"/>
      <c r="SY16" s="88"/>
      <c r="SZ16" s="88"/>
      <c r="TA16" s="88"/>
      <c r="TB16" s="88"/>
      <c r="TC16" s="88"/>
      <c r="TD16" s="88"/>
      <c r="TE16" s="88"/>
      <c r="TF16" s="88"/>
      <c r="TG16" s="88"/>
      <c r="TH16" s="88"/>
      <c r="TI16" s="88"/>
      <c r="TJ16" s="88"/>
      <c r="TK16" s="88"/>
      <c r="TL16" s="88"/>
      <c r="TM16" s="88"/>
      <c r="TN16" s="88"/>
      <c r="TO16" s="88"/>
      <c r="TP16" s="88"/>
      <c r="TQ16" s="88"/>
      <c r="TR16" s="88"/>
      <c r="TS16" s="88"/>
      <c r="TT16" s="88"/>
      <c r="TU16" s="88"/>
      <c r="TV16" s="88"/>
      <c r="TW16" s="88"/>
      <c r="TX16" s="88"/>
      <c r="TY16" s="88"/>
      <c r="TZ16" s="88"/>
      <c r="UA16" s="88"/>
      <c r="UB16" s="88"/>
      <c r="UC16" s="88"/>
      <c r="UD16" s="88"/>
      <c r="UE16" s="88"/>
      <c r="UF16" s="88"/>
      <c r="UG16" s="88"/>
      <c r="UH16" s="88"/>
      <c r="UI16" s="88"/>
      <c r="UJ16" s="88"/>
      <c r="UK16" s="88"/>
      <c r="UL16" s="88"/>
      <c r="UM16" s="88"/>
      <c r="UN16" s="88"/>
      <c r="UO16" s="88"/>
      <c r="UP16" s="88"/>
      <c r="UQ16" s="88"/>
      <c r="UR16" s="88"/>
      <c r="US16" s="88"/>
      <c r="UT16" s="88"/>
      <c r="UU16" s="88"/>
      <c r="UV16" s="88"/>
      <c r="UW16" s="88"/>
      <c r="UX16" s="88"/>
      <c r="UY16" s="88"/>
      <c r="UZ16" s="88"/>
      <c r="VA16" s="88"/>
      <c r="VB16" s="88"/>
      <c r="VC16" s="88"/>
      <c r="VD16" s="88"/>
      <c r="VE16" s="88"/>
      <c r="VF16" s="88"/>
      <c r="VG16" s="88"/>
      <c r="VH16" s="88"/>
      <c r="VI16" s="88"/>
      <c r="VJ16" s="88"/>
      <c r="VK16" s="88"/>
      <c r="VL16" s="88"/>
      <c r="VM16" s="88"/>
      <c r="VN16" s="88"/>
      <c r="VO16" s="88"/>
      <c r="VP16" s="88"/>
      <c r="VQ16" s="88"/>
      <c r="VR16" s="88"/>
      <c r="VS16" s="88"/>
      <c r="VT16" s="88"/>
      <c r="VU16" s="88"/>
      <c r="VV16" s="88"/>
      <c r="VW16" s="88"/>
      <c r="VX16" s="88"/>
      <c r="VY16" s="88"/>
      <c r="VZ16" s="88"/>
      <c r="WA16" s="88"/>
      <c r="WB16" s="88"/>
      <c r="WC16" s="88"/>
      <c r="WD16" s="88"/>
      <c r="WE16" s="88"/>
      <c r="WF16" s="88"/>
      <c r="WG16" s="88"/>
      <c r="WH16" s="88"/>
      <c r="WI16" s="88"/>
      <c r="WJ16" s="88"/>
      <c r="WK16" s="88"/>
      <c r="WL16" s="88"/>
      <c r="WM16" s="88"/>
      <c r="WN16" s="88"/>
      <c r="WO16" s="88"/>
      <c r="WP16" s="88"/>
      <c r="WQ16" s="88"/>
      <c r="WR16" s="88"/>
      <c r="WS16" s="88"/>
      <c r="WT16" s="88"/>
      <c r="WU16" s="88"/>
      <c r="WV16" s="88"/>
      <c r="WW16" s="88"/>
      <c r="WX16" s="88"/>
      <c r="WY16" s="88"/>
      <c r="WZ16" s="88"/>
      <c r="XA16" s="88"/>
      <c r="XB16" s="88"/>
      <c r="XC16" s="88"/>
      <c r="XD16" s="88"/>
      <c r="XE16" s="88"/>
      <c r="XF16" s="88"/>
      <c r="XG16" s="88"/>
      <c r="XH16" s="88"/>
      <c r="XI16" s="88"/>
      <c r="XJ16" s="88"/>
      <c r="XK16" s="88"/>
      <c r="XL16" s="88"/>
      <c r="XM16" s="88"/>
      <c r="XN16" s="88"/>
      <c r="XO16" s="88"/>
      <c r="XP16" s="88"/>
      <c r="XQ16" s="88"/>
      <c r="XR16" s="88"/>
      <c r="XS16" s="88"/>
      <c r="XT16" s="88"/>
      <c r="XU16" s="88"/>
      <c r="XV16" s="88"/>
      <c r="XW16" s="88"/>
      <c r="XX16" s="88"/>
      <c r="XY16" s="88"/>
      <c r="XZ16" s="88"/>
      <c r="YA16" s="88"/>
      <c r="YB16" s="88"/>
      <c r="YC16" s="88"/>
      <c r="YD16" s="88"/>
      <c r="YE16" s="88"/>
      <c r="YF16" s="88"/>
      <c r="YG16" s="88"/>
      <c r="YH16" s="88"/>
      <c r="YI16" s="88"/>
      <c r="YJ16" s="88"/>
      <c r="YK16" s="88"/>
      <c r="YL16" s="88"/>
      <c r="YM16" s="88"/>
      <c r="YN16" s="88"/>
      <c r="YO16" s="88"/>
      <c r="YP16" s="88"/>
      <c r="YQ16" s="88"/>
      <c r="YR16" s="88"/>
      <c r="YS16" s="88"/>
      <c r="YT16" s="88"/>
      <c r="YU16" s="88"/>
      <c r="YV16" s="88"/>
      <c r="YW16" s="88"/>
      <c r="YX16" s="88"/>
      <c r="YY16" s="88"/>
      <c r="YZ16" s="88"/>
      <c r="ZA16" s="88"/>
      <c r="ZB16" s="88"/>
      <c r="ZC16" s="88"/>
      <c r="ZD16" s="88"/>
      <c r="ZE16" s="88"/>
      <c r="ZF16" s="88"/>
      <c r="ZG16" s="88"/>
      <c r="ZH16" s="88"/>
      <c r="ZI16" s="88"/>
      <c r="ZJ16" s="88"/>
      <c r="ZK16" s="88"/>
      <c r="ZL16" s="88"/>
      <c r="ZM16" s="88"/>
      <c r="ZN16" s="88"/>
      <c r="ZO16" s="88"/>
      <c r="ZP16" s="88"/>
      <c r="ZQ16" s="88"/>
      <c r="ZR16" s="88"/>
      <c r="ZS16" s="88"/>
      <c r="ZT16" s="88"/>
      <c r="ZU16" s="88"/>
      <c r="ZV16" s="88"/>
      <c r="ZW16" s="88"/>
      <c r="ZX16" s="88"/>
      <c r="ZY16" s="88"/>
      <c r="ZZ16" s="88"/>
      <c r="AAA16" s="88"/>
      <c r="AAB16" s="88"/>
      <c r="AAC16" s="88"/>
      <c r="AAD16" s="88"/>
      <c r="AAE16" s="88"/>
      <c r="AAF16" s="88"/>
      <c r="AAG16" s="88"/>
      <c r="AAH16" s="88"/>
      <c r="AAI16" s="88"/>
      <c r="AAJ16" s="88"/>
      <c r="AAK16" s="88"/>
      <c r="AAL16" s="88"/>
      <c r="AAM16" s="88"/>
      <c r="AAN16" s="88"/>
      <c r="AAO16" s="88"/>
      <c r="AAP16" s="88"/>
      <c r="AAQ16" s="88"/>
      <c r="AAR16" s="88"/>
      <c r="AAS16" s="88"/>
      <c r="AAT16" s="88"/>
      <c r="AAU16" s="88"/>
      <c r="AAV16" s="88"/>
      <c r="AAW16" s="88"/>
      <c r="AAX16" s="88"/>
      <c r="AAY16" s="88"/>
      <c r="AAZ16" s="88"/>
      <c r="ABA16" s="88"/>
      <c r="ABB16" s="88"/>
      <c r="ABC16" s="88"/>
      <c r="ABD16" s="88"/>
      <c r="ABE16" s="88"/>
      <c r="ABF16" s="88"/>
      <c r="ABG16" s="88"/>
      <c r="ABH16" s="88"/>
      <c r="ABI16" s="88"/>
      <c r="ABJ16" s="88"/>
      <c r="ABK16" s="88"/>
      <c r="ABL16" s="88"/>
      <c r="ABM16" s="88"/>
      <c r="ABN16" s="88"/>
      <c r="ABO16" s="88"/>
      <c r="ABP16" s="88"/>
      <c r="ABQ16" s="88"/>
      <c r="ABR16" s="88"/>
      <c r="ABS16" s="88"/>
      <c r="ABT16" s="88"/>
      <c r="ABU16" s="88"/>
      <c r="ABV16" s="88"/>
      <c r="ABW16" s="88"/>
      <c r="ABX16" s="88"/>
      <c r="ABY16" s="88"/>
      <c r="ABZ16" s="88"/>
      <c r="ACA16" s="88"/>
      <c r="ACB16" s="88"/>
      <c r="ACC16" s="88"/>
      <c r="ACD16" s="88"/>
      <c r="ACE16" s="88"/>
      <c r="ACF16" s="88"/>
      <c r="ACG16" s="88"/>
      <c r="ACH16" s="88"/>
      <c r="ACI16" s="88"/>
      <c r="ACJ16" s="88"/>
      <c r="ACK16" s="88"/>
      <c r="ACL16" s="88"/>
      <c r="ACM16" s="88"/>
      <c r="ACN16" s="88"/>
      <c r="ACO16" s="88"/>
      <c r="ACP16" s="88"/>
      <c r="ACQ16" s="88"/>
      <c r="ACR16" s="88"/>
      <c r="ACS16" s="88"/>
      <c r="ACT16" s="88"/>
      <c r="ACU16" s="88"/>
      <c r="ACV16" s="88"/>
      <c r="ACW16" s="88"/>
      <c r="ACX16" s="88"/>
      <c r="ACY16" s="88"/>
      <c r="ACZ16" s="88"/>
      <c r="ADA16" s="88"/>
      <c r="ADB16" s="88"/>
      <c r="ADC16" s="88"/>
      <c r="ADD16" s="88"/>
      <c r="ADE16" s="88"/>
      <c r="ADF16" s="88"/>
      <c r="ADG16" s="88"/>
      <c r="ADH16" s="88"/>
      <c r="ADI16" s="88"/>
      <c r="ADJ16" s="88"/>
      <c r="ADK16" s="88"/>
      <c r="ADL16" s="88"/>
      <c r="ADM16" s="88"/>
      <c r="ADN16" s="88"/>
      <c r="ADO16" s="88"/>
      <c r="ADP16" s="88"/>
      <c r="ADQ16" s="88"/>
      <c r="ADR16" s="88"/>
      <c r="ADS16" s="88"/>
      <c r="ADT16" s="88"/>
      <c r="ADU16" s="88"/>
      <c r="ADV16" s="88"/>
      <c r="ADW16" s="88"/>
      <c r="ADX16" s="88"/>
      <c r="ADY16" s="88"/>
      <c r="ADZ16" s="88"/>
      <c r="AEA16" s="88"/>
      <c r="AEB16" s="88"/>
      <c r="AEC16" s="88"/>
      <c r="AED16" s="88"/>
      <c r="AEE16" s="88"/>
      <c r="AEF16" s="88"/>
      <c r="AEG16" s="88"/>
      <c r="AEH16" s="88"/>
      <c r="AEI16" s="88"/>
      <c r="AEJ16" s="88"/>
      <c r="AEK16" s="88"/>
      <c r="AEL16" s="88"/>
      <c r="AEM16" s="88"/>
      <c r="AEN16" s="88"/>
      <c r="AEO16" s="88"/>
      <c r="AEP16" s="88"/>
      <c r="AEQ16" s="88"/>
      <c r="AER16" s="88"/>
      <c r="AES16" s="88"/>
      <c r="AET16" s="88"/>
      <c r="AEU16" s="88"/>
      <c r="AEV16" s="88"/>
      <c r="AEW16" s="88"/>
      <c r="AEX16" s="88"/>
      <c r="AEY16" s="88"/>
      <c r="AEZ16" s="88"/>
      <c r="AFA16" s="88"/>
      <c r="AFB16" s="88"/>
      <c r="AFC16" s="88"/>
      <c r="AFD16" s="88"/>
      <c r="AFE16" s="88"/>
      <c r="AFF16" s="88"/>
      <c r="AFG16" s="88"/>
      <c r="AFH16" s="88"/>
      <c r="AFI16" s="88"/>
      <c r="AFJ16" s="88"/>
      <c r="AFK16" s="88"/>
      <c r="AFL16" s="88"/>
      <c r="AFM16" s="88"/>
      <c r="AFN16" s="88"/>
      <c r="AFO16" s="88"/>
      <c r="AFP16" s="88"/>
      <c r="AFQ16" s="88"/>
      <c r="AFR16" s="88"/>
      <c r="AFS16" s="88"/>
      <c r="AFT16" s="88"/>
      <c r="AFU16" s="88"/>
      <c r="AFV16" s="88"/>
      <c r="AFW16" s="88"/>
      <c r="AFX16" s="88"/>
      <c r="AFY16" s="88"/>
      <c r="AFZ16" s="88"/>
      <c r="AGA16" s="88"/>
      <c r="AGB16" s="88"/>
      <c r="AGC16" s="88"/>
      <c r="AGD16" s="88"/>
      <c r="AGE16" s="88"/>
      <c r="AGF16" s="88"/>
      <c r="AGG16" s="88"/>
      <c r="AGH16" s="88"/>
      <c r="AGI16" s="88"/>
      <c r="AGJ16" s="88"/>
      <c r="AGK16" s="88"/>
      <c r="AGL16" s="88"/>
      <c r="AGM16" s="88"/>
      <c r="AGN16" s="88"/>
      <c r="AGO16" s="88"/>
      <c r="AGP16" s="88"/>
      <c r="AGQ16" s="88"/>
      <c r="AGR16" s="88"/>
      <c r="AGS16" s="88"/>
      <c r="AGT16" s="88"/>
      <c r="AGU16" s="88"/>
      <c r="AGV16" s="88"/>
      <c r="AGW16" s="88"/>
      <c r="AGX16" s="88"/>
      <c r="AGY16" s="88"/>
      <c r="AGZ16" s="88"/>
      <c r="AHA16" s="88"/>
      <c r="AHB16" s="88"/>
      <c r="AHC16" s="88"/>
      <c r="AHD16" s="88"/>
      <c r="AHE16" s="88"/>
      <c r="AHF16" s="88"/>
      <c r="AHG16" s="88"/>
      <c r="AHH16" s="88"/>
      <c r="AHI16" s="88"/>
      <c r="AHJ16" s="88"/>
      <c r="AHK16" s="88"/>
      <c r="AHL16" s="88"/>
      <c r="AHM16" s="88"/>
      <c r="AHN16" s="88"/>
      <c r="AHO16" s="88"/>
      <c r="AHP16" s="88"/>
      <c r="AHQ16" s="88"/>
      <c r="AHR16" s="88"/>
      <c r="AHS16" s="88"/>
      <c r="AHT16" s="88"/>
      <c r="AHU16" s="88"/>
      <c r="AHV16" s="88"/>
      <c r="AHW16" s="88"/>
      <c r="AHX16" s="88"/>
      <c r="AHY16" s="88"/>
      <c r="AHZ16" s="88"/>
      <c r="AIA16" s="88"/>
      <c r="AIB16" s="88"/>
      <c r="AIC16" s="88"/>
      <c r="AID16" s="88"/>
      <c r="AIE16" s="88"/>
      <c r="AIF16" s="88"/>
      <c r="AIG16" s="88"/>
      <c r="AIH16" s="88"/>
      <c r="AII16" s="88"/>
      <c r="AIJ16" s="88"/>
      <c r="AIK16" s="88"/>
      <c r="AIL16" s="88"/>
      <c r="AIM16" s="88"/>
      <c r="AIN16" s="88"/>
      <c r="AIO16" s="88"/>
      <c r="AIP16" s="88"/>
      <c r="AIQ16" s="88"/>
      <c r="AIR16" s="88"/>
      <c r="AIS16" s="88"/>
      <c r="AIT16" s="88"/>
      <c r="AIU16" s="88"/>
      <c r="AIV16" s="88"/>
      <c r="AIW16" s="88"/>
      <c r="AIX16" s="88"/>
      <c r="AIY16" s="88"/>
      <c r="AIZ16" s="88"/>
      <c r="AJA16" s="88"/>
      <c r="AJB16" s="88"/>
      <c r="AJC16" s="88"/>
      <c r="AJD16" s="88"/>
      <c r="AJE16" s="88"/>
      <c r="AJF16" s="88"/>
      <c r="AJG16" s="88"/>
      <c r="AJH16" s="88"/>
      <c r="AJI16" s="88"/>
      <c r="AJJ16" s="88"/>
      <c r="AJK16" s="88"/>
      <c r="AJL16" s="88"/>
      <c r="AJM16" s="88"/>
      <c r="AJN16" s="88"/>
      <c r="AJO16" s="88"/>
      <c r="AJP16" s="88"/>
      <c r="AJQ16" s="88"/>
      <c r="AJR16" s="88"/>
      <c r="AJS16" s="88"/>
      <c r="AJT16" s="88"/>
      <c r="AJU16" s="88"/>
      <c r="AJV16" s="88"/>
      <c r="AJW16" s="88"/>
      <c r="AJX16" s="88"/>
      <c r="AJY16" s="88"/>
      <c r="AJZ16" s="88"/>
      <c r="AKA16" s="88"/>
      <c r="AKB16" s="88"/>
      <c r="AKC16" s="88"/>
      <c r="AKD16" s="88"/>
      <c r="AKE16" s="88"/>
      <c r="AKF16" s="88"/>
      <c r="AKG16" s="88"/>
      <c r="AKH16" s="88"/>
      <c r="AKI16" s="88"/>
      <c r="AKJ16" s="88"/>
      <c r="AKK16" s="88"/>
      <c r="AKL16" s="88"/>
      <c r="AKM16" s="88"/>
      <c r="AKN16" s="88"/>
      <c r="AKO16" s="88"/>
      <c r="AKP16" s="88"/>
      <c r="AKQ16" s="88"/>
      <c r="AKR16" s="88"/>
      <c r="AKS16" s="88"/>
      <c r="AKT16" s="88"/>
      <c r="AKU16" s="88"/>
      <c r="AKV16" s="88"/>
      <c r="AKW16" s="88"/>
      <c r="AKX16" s="88"/>
      <c r="AKY16" s="88"/>
      <c r="AKZ16" s="88"/>
      <c r="ALA16" s="88"/>
      <c r="ALB16" s="88"/>
      <c r="ALC16" s="88"/>
      <c r="ALD16" s="88"/>
      <c r="ALE16" s="88"/>
      <c r="ALF16" s="88"/>
      <c r="ALG16" s="88"/>
      <c r="ALH16" s="88"/>
      <c r="ALI16" s="88"/>
      <c r="ALJ16" s="88"/>
      <c r="ALK16" s="88"/>
      <c r="ALL16" s="88"/>
      <c r="ALM16" s="88"/>
      <c r="ALN16" s="88"/>
      <c r="ALO16" s="88"/>
      <c r="ALP16" s="88"/>
      <c r="ALQ16" s="88"/>
      <c r="ALR16" s="88"/>
      <c r="ALS16" s="88"/>
      <c r="ALT16" s="88"/>
      <c r="ALU16" s="88"/>
      <c r="ALV16" s="88"/>
      <c r="ALW16" s="88"/>
      <c r="ALX16" s="88"/>
      <c r="ALY16" s="88"/>
      <c r="ALZ16" s="88"/>
      <c r="AMA16" s="88"/>
      <c r="AMB16" s="88"/>
      <c r="AMC16" s="88"/>
      <c r="AMD16" s="88"/>
      <c r="AME16" s="88"/>
      <c r="AMF16" s="88"/>
      <c r="AMG16" s="88"/>
      <c r="AMH16" s="88"/>
      <c r="AMI16" s="88"/>
      <c r="AMJ16" s="88"/>
    </row>
    <row r="17" spans="2:10">
      <c r="E17" s="1"/>
    </row>
    <row r="18" spans="2:10" ht="15">
      <c r="B18" s="142"/>
      <c r="C18" s="143" t="s">
        <v>146</v>
      </c>
      <c r="D18" s="144" t="s">
        <v>127</v>
      </c>
      <c r="E18" s="145" t="s">
        <v>29</v>
      </c>
      <c r="F18" s="146"/>
      <c r="G18" s="147"/>
      <c r="H18" s="147"/>
      <c r="I18" s="147"/>
      <c r="J18" s="148"/>
    </row>
    <row r="19" spans="2:10">
      <c r="B19" s="149" t="s">
        <v>31</v>
      </c>
      <c r="C19" s="149" t="s">
        <v>32</v>
      </c>
      <c r="D19" s="149">
        <v>0</v>
      </c>
      <c r="E19" s="150">
        <f t="shared" ref="E19:E24" si="0">D19/$D$25</f>
        <v>0</v>
      </c>
      <c r="F19" s="151" t="s">
        <v>147</v>
      </c>
      <c r="G19" s="83"/>
      <c r="H19" s="83"/>
      <c r="I19" s="83"/>
      <c r="J19" s="86"/>
    </row>
    <row r="20" spans="2:10">
      <c r="B20" s="149" t="s">
        <v>148</v>
      </c>
      <c r="C20" s="149" t="s">
        <v>34</v>
      </c>
      <c r="D20" s="149">
        <v>950</v>
      </c>
      <c r="E20" s="150">
        <f t="shared" si="0"/>
        <v>1</v>
      </c>
      <c r="F20" s="151" t="s">
        <v>147</v>
      </c>
      <c r="G20" s="83"/>
      <c r="H20" s="83"/>
      <c r="I20" s="83"/>
      <c r="J20" s="86"/>
    </row>
    <row r="21" spans="2:10">
      <c r="B21" s="149" t="s">
        <v>35</v>
      </c>
      <c r="C21" s="149" t="s">
        <v>36</v>
      </c>
      <c r="D21" s="149">
        <v>0</v>
      </c>
      <c r="E21" s="150">
        <f t="shared" si="0"/>
        <v>0</v>
      </c>
      <c r="F21" s="151" t="s">
        <v>147</v>
      </c>
      <c r="G21" s="83"/>
      <c r="H21" s="83"/>
      <c r="I21" s="83"/>
      <c r="J21" s="86"/>
    </row>
    <row r="22" spans="2:10">
      <c r="B22" s="149" t="s">
        <v>37</v>
      </c>
      <c r="C22" s="149" t="s">
        <v>38</v>
      </c>
      <c r="D22" s="149">
        <v>0</v>
      </c>
      <c r="E22" s="150">
        <f t="shared" si="0"/>
        <v>0</v>
      </c>
      <c r="F22" s="151" t="s">
        <v>147</v>
      </c>
      <c r="G22" s="83"/>
      <c r="H22" s="83"/>
      <c r="I22" s="83"/>
      <c r="J22" s="86"/>
    </row>
    <row r="23" spans="2:10">
      <c r="B23" s="149" t="s">
        <v>39</v>
      </c>
      <c r="C23" s="149" t="s">
        <v>40</v>
      </c>
      <c r="D23" s="149">
        <v>0</v>
      </c>
      <c r="E23" s="150">
        <f t="shared" si="0"/>
        <v>0</v>
      </c>
      <c r="F23" s="151" t="s">
        <v>147</v>
      </c>
      <c r="G23" s="83"/>
      <c r="H23" s="83"/>
      <c r="I23" s="83"/>
      <c r="J23" s="86"/>
    </row>
    <row r="24" spans="2:10">
      <c r="B24" s="152"/>
      <c r="C24" s="152"/>
      <c r="D24" s="152"/>
      <c r="E24" s="153">
        <f t="shared" si="0"/>
        <v>0</v>
      </c>
      <c r="F24" s="154"/>
      <c r="G24" s="155"/>
      <c r="H24" s="155"/>
      <c r="I24" s="155"/>
      <c r="J24" s="156"/>
    </row>
    <row r="25" spans="2:10" s="157" customFormat="1" ht="15">
      <c r="C25" s="157" t="s">
        <v>133</v>
      </c>
      <c r="D25" s="157">
        <f>SUM(D19:D24)</f>
        <v>950</v>
      </c>
      <c r="E25" s="158">
        <f>SUM(E19:E24)</f>
        <v>1</v>
      </c>
    </row>
    <row r="28" spans="2:10">
      <c r="B28" s="159" t="s">
        <v>149</v>
      </c>
      <c r="C28" s="159" t="s">
        <v>34</v>
      </c>
      <c r="D28" s="159" t="s">
        <v>150</v>
      </c>
      <c r="E28" s="159" t="s">
        <v>151</v>
      </c>
      <c r="F28" s="159" t="s">
        <v>152</v>
      </c>
      <c r="G28" s="159" t="s">
        <v>153</v>
      </c>
      <c r="H28" s="159" t="s">
        <v>154</v>
      </c>
      <c r="I28" s="159" t="s">
        <v>28</v>
      </c>
    </row>
    <row r="29" spans="2:10" ht="15">
      <c r="B29" s="160" t="s">
        <v>148</v>
      </c>
      <c r="C29" s="160"/>
      <c r="D29" s="160" t="s">
        <v>155</v>
      </c>
      <c r="E29" s="160" t="s">
        <v>156</v>
      </c>
      <c r="F29" s="160" t="s">
        <v>157</v>
      </c>
      <c r="G29" s="160" t="s">
        <v>158</v>
      </c>
      <c r="H29" s="160" t="s">
        <v>159</v>
      </c>
      <c r="I29" s="161">
        <v>250</v>
      </c>
    </row>
    <row r="30" spans="2:10" ht="15">
      <c r="B30" s="162" t="s">
        <v>148</v>
      </c>
      <c r="C30" s="162"/>
      <c r="D30" s="162" t="s">
        <v>160</v>
      </c>
      <c r="E30" s="162" t="s">
        <v>161</v>
      </c>
      <c r="F30" s="162" t="s">
        <v>157</v>
      </c>
      <c r="G30" s="162" t="s">
        <v>158</v>
      </c>
      <c r="H30" s="162" t="s">
        <v>162</v>
      </c>
      <c r="I30" s="163">
        <v>700</v>
      </c>
    </row>
    <row r="31" spans="2:10" ht="15">
      <c r="I31" s="164">
        <f>SUM(I29:I30)</f>
        <v>950</v>
      </c>
    </row>
    <row r="34" spans="2:10" ht="20.25">
      <c r="B34" s="165" t="s">
        <v>149</v>
      </c>
      <c r="C34" s="165" t="s">
        <v>163</v>
      </c>
      <c r="D34" s="159" t="s">
        <v>150</v>
      </c>
      <c r="E34" s="159" t="s">
        <v>151</v>
      </c>
      <c r="F34" s="159" t="s">
        <v>152</v>
      </c>
      <c r="G34" s="159" t="s">
        <v>153</v>
      </c>
      <c r="H34" s="159" t="s">
        <v>154</v>
      </c>
      <c r="I34" s="159" t="s">
        <v>28</v>
      </c>
      <c r="J34" s="166" t="s">
        <v>164</v>
      </c>
    </row>
    <row r="35" spans="2:10" ht="15">
      <c r="B35" s="160" t="s">
        <v>165</v>
      </c>
      <c r="C35" s="160"/>
      <c r="D35" s="160" t="s">
        <v>166</v>
      </c>
      <c r="E35" s="160" t="s">
        <v>150</v>
      </c>
      <c r="F35" s="160" t="s">
        <v>167</v>
      </c>
      <c r="G35" s="160" t="s">
        <v>167</v>
      </c>
      <c r="H35" s="160" t="s">
        <v>168</v>
      </c>
      <c r="I35" s="161">
        <v>1005</v>
      </c>
    </row>
    <row r="36" spans="2:10" ht="15">
      <c r="B36" s="167" t="s">
        <v>165</v>
      </c>
      <c r="C36" s="167"/>
      <c r="D36" s="167" t="s">
        <v>169</v>
      </c>
      <c r="E36" s="167" t="s">
        <v>150</v>
      </c>
      <c r="F36" s="167" t="s">
        <v>167</v>
      </c>
      <c r="G36" s="167" t="s">
        <v>167</v>
      </c>
      <c r="H36" s="167" t="s">
        <v>170</v>
      </c>
      <c r="I36" s="168">
        <v>4400</v>
      </c>
    </row>
    <row r="37" spans="2:10" ht="15">
      <c r="B37" s="167" t="s">
        <v>165</v>
      </c>
      <c r="C37" s="167"/>
      <c r="D37" s="167" t="s">
        <v>169</v>
      </c>
      <c r="E37" s="167" t="s">
        <v>150</v>
      </c>
      <c r="F37" s="167" t="s">
        <v>167</v>
      </c>
      <c r="G37" s="167" t="s">
        <v>167</v>
      </c>
      <c r="H37" s="167" t="s">
        <v>170</v>
      </c>
      <c r="I37" s="168">
        <v>1925</v>
      </c>
    </row>
    <row r="38" spans="2:10" ht="15">
      <c r="B38" s="167" t="s">
        <v>165</v>
      </c>
      <c r="C38" s="167"/>
      <c r="D38" s="167" t="s">
        <v>171</v>
      </c>
      <c r="E38" s="167" t="s">
        <v>150</v>
      </c>
      <c r="F38" s="167" t="s">
        <v>167</v>
      </c>
      <c r="G38" s="167" t="s">
        <v>167</v>
      </c>
      <c r="H38" s="167" t="s">
        <v>172</v>
      </c>
      <c r="I38" s="168">
        <v>514.99</v>
      </c>
    </row>
    <row r="39" spans="2:10" ht="15">
      <c r="B39" s="167" t="s">
        <v>165</v>
      </c>
      <c r="C39" s="167"/>
      <c r="D39" s="167" t="s">
        <v>171</v>
      </c>
      <c r="E39" s="167" t="s">
        <v>150</v>
      </c>
      <c r="F39" s="167" t="s">
        <v>167</v>
      </c>
      <c r="G39" s="167" t="s">
        <v>167</v>
      </c>
      <c r="H39" s="167" t="s">
        <v>172</v>
      </c>
      <c r="I39" s="168">
        <v>1235.97</v>
      </c>
    </row>
    <row r="40" spans="2:10" ht="15">
      <c r="B40" s="167" t="s">
        <v>165</v>
      </c>
      <c r="C40" s="167"/>
      <c r="D40" s="167" t="s">
        <v>173</v>
      </c>
      <c r="E40" s="167" t="s">
        <v>150</v>
      </c>
      <c r="F40" s="167" t="s">
        <v>167</v>
      </c>
      <c r="G40" s="167" t="s">
        <v>167</v>
      </c>
      <c r="H40" s="167" t="s">
        <v>174</v>
      </c>
      <c r="I40" s="168">
        <v>815.52</v>
      </c>
    </row>
    <row r="41" spans="2:10" ht="15">
      <c r="B41" s="167" t="s">
        <v>165</v>
      </c>
      <c r="C41" s="167"/>
      <c r="D41" s="167" t="s">
        <v>173</v>
      </c>
      <c r="E41" s="167" t="s">
        <v>150</v>
      </c>
      <c r="F41" s="167" t="s">
        <v>167</v>
      </c>
      <c r="G41" s="167" t="s">
        <v>167</v>
      </c>
      <c r="H41" s="167" t="s">
        <v>174</v>
      </c>
      <c r="I41" s="168">
        <v>1834.92</v>
      </c>
    </row>
    <row r="42" spans="2:10" ht="15">
      <c r="B42" s="162" t="s">
        <v>165</v>
      </c>
      <c r="C42" s="162"/>
      <c r="D42" s="162" t="s">
        <v>175</v>
      </c>
      <c r="E42" s="162" t="s">
        <v>150</v>
      </c>
      <c r="F42" s="162" t="s">
        <v>167</v>
      </c>
      <c r="G42" s="162" t="s">
        <v>167</v>
      </c>
      <c r="H42" s="162" t="s">
        <v>176</v>
      </c>
      <c r="I42" s="152">
        <v>-11731.4</v>
      </c>
    </row>
    <row r="43" spans="2:10" ht="15">
      <c r="I43" s="164">
        <f>SUM(I35:I42)</f>
        <v>0</v>
      </c>
    </row>
    <row r="46" spans="2:10" ht="20.25">
      <c r="B46" s="165" t="s">
        <v>149</v>
      </c>
      <c r="C46" s="165" t="s">
        <v>177</v>
      </c>
      <c r="D46" s="159" t="s">
        <v>150</v>
      </c>
      <c r="E46" s="159" t="s">
        <v>151</v>
      </c>
      <c r="F46" s="159" t="s">
        <v>152</v>
      </c>
      <c r="G46" s="159" t="s">
        <v>153</v>
      </c>
      <c r="H46" s="159" t="s">
        <v>154</v>
      </c>
      <c r="I46" s="159" t="s">
        <v>28</v>
      </c>
      <c r="J46" s="166" t="s">
        <v>164</v>
      </c>
    </row>
    <row r="47" spans="2:10" ht="15">
      <c r="B47" s="160" t="s">
        <v>33</v>
      </c>
      <c r="C47" s="160"/>
      <c r="D47" s="160" t="s">
        <v>178</v>
      </c>
      <c r="E47" s="160" t="s">
        <v>150</v>
      </c>
      <c r="F47" s="160" t="s">
        <v>167</v>
      </c>
      <c r="G47" s="160" t="s">
        <v>167</v>
      </c>
      <c r="H47" s="160" t="s">
        <v>179</v>
      </c>
      <c r="I47" s="161">
        <v>1112.0999999999999</v>
      </c>
    </row>
    <row r="48" spans="2:10" ht="15">
      <c r="B48" s="167" t="s">
        <v>33</v>
      </c>
      <c r="C48" s="167"/>
      <c r="D48" s="167" t="s">
        <v>178</v>
      </c>
      <c r="E48" s="167" t="s">
        <v>150</v>
      </c>
      <c r="F48" s="167" t="s">
        <v>167</v>
      </c>
      <c r="G48" s="167" t="s">
        <v>167</v>
      </c>
      <c r="H48" s="167" t="s">
        <v>179</v>
      </c>
      <c r="I48" s="168">
        <v>2426.4</v>
      </c>
    </row>
    <row r="49" spans="2:9" ht="15">
      <c r="B49" s="162" t="s">
        <v>33</v>
      </c>
      <c r="C49" s="162"/>
      <c r="D49" s="162" t="s">
        <v>180</v>
      </c>
      <c r="E49" s="162" t="s">
        <v>150</v>
      </c>
      <c r="F49" s="162" t="s">
        <v>167</v>
      </c>
      <c r="G49" s="162" t="s">
        <v>167</v>
      </c>
      <c r="H49" s="162" t="s">
        <v>181</v>
      </c>
      <c r="I49" s="152">
        <v>-3538.5</v>
      </c>
    </row>
    <row r="50" spans="2:9" ht="15">
      <c r="I50" s="164">
        <f>SUM(I47:I49)</f>
        <v>0</v>
      </c>
    </row>
    <row r="53" spans="2:9" ht="20.25">
      <c r="B53" s="166" t="s">
        <v>164</v>
      </c>
      <c r="C53" t="s">
        <v>182</v>
      </c>
    </row>
  </sheetData>
  <mergeCells count="16">
    <mergeCell ref="B2:J2"/>
    <mergeCell ref="C4:E4"/>
    <mergeCell ref="F4:H4"/>
    <mergeCell ref="I4:J4"/>
    <mergeCell ref="C5:E5"/>
    <mergeCell ref="F5:H5"/>
    <mergeCell ref="I5:J5"/>
    <mergeCell ref="C8:E8"/>
    <mergeCell ref="F8:H8"/>
    <mergeCell ref="I8:J8"/>
    <mergeCell ref="C6:E6"/>
    <mergeCell ref="F6:H6"/>
    <mergeCell ref="I6:J6"/>
    <mergeCell ref="C7:E7"/>
    <mergeCell ref="F7:H7"/>
    <mergeCell ref="I7:J7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MJ50"/>
  <sheetViews>
    <sheetView topLeftCell="A3" zoomScale="80" zoomScaleNormal="80" workbookViewId="0">
      <selection activeCell="C14" sqref="C14"/>
    </sheetView>
  </sheetViews>
  <sheetFormatPr defaultColWidth="10.5" defaultRowHeight="14.25"/>
  <cols>
    <col min="3" max="3" width="54.25" customWidth="1"/>
    <col min="4" max="4" width="21.75" customWidth="1"/>
    <col min="5" max="5" width="9.625" customWidth="1"/>
  </cols>
  <sheetData>
    <row r="1" spans="2:1024" ht="13.9" customHeight="1">
      <c r="I1" s="1"/>
    </row>
    <row r="2" spans="2:1024" s="2" customFormat="1" ht="18" customHeight="1">
      <c r="B2" s="263" t="s">
        <v>0</v>
      </c>
      <c r="C2" s="263"/>
      <c r="D2" s="263"/>
      <c r="E2" s="263"/>
      <c r="F2" s="263"/>
      <c r="G2" s="263"/>
      <c r="H2" s="263"/>
      <c r="I2" s="263"/>
      <c r="J2" s="263"/>
      <c r="AMF2"/>
      <c r="AMG2"/>
      <c r="AMH2"/>
      <c r="AMI2"/>
      <c r="AMJ2"/>
    </row>
    <row r="3" spans="2:1024" s="2" customFormat="1">
      <c r="B3" s="3"/>
      <c r="C3" s="3"/>
      <c r="D3" s="3"/>
      <c r="E3" s="3"/>
      <c r="F3" s="3"/>
      <c r="G3" s="3"/>
      <c r="H3" s="3"/>
      <c r="I3" s="4"/>
      <c r="AMF3"/>
      <c r="AMG3"/>
      <c r="AMH3"/>
      <c r="AMI3"/>
      <c r="AMJ3"/>
    </row>
    <row r="4" spans="2:1024" s="5" customFormat="1">
      <c r="B4" s="6" t="s">
        <v>1</v>
      </c>
      <c r="C4" s="253" t="s">
        <v>2</v>
      </c>
      <c r="D4" s="253"/>
      <c r="E4" s="253"/>
      <c r="F4" s="254" t="s">
        <v>3</v>
      </c>
      <c r="G4" s="254"/>
      <c r="H4" s="254"/>
      <c r="I4" s="255"/>
      <c r="J4" s="255"/>
      <c r="AMF4"/>
      <c r="AMG4"/>
      <c r="AMH4"/>
      <c r="AMI4"/>
      <c r="AMJ4"/>
    </row>
    <row r="5" spans="2:1024" s="5" customFormat="1">
      <c r="B5" s="6" t="s">
        <v>4</v>
      </c>
      <c r="C5" s="253" t="s">
        <v>5</v>
      </c>
      <c r="D5" s="253"/>
      <c r="E5" s="253"/>
      <c r="F5" s="254" t="s">
        <v>6</v>
      </c>
      <c r="G5" s="254"/>
      <c r="H5" s="254"/>
      <c r="I5" s="262" t="s">
        <v>7</v>
      </c>
      <c r="J5" s="262"/>
      <c r="AMF5"/>
      <c r="AMG5"/>
      <c r="AMH5"/>
      <c r="AMI5"/>
      <c r="AMJ5"/>
    </row>
    <row r="6" spans="2:1024" s="5" customFormat="1">
      <c r="B6" s="6" t="s">
        <v>8</v>
      </c>
      <c r="C6" s="253" t="s">
        <v>9</v>
      </c>
      <c r="D6" s="253"/>
      <c r="E6" s="253"/>
      <c r="F6" s="254" t="s">
        <v>10</v>
      </c>
      <c r="G6" s="254"/>
      <c r="H6" s="254"/>
      <c r="I6" s="261">
        <v>44134</v>
      </c>
      <c r="J6" s="261"/>
      <c r="AMF6"/>
      <c r="AMG6"/>
      <c r="AMH6"/>
      <c r="AMI6"/>
      <c r="AMJ6"/>
    </row>
    <row r="7" spans="2:1024" s="5" customFormat="1">
      <c r="B7" s="6" t="s">
        <v>11</v>
      </c>
      <c r="C7" s="253" t="s">
        <v>12</v>
      </c>
      <c r="D7" s="253"/>
      <c r="E7" s="253"/>
      <c r="F7" s="254" t="s">
        <v>13</v>
      </c>
      <c r="G7" s="254"/>
      <c r="H7" s="254"/>
      <c r="I7" s="262" t="s">
        <v>14</v>
      </c>
      <c r="J7" s="262"/>
      <c r="AMF7"/>
      <c r="AMG7"/>
      <c r="AMH7"/>
      <c r="AMI7"/>
      <c r="AMJ7"/>
    </row>
    <row r="8" spans="2:1024" s="5" customFormat="1">
      <c r="B8" s="6" t="s">
        <v>15</v>
      </c>
      <c r="C8" s="253" t="s">
        <v>16</v>
      </c>
      <c r="D8" s="253"/>
      <c r="E8" s="253"/>
      <c r="F8" s="254" t="s">
        <v>10</v>
      </c>
      <c r="G8" s="254"/>
      <c r="H8" s="254"/>
      <c r="I8" s="255"/>
      <c r="J8" s="255"/>
      <c r="AMF8"/>
      <c r="AMG8"/>
      <c r="AMH8"/>
      <c r="AMI8"/>
      <c r="AMJ8"/>
    </row>
    <row r="9" spans="2:1024" s="2" customFormat="1">
      <c r="I9" s="7"/>
      <c r="AMF9"/>
      <c r="AMG9"/>
      <c r="AMH9"/>
      <c r="AMI9"/>
      <c r="AMJ9"/>
    </row>
    <row r="10" spans="2:1024">
      <c r="E10" s="1"/>
    </row>
    <row r="11" spans="2:1024" ht="15">
      <c r="B11" s="142"/>
      <c r="C11" s="143" t="s">
        <v>146</v>
      </c>
      <c r="D11" s="144" t="s">
        <v>127</v>
      </c>
      <c r="E11" s="145" t="s">
        <v>29</v>
      </c>
      <c r="F11" s="146"/>
      <c r="G11" s="147"/>
      <c r="H11" s="147"/>
      <c r="I11" s="147"/>
      <c r="J11" s="148"/>
    </row>
    <row r="12" spans="2:1024">
      <c r="B12" s="149"/>
      <c r="C12" s="149"/>
      <c r="D12" s="149"/>
      <c r="E12" s="150"/>
      <c r="F12" s="151"/>
      <c r="G12" s="83"/>
      <c r="H12" s="83"/>
      <c r="I12" s="83"/>
      <c r="J12" s="86"/>
    </row>
    <row r="13" spans="2:1024">
      <c r="B13" s="149"/>
      <c r="C13" s="149" t="s">
        <v>66</v>
      </c>
      <c r="D13" s="149">
        <v>8800</v>
      </c>
      <c r="E13" s="150">
        <f t="shared" ref="E13:E17" si="0">D13/$D$18</f>
        <v>0.50424020169608064</v>
      </c>
      <c r="F13" s="151" t="s">
        <v>183</v>
      </c>
      <c r="G13" s="83"/>
      <c r="H13" s="83"/>
      <c r="I13" s="83"/>
      <c r="J13" s="86"/>
    </row>
    <row r="14" spans="2:1024">
      <c r="B14" s="149"/>
      <c r="C14" s="149" t="s">
        <v>67</v>
      </c>
      <c r="D14" s="149">
        <v>8652</v>
      </c>
      <c r="E14" s="150">
        <f t="shared" si="0"/>
        <v>0.49575979830391931</v>
      </c>
      <c r="F14" s="151" t="s">
        <v>183</v>
      </c>
      <c r="G14" s="83"/>
      <c r="H14" s="83"/>
      <c r="I14" s="83"/>
      <c r="J14" s="86"/>
    </row>
    <row r="15" spans="2:1024">
      <c r="B15" s="149"/>
      <c r="C15" s="149"/>
      <c r="D15" s="149">
        <v>0</v>
      </c>
      <c r="E15" s="150">
        <f t="shared" si="0"/>
        <v>0</v>
      </c>
      <c r="F15" s="151"/>
      <c r="G15" s="83"/>
      <c r="H15" s="83"/>
      <c r="I15" s="83"/>
      <c r="J15" s="86"/>
    </row>
    <row r="16" spans="2:1024">
      <c r="B16" s="149"/>
      <c r="C16" s="149"/>
      <c r="D16" s="149">
        <v>0</v>
      </c>
      <c r="E16" s="150">
        <f t="shared" si="0"/>
        <v>0</v>
      </c>
      <c r="F16" s="151"/>
      <c r="G16" s="83"/>
      <c r="H16" s="83"/>
      <c r="I16" s="83"/>
      <c r="J16" s="86"/>
    </row>
    <row r="17" spans="2:10">
      <c r="B17" s="152"/>
      <c r="C17" s="152"/>
      <c r="D17" s="152"/>
      <c r="E17" s="153">
        <f t="shared" si="0"/>
        <v>0</v>
      </c>
      <c r="F17" s="154"/>
      <c r="G17" s="155"/>
      <c r="H17" s="155"/>
      <c r="I17" s="155"/>
      <c r="J17" s="156"/>
    </row>
    <row r="18" spans="2:10" s="157" customFormat="1" ht="15">
      <c r="C18" s="157" t="s">
        <v>133</v>
      </c>
      <c r="D18" s="157">
        <f>SUM(D12:D17)</f>
        <v>17452</v>
      </c>
      <c r="E18" s="158">
        <f>SUM(E12:E17)</f>
        <v>1</v>
      </c>
    </row>
    <row r="22" spans="2:10" ht="15">
      <c r="B22" s="159" t="s">
        <v>149</v>
      </c>
      <c r="C22" s="165" t="s">
        <v>66</v>
      </c>
      <c r="D22" s="159" t="s">
        <v>150</v>
      </c>
      <c r="E22" s="159" t="s">
        <v>151</v>
      </c>
      <c r="F22" s="159" t="s">
        <v>152</v>
      </c>
      <c r="G22" s="159" t="s">
        <v>153</v>
      </c>
      <c r="H22" s="159" t="s">
        <v>154</v>
      </c>
      <c r="I22" s="159" t="s">
        <v>28</v>
      </c>
    </row>
    <row r="23" spans="2:10" ht="15">
      <c r="B23" s="160" t="s">
        <v>184</v>
      </c>
      <c r="C23" s="160"/>
      <c r="D23" s="160" t="s">
        <v>185</v>
      </c>
      <c r="E23" s="160" t="s">
        <v>186</v>
      </c>
      <c r="F23" s="160" t="s">
        <v>187</v>
      </c>
      <c r="G23" s="160" t="s">
        <v>188</v>
      </c>
      <c r="H23" s="160" t="s">
        <v>189</v>
      </c>
      <c r="I23" s="161">
        <v>1100</v>
      </c>
    </row>
    <row r="24" spans="2:10" ht="15">
      <c r="B24" s="167" t="s">
        <v>184</v>
      </c>
      <c r="C24" s="167"/>
      <c r="D24" s="167" t="s">
        <v>190</v>
      </c>
      <c r="E24" s="167" t="s">
        <v>191</v>
      </c>
      <c r="F24" s="167" t="s">
        <v>187</v>
      </c>
      <c r="G24" s="167" t="s">
        <v>188</v>
      </c>
      <c r="H24" s="167" t="s">
        <v>192</v>
      </c>
      <c r="I24" s="168">
        <v>1100</v>
      </c>
    </row>
    <row r="25" spans="2:10" ht="15">
      <c r="B25" s="167" t="s">
        <v>184</v>
      </c>
      <c r="C25" s="167"/>
      <c r="D25" s="167" t="s">
        <v>193</v>
      </c>
      <c r="E25" s="167" t="s">
        <v>194</v>
      </c>
      <c r="F25" s="167" t="s">
        <v>187</v>
      </c>
      <c r="G25" s="167" t="s">
        <v>188</v>
      </c>
      <c r="H25" s="167" t="s">
        <v>195</v>
      </c>
      <c r="I25" s="168">
        <v>1100</v>
      </c>
    </row>
    <row r="26" spans="2:10" ht="15">
      <c r="B26" s="167" t="s">
        <v>184</v>
      </c>
      <c r="C26" s="167"/>
      <c r="D26" s="167" t="s">
        <v>196</v>
      </c>
      <c r="E26" s="167" t="s">
        <v>197</v>
      </c>
      <c r="F26" s="167" t="s">
        <v>187</v>
      </c>
      <c r="G26" s="167" t="s">
        <v>188</v>
      </c>
      <c r="H26" s="167" t="s">
        <v>198</v>
      </c>
      <c r="I26" s="168">
        <v>1100</v>
      </c>
    </row>
    <row r="27" spans="2:10" ht="15">
      <c r="B27" s="167" t="s">
        <v>184</v>
      </c>
      <c r="C27" s="167"/>
      <c r="D27" s="167" t="s">
        <v>199</v>
      </c>
      <c r="E27" s="167" t="s">
        <v>200</v>
      </c>
      <c r="F27" s="167" t="s">
        <v>187</v>
      </c>
      <c r="G27" s="167" t="s">
        <v>188</v>
      </c>
      <c r="H27" s="167" t="s">
        <v>201</v>
      </c>
      <c r="I27" s="168">
        <v>1100</v>
      </c>
    </row>
    <row r="28" spans="2:10" ht="15">
      <c r="B28" s="167" t="s">
        <v>184</v>
      </c>
      <c r="C28" s="167"/>
      <c r="D28" s="167" t="s">
        <v>202</v>
      </c>
      <c r="E28" s="167" t="s">
        <v>203</v>
      </c>
      <c r="F28" s="167" t="s">
        <v>187</v>
      </c>
      <c r="G28" s="167" t="s">
        <v>188</v>
      </c>
      <c r="H28" s="167" t="s">
        <v>204</v>
      </c>
      <c r="I28" s="168">
        <v>1100</v>
      </c>
    </row>
    <row r="29" spans="2:10" ht="15">
      <c r="B29" s="167" t="s">
        <v>184</v>
      </c>
      <c r="C29" s="167"/>
      <c r="D29" s="167" t="s">
        <v>205</v>
      </c>
      <c r="E29" s="167" t="s">
        <v>206</v>
      </c>
      <c r="F29" s="167" t="s">
        <v>187</v>
      </c>
      <c r="G29" s="167" t="s">
        <v>188</v>
      </c>
      <c r="H29" s="167" t="s">
        <v>207</v>
      </c>
      <c r="I29" s="168">
        <v>1100</v>
      </c>
    </row>
    <row r="30" spans="2:10" ht="15">
      <c r="B30" s="162" t="s">
        <v>184</v>
      </c>
      <c r="C30" s="162"/>
      <c r="D30" s="162" t="s">
        <v>208</v>
      </c>
      <c r="E30" s="162" t="s">
        <v>209</v>
      </c>
      <c r="F30" s="162" t="s">
        <v>187</v>
      </c>
      <c r="G30" s="162" t="s">
        <v>188</v>
      </c>
      <c r="H30" s="162" t="s">
        <v>210</v>
      </c>
      <c r="I30" s="163">
        <v>1100</v>
      </c>
    </row>
    <row r="31" spans="2:10" ht="15">
      <c r="B31" s="169"/>
      <c r="C31" s="169"/>
      <c r="D31" s="169"/>
      <c r="E31" s="169"/>
      <c r="F31" s="169"/>
      <c r="G31" s="169"/>
      <c r="H31" s="169"/>
      <c r="I31" s="170">
        <f>SUM(I23:I30)</f>
        <v>8800</v>
      </c>
    </row>
    <row r="32" spans="2:10" ht="15">
      <c r="B32" s="169"/>
      <c r="C32" s="169"/>
      <c r="D32" s="169"/>
      <c r="E32" s="169"/>
      <c r="F32" s="169"/>
      <c r="G32" s="169"/>
      <c r="H32" s="169"/>
      <c r="I32" s="170"/>
    </row>
    <row r="33" spans="2:10" ht="15">
      <c r="B33" s="169"/>
      <c r="C33" s="169"/>
      <c r="D33" s="169"/>
      <c r="E33" s="169"/>
      <c r="F33" s="169"/>
      <c r="G33" s="169"/>
      <c r="H33" s="169"/>
      <c r="I33" s="170"/>
    </row>
    <row r="34" spans="2:10" ht="15">
      <c r="B34" s="159" t="s">
        <v>149</v>
      </c>
      <c r="C34" s="165" t="s">
        <v>67</v>
      </c>
      <c r="D34" s="159" t="s">
        <v>150</v>
      </c>
      <c r="E34" s="159" t="s">
        <v>151</v>
      </c>
      <c r="F34" s="159" t="s">
        <v>152</v>
      </c>
      <c r="G34" s="159" t="s">
        <v>153</v>
      </c>
      <c r="H34" s="159" t="s">
        <v>154</v>
      </c>
      <c r="I34" s="159" t="s">
        <v>28</v>
      </c>
    </row>
    <row r="35" spans="2:10" ht="15">
      <c r="B35" s="160" t="s">
        <v>211</v>
      </c>
      <c r="C35" s="160"/>
      <c r="D35" s="160" t="s">
        <v>212</v>
      </c>
      <c r="E35" s="160" t="s">
        <v>213</v>
      </c>
      <c r="F35" s="160" t="s">
        <v>214</v>
      </c>
      <c r="G35" s="160" t="s">
        <v>215</v>
      </c>
      <c r="H35" s="160" t="s">
        <v>216</v>
      </c>
      <c r="I35" s="161">
        <v>1000</v>
      </c>
    </row>
    <row r="36" spans="2:10" ht="15">
      <c r="B36" s="171" t="s">
        <v>211</v>
      </c>
      <c r="C36" s="171"/>
      <c r="D36" s="171" t="s">
        <v>217</v>
      </c>
      <c r="E36" s="171" t="s">
        <v>218</v>
      </c>
      <c r="F36" s="171" t="s">
        <v>219</v>
      </c>
      <c r="G36" s="171" t="s">
        <v>220</v>
      </c>
      <c r="H36" s="171" t="s">
        <v>221</v>
      </c>
      <c r="I36" s="172">
        <v>12.17</v>
      </c>
      <c r="J36" s="272" t="s">
        <v>164</v>
      </c>
    </row>
    <row r="37" spans="2:10" ht="15">
      <c r="B37" s="171" t="s">
        <v>211</v>
      </c>
      <c r="C37" s="171"/>
      <c r="D37" s="171" t="s">
        <v>222</v>
      </c>
      <c r="E37" s="171" t="s">
        <v>223</v>
      </c>
      <c r="F37" s="171" t="s">
        <v>219</v>
      </c>
      <c r="G37" s="171" t="s">
        <v>220</v>
      </c>
      <c r="H37" s="171" t="s">
        <v>224</v>
      </c>
      <c r="I37" s="172">
        <v>220</v>
      </c>
      <c r="J37" s="272"/>
    </row>
    <row r="38" spans="2:10" ht="15">
      <c r="B38" s="171" t="s">
        <v>211</v>
      </c>
      <c r="C38" s="171"/>
      <c r="D38" s="171" t="s">
        <v>225</v>
      </c>
      <c r="E38" s="171" t="s">
        <v>226</v>
      </c>
      <c r="F38" s="171" t="s">
        <v>219</v>
      </c>
      <c r="G38" s="171" t="s">
        <v>220</v>
      </c>
      <c r="H38" s="171" t="s">
        <v>227</v>
      </c>
      <c r="I38" s="172">
        <v>420</v>
      </c>
      <c r="J38" s="272"/>
    </row>
    <row r="39" spans="2:10" ht="15">
      <c r="B39" s="167" t="s">
        <v>211</v>
      </c>
      <c r="C39" s="167"/>
      <c r="D39" s="167" t="s">
        <v>228</v>
      </c>
      <c r="E39" s="167" t="s">
        <v>229</v>
      </c>
      <c r="F39" s="167" t="s">
        <v>214</v>
      </c>
      <c r="G39" s="167" t="s">
        <v>215</v>
      </c>
      <c r="H39" s="167" t="s">
        <v>230</v>
      </c>
      <c r="I39" s="168">
        <v>1000</v>
      </c>
    </row>
    <row r="40" spans="2:10" ht="15">
      <c r="B40" s="167" t="s">
        <v>211</v>
      </c>
      <c r="C40" s="167"/>
      <c r="D40" s="167" t="s">
        <v>231</v>
      </c>
      <c r="E40" s="167" t="s">
        <v>232</v>
      </c>
      <c r="F40" s="167" t="s">
        <v>214</v>
      </c>
      <c r="G40" s="167" t="s">
        <v>215</v>
      </c>
      <c r="H40" s="167" t="s">
        <v>233</v>
      </c>
      <c r="I40" s="168">
        <v>1000</v>
      </c>
    </row>
    <row r="41" spans="2:10" ht="15">
      <c r="B41" s="167" t="s">
        <v>211</v>
      </c>
      <c r="C41" s="167"/>
      <c r="D41" s="167" t="s">
        <v>234</v>
      </c>
      <c r="E41" s="167" t="s">
        <v>235</v>
      </c>
      <c r="F41" s="167" t="s">
        <v>214</v>
      </c>
      <c r="G41" s="167" t="s">
        <v>215</v>
      </c>
      <c r="H41" s="167" t="s">
        <v>236</v>
      </c>
      <c r="I41" s="168">
        <v>1000</v>
      </c>
    </row>
    <row r="42" spans="2:10" ht="15">
      <c r="B42" s="167" t="s">
        <v>211</v>
      </c>
      <c r="C42" s="167"/>
      <c r="D42" s="167" t="s">
        <v>237</v>
      </c>
      <c r="E42" s="167" t="s">
        <v>238</v>
      </c>
      <c r="F42" s="167" t="s">
        <v>214</v>
      </c>
      <c r="G42" s="167" t="s">
        <v>215</v>
      </c>
      <c r="H42" s="167" t="s">
        <v>239</v>
      </c>
      <c r="I42" s="168">
        <v>1000</v>
      </c>
    </row>
    <row r="43" spans="2:10" ht="15">
      <c r="B43" s="167" t="s">
        <v>211</v>
      </c>
      <c r="C43" s="167"/>
      <c r="D43" s="167" t="s">
        <v>240</v>
      </c>
      <c r="E43" s="167" t="s">
        <v>241</v>
      </c>
      <c r="F43" s="167" t="s">
        <v>214</v>
      </c>
      <c r="G43" s="167" t="s">
        <v>215</v>
      </c>
      <c r="H43" s="167" t="s">
        <v>242</v>
      </c>
      <c r="I43" s="168">
        <v>1000</v>
      </c>
    </row>
    <row r="44" spans="2:10" ht="15">
      <c r="B44" s="167" t="s">
        <v>211</v>
      </c>
      <c r="C44" s="167"/>
      <c r="D44" s="167" t="s">
        <v>243</v>
      </c>
      <c r="E44" s="167" t="s">
        <v>244</v>
      </c>
      <c r="F44" s="167" t="s">
        <v>214</v>
      </c>
      <c r="G44" s="167" t="s">
        <v>215</v>
      </c>
      <c r="H44" s="167" t="s">
        <v>245</v>
      </c>
      <c r="I44" s="168">
        <v>1000</v>
      </c>
    </row>
    <row r="45" spans="2:10" ht="15">
      <c r="B45" s="162" t="s">
        <v>211</v>
      </c>
      <c r="C45" s="162"/>
      <c r="D45" s="162" t="s">
        <v>246</v>
      </c>
      <c r="E45" s="162" t="s">
        <v>247</v>
      </c>
      <c r="F45" s="162" t="s">
        <v>214</v>
      </c>
      <c r="G45" s="162" t="s">
        <v>215</v>
      </c>
      <c r="H45" s="162" t="s">
        <v>248</v>
      </c>
      <c r="I45" s="163">
        <v>1000</v>
      </c>
    </row>
    <row r="46" spans="2:10">
      <c r="I46">
        <f>SUM(I35:I45)</f>
        <v>8652.17</v>
      </c>
    </row>
    <row r="49" spans="2:3">
      <c r="C49" t="s">
        <v>249</v>
      </c>
    </row>
    <row r="50" spans="2:3" ht="20.25">
      <c r="B50" s="173" t="s">
        <v>164</v>
      </c>
      <c r="C50" t="s">
        <v>250</v>
      </c>
    </row>
  </sheetData>
  <mergeCells count="17">
    <mergeCell ref="B2:J2"/>
    <mergeCell ref="C4:E4"/>
    <mergeCell ref="F4:H4"/>
    <mergeCell ref="I4:J4"/>
    <mergeCell ref="C5:E5"/>
    <mergeCell ref="F5:H5"/>
    <mergeCell ref="I5:J5"/>
    <mergeCell ref="C8:E8"/>
    <mergeCell ref="F8:H8"/>
    <mergeCell ref="I8:J8"/>
    <mergeCell ref="J36:J38"/>
    <mergeCell ref="C6:E6"/>
    <mergeCell ref="F6:H6"/>
    <mergeCell ref="I6:J6"/>
    <mergeCell ref="C7:E7"/>
    <mergeCell ref="F7:H7"/>
    <mergeCell ref="I7:J7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3"/>
  <sheetViews>
    <sheetView zoomScale="80" zoomScaleNormal="80" workbookViewId="0">
      <selection activeCell="C14" sqref="C14"/>
    </sheetView>
  </sheetViews>
  <sheetFormatPr defaultColWidth="10.5" defaultRowHeight="14.25"/>
  <cols>
    <col min="1" max="1" width="10.5" style="174"/>
    <col min="2" max="2" width="10.125" style="174" customWidth="1"/>
    <col min="3" max="3" width="36.5" style="174" customWidth="1"/>
    <col min="4" max="4" width="19.5" style="174" customWidth="1"/>
    <col min="5" max="5" width="23.125" style="174" customWidth="1"/>
    <col min="6" max="6" width="16" style="174" customWidth="1"/>
    <col min="7" max="7" width="36.5" style="174" customWidth="1"/>
    <col min="8" max="8" width="59.875" style="174" customWidth="1"/>
    <col min="9" max="9" width="9.125" style="174" customWidth="1"/>
    <col min="10" max="1024" width="10.5" style="174"/>
  </cols>
  <sheetData>
    <row r="1" spans="2:1024">
      <c r="D1" s="175"/>
      <c r="I1" s="176"/>
    </row>
    <row r="2" spans="2:1024" s="177" customFormat="1" ht="18" customHeight="1">
      <c r="B2" s="278" t="s">
        <v>0</v>
      </c>
      <c r="C2" s="278"/>
      <c r="D2" s="278"/>
      <c r="E2" s="278"/>
      <c r="F2" s="278"/>
      <c r="G2" s="278"/>
      <c r="H2" s="278"/>
      <c r="I2" s="278"/>
      <c r="J2" s="278"/>
      <c r="AMF2" s="174"/>
      <c r="AMG2" s="174"/>
      <c r="AMH2" s="174"/>
      <c r="AMI2" s="174"/>
      <c r="AMJ2" s="174"/>
    </row>
    <row r="3" spans="2:1024" s="177" customFormat="1">
      <c r="B3" s="178"/>
      <c r="C3" s="178"/>
      <c r="D3" s="179"/>
      <c r="E3" s="178"/>
      <c r="F3" s="178"/>
      <c r="G3" s="178"/>
      <c r="H3" s="178"/>
      <c r="I3" s="180"/>
      <c r="AMF3" s="174"/>
      <c r="AMG3" s="174"/>
      <c r="AMH3" s="174"/>
      <c r="AMI3" s="174"/>
      <c r="AMJ3" s="174"/>
    </row>
    <row r="4" spans="2:1024" s="181" customFormat="1">
      <c r="B4" s="182" t="s">
        <v>1</v>
      </c>
      <c r="C4" s="273" t="s">
        <v>2</v>
      </c>
      <c r="D4" s="273"/>
      <c r="E4" s="273"/>
      <c r="F4" s="274" t="s">
        <v>3</v>
      </c>
      <c r="G4" s="274"/>
      <c r="H4" s="274"/>
      <c r="I4" s="275"/>
      <c r="J4" s="275"/>
      <c r="AMF4" s="174"/>
      <c r="AMG4" s="174"/>
      <c r="AMH4" s="174"/>
      <c r="AMI4" s="174"/>
      <c r="AMJ4" s="174"/>
    </row>
    <row r="5" spans="2:1024" s="181" customFormat="1">
      <c r="B5" s="182" t="s">
        <v>4</v>
      </c>
      <c r="C5" s="273" t="s">
        <v>5</v>
      </c>
      <c r="D5" s="273"/>
      <c r="E5" s="273"/>
      <c r="F5" s="274" t="s">
        <v>6</v>
      </c>
      <c r="G5" s="274"/>
      <c r="H5" s="274"/>
      <c r="I5" s="277" t="s">
        <v>110</v>
      </c>
      <c r="J5" s="277"/>
      <c r="AMF5" s="174"/>
      <c r="AMG5" s="174"/>
      <c r="AMH5" s="174"/>
      <c r="AMI5" s="174"/>
      <c r="AMJ5" s="174"/>
    </row>
    <row r="6" spans="2:1024" s="181" customFormat="1">
      <c r="B6" s="182" t="s">
        <v>8</v>
      </c>
      <c r="C6" s="273" t="s">
        <v>111</v>
      </c>
      <c r="D6" s="273"/>
      <c r="E6" s="273"/>
      <c r="F6" s="274" t="s">
        <v>10</v>
      </c>
      <c r="G6" s="274"/>
      <c r="H6" s="274"/>
      <c r="I6" s="276">
        <v>44134</v>
      </c>
      <c r="J6" s="276"/>
      <c r="AMF6" s="174"/>
      <c r="AMG6" s="174"/>
      <c r="AMH6" s="174"/>
      <c r="AMI6" s="174"/>
      <c r="AMJ6" s="174"/>
    </row>
    <row r="7" spans="2:1024" s="181" customFormat="1">
      <c r="B7" s="182" t="s">
        <v>11</v>
      </c>
      <c r="C7" s="273" t="s">
        <v>12</v>
      </c>
      <c r="D7" s="273"/>
      <c r="E7" s="273"/>
      <c r="F7" s="274" t="s">
        <v>13</v>
      </c>
      <c r="G7" s="274"/>
      <c r="H7" s="274"/>
      <c r="I7" s="277" t="s">
        <v>14</v>
      </c>
      <c r="J7" s="277"/>
      <c r="AMF7" s="174"/>
      <c r="AMG7" s="174"/>
      <c r="AMH7" s="174"/>
      <c r="AMI7" s="174"/>
      <c r="AMJ7" s="174"/>
    </row>
    <row r="8" spans="2:1024" s="181" customFormat="1">
      <c r="B8" s="182" t="s">
        <v>15</v>
      </c>
      <c r="C8" s="273" t="s">
        <v>16</v>
      </c>
      <c r="D8" s="273"/>
      <c r="E8" s="273"/>
      <c r="F8" s="274" t="s">
        <v>10</v>
      </c>
      <c r="G8" s="274"/>
      <c r="H8" s="274"/>
      <c r="I8" s="275"/>
      <c r="J8" s="275"/>
      <c r="AMF8" s="174"/>
      <c r="AMG8" s="174"/>
      <c r="AMH8" s="174"/>
      <c r="AMI8" s="174"/>
      <c r="AMJ8" s="174"/>
    </row>
    <row r="9" spans="2:1024" s="177" customFormat="1">
      <c r="D9" s="183"/>
      <c r="I9" s="184"/>
      <c r="AMF9" s="174"/>
      <c r="AMG9" s="174"/>
      <c r="AMH9" s="174"/>
      <c r="AMI9" s="174"/>
      <c r="AMJ9" s="174"/>
    </row>
    <row r="10" spans="2:1024" ht="15">
      <c r="B10" s="186" t="s">
        <v>251</v>
      </c>
      <c r="C10" s="186" t="s">
        <v>128</v>
      </c>
      <c r="D10" s="186" t="s">
        <v>252</v>
      </c>
      <c r="E10" s="186" t="s">
        <v>253</v>
      </c>
      <c r="F10" s="186" t="s">
        <v>254</v>
      </c>
      <c r="G10" s="186" t="s">
        <v>128</v>
      </c>
      <c r="H10" s="186" t="s">
        <v>255</v>
      </c>
      <c r="I10" s="187">
        <v>500</v>
      </c>
    </row>
    <row r="11" spans="2:1024" ht="15">
      <c r="B11" s="188" t="s">
        <v>251</v>
      </c>
      <c r="C11" s="188"/>
      <c r="D11" s="188" t="s">
        <v>256</v>
      </c>
      <c r="E11" s="188" t="s">
        <v>257</v>
      </c>
      <c r="F11" s="188" t="s">
        <v>254</v>
      </c>
      <c r="G11" s="188" t="s">
        <v>128</v>
      </c>
      <c r="H11" s="188" t="s">
        <v>258</v>
      </c>
      <c r="I11" s="189">
        <v>500</v>
      </c>
    </row>
    <row r="12" spans="2:1024" ht="15">
      <c r="B12" s="188" t="s">
        <v>251</v>
      </c>
      <c r="C12" s="188"/>
      <c r="D12" s="188" t="s">
        <v>259</v>
      </c>
      <c r="E12" s="188" t="s">
        <v>260</v>
      </c>
      <c r="F12" s="188" t="s">
        <v>254</v>
      </c>
      <c r="G12" s="188" t="s">
        <v>128</v>
      </c>
      <c r="H12" s="188" t="s">
        <v>261</v>
      </c>
      <c r="I12" s="189">
        <v>1300</v>
      </c>
    </row>
    <row r="13" spans="2:1024" ht="15">
      <c r="B13" s="188" t="s">
        <v>251</v>
      </c>
      <c r="C13" s="188"/>
      <c r="D13" s="188" t="s">
        <v>262</v>
      </c>
      <c r="E13" s="188" t="s">
        <v>263</v>
      </c>
      <c r="F13" s="188" t="s">
        <v>254</v>
      </c>
      <c r="G13" s="188" t="s">
        <v>128</v>
      </c>
      <c r="H13" s="188" t="s">
        <v>264</v>
      </c>
      <c r="I13" s="189">
        <v>60</v>
      </c>
    </row>
    <row r="14" spans="2:1024" ht="15">
      <c r="B14" s="188" t="s">
        <v>251</v>
      </c>
      <c r="C14" s="188"/>
      <c r="D14" s="188" t="s">
        <v>265</v>
      </c>
      <c r="E14" s="188" t="s">
        <v>266</v>
      </c>
      <c r="F14" s="188" t="s">
        <v>254</v>
      </c>
      <c r="G14" s="188" t="s">
        <v>128</v>
      </c>
      <c r="H14" s="188" t="s">
        <v>267</v>
      </c>
      <c r="I14" s="189">
        <v>300</v>
      </c>
    </row>
    <row r="15" spans="2:1024" ht="15">
      <c r="B15" s="188" t="s">
        <v>251</v>
      </c>
      <c r="C15" s="188"/>
      <c r="D15" s="188" t="s">
        <v>268</v>
      </c>
      <c r="E15" s="188" t="s">
        <v>269</v>
      </c>
      <c r="F15" s="188" t="s">
        <v>254</v>
      </c>
      <c r="G15" s="188" t="s">
        <v>128</v>
      </c>
      <c r="H15" s="188" t="s">
        <v>270</v>
      </c>
      <c r="I15" s="189">
        <v>300</v>
      </c>
    </row>
    <row r="16" spans="2:1024" ht="15">
      <c r="B16" s="190" t="s">
        <v>251</v>
      </c>
      <c r="C16" s="190"/>
      <c r="D16" s="190" t="s">
        <v>271</v>
      </c>
      <c r="E16" s="190" t="s">
        <v>272</v>
      </c>
      <c r="F16" s="190" t="s">
        <v>254</v>
      </c>
      <c r="G16" s="190" t="s">
        <v>128</v>
      </c>
      <c r="H16" s="190" t="s">
        <v>273</v>
      </c>
      <c r="I16" s="191">
        <v>300</v>
      </c>
    </row>
    <row r="17" spans="2:9" ht="15">
      <c r="B17" s="185"/>
      <c r="C17" s="185"/>
      <c r="E17" s="185"/>
      <c r="F17" s="185"/>
      <c r="G17" s="185"/>
      <c r="H17" s="185"/>
      <c r="I17" s="174">
        <f>SUM(I10:I16)</f>
        <v>3260</v>
      </c>
    </row>
    <row r="19" spans="2:9" ht="15">
      <c r="B19" s="192" t="s">
        <v>274</v>
      </c>
    </row>
    <row r="20" spans="2:9" ht="15">
      <c r="B20" s="186" t="s">
        <v>275</v>
      </c>
      <c r="C20" s="186" t="s">
        <v>276</v>
      </c>
      <c r="D20" s="186" t="s">
        <v>277</v>
      </c>
      <c r="E20" s="186" t="s">
        <v>278</v>
      </c>
      <c r="F20" s="186" t="s">
        <v>279</v>
      </c>
      <c r="G20" s="186" t="s">
        <v>276</v>
      </c>
      <c r="H20" s="186" t="s">
        <v>280</v>
      </c>
      <c r="I20" s="187">
        <v>1050</v>
      </c>
    </row>
    <row r="21" spans="2:9" ht="15">
      <c r="B21" s="188" t="s">
        <v>275</v>
      </c>
      <c r="C21" s="188" t="s">
        <v>129</v>
      </c>
      <c r="D21" s="188" t="s">
        <v>281</v>
      </c>
      <c r="E21" s="188" t="s">
        <v>282</v>
      </c>
      <c r="F21" s="188" t="s">
        <v>283</v>
      </c>
      <c r="G21" s="188" t="s">
        <v>129</v>
      </c>
      <c r="H21" s="188" t="s">
        <v>284</v>
      </c>
      <c r="I21" s="189">
        <v>2000</v>
      </c>
    </row>
    <row r="22" spans="2:9" ht="15">
      <c r="B22" s="190" t="s">
        <v>285</v>
      </c>
      <c r="C22" s="190" t="s">
        <v>131</v>
      </c>
      <c r="D22" s="190" t="s">
        <v>286</v>
      </c>
      <c r="E22" s="190" t="s">
        <v>287</v>
      </c>
      <c r="F22" s="190" t="s">
        <v>288</v>
      </c>
      <c r="G22" s="190" t="s">
        <v>131</v>
      </c>
      <c r="H22" s="190" t="s">
        <v>289</v>
      </c>
      <c r="I22" s="191">
        <v>2400</v>
      </c>
    </row>
    <row r="23" spans="2:9">
      <c r="I23" s="174">
        <f>SUM(I20:I22)</f>
        <v>5450</v>
      </c>
    </row>
  </sheetData>
  <mergeCells count="16">
    <mergeCell ref="B2:J2"/>
    <mergeCell ref="C4:E4"/>
    <mergeCell ref="F4:H4"/>
    <mergeCell ref="I4:J4"/>
    <mergeCell ref="C5:E5"/>
    <mergeCell ref="F5:H5"/>
    <mergeCell ref="I5:J5"/>
    <mergeCell ref="C8:E8"/>
    <mergeCell ref="F8:H8"/>
    <mergeCell ref="I8:J8"/>
    <mergeCell ref="C6:E6"/>
    <mergeCell ref="F6:H6"/>
    <mergeCell ref="I6:J6"/>
    <mergeCell ref="C7:E7"/>
    <mergeCell ref="F7:H7"/>
    <mergeCell ref="I7:J7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28"/>
  <sheetViews>
    <sheetView zoomScale="80" zoomScaleNormal="80" workbookViewId="0">
      <selection activeCell="B14" sqref="B14"/>
    </sheetView>
  </sheetViews>
  <sheetFormatPr defaultColWidth="10.5" defaultRowHeight="14.25"/>
  <cols>
    <col min="1" max="2" width="10.5" style="174"/>
    <col min="3" max="3" width="19.5" style="174" customWidth="1"/>
    <col min="4" max="4" width="12.5" style="174" customWidth="1"/>
    <col min="5" max="5" width="56" style="174" customWidth="1"/>
    <col min="6" max="1024" width="10.5" style="174"/>
  </cols>
  <sheetData>
    <row r="1" spans="2:1024" s="181" customFormat="1">
      <c r="B1" s="182" t="s">
        <v>1</v>
      </c>
      <c r="C1" s="273" t="s">
        <v>2</v>
      </c>
      <c r="D1" s="273"/>
      <c r="E1" s="273"/>
      <c r="F1" s="274" t="s">
        <v>3</v>
      </c>
      <c r="G1" s="274"/>
      <c r="H1" s="274"/>
      <c r="I1" s="275"/>
      <c r="J1" s="275"/>
      <c r="AMF1" s="174"/>
      <c r="AMG1" s="174"/>
      <c r="AMH1" s="174"/>
      <c r="AMI1" s="174"/>
      <c r="AMJ1" s="174"/>
    </row>
    <row r="2" spans="2:1024" s="181" customFormat="1">
      <c r="B2" s="182" t="s">
        <v>4</v>
      </c>
      <c r="C2" s="273" t="s">
        <v>5</v>
      </c>
      <c r="D2" s="273"/>
      <c r="E2" s="273"/>
      <c r="F2" s="274" t="s">
        <v>6</v>
      </c>
      <c r="G2" s="274"/>
      <c r="H2" s="274"/>
      <c r="I2" s="277" t="s">
        <v>110</v>
      </c>
      <c r="J2" s="277"/>
      <c r="AMF2" s="174"/>
      <c r="AMG2" s="174"/>
      <c r="AMH2" s="174"/>
      <c r="AMI2" s="174"/>
      <c r="AMJ2" s="174"/>
    </row>
    <row r="3" spans="2:1024" s="181" customFormat="1">
      <c r="B3" s="182" t="s">
        <v>8</v>
      </c>
      <c r="C3" s="273" t="s">
        <v>111</v>
      </c>
      <c r="D3" s="273"/>
      <c r="E3" s="273"/>
      <c r="F3" s="274" t="s">
        <v>10</v>
      </c>
      <c r="G3" s="274"/>
      <c r="H3" s="274"/>
      <c r="I3" s="276">
        <v>44134</v>
      </c>
      <c r="J3" s="276"/>
      <c r="AMF3" s="174"/>
      <c r="AMG3" s="174"/>
      <c r="AMH3" s="174"/>
      <c r="AMI3" s="174"/>
      <c r="AMJ3" s="174"/>
    </row>
    <row r="4" spans="2:1024" s="181" customFormat="1">
      <c r="B4" s="182" t="s">
        <v>11</v>
      </c>
      <c r="C4" s="273" t="s">
        <v>12</v>
      </c>
      <c r="D4" s="273"/>
      <c r="E4" s="273"/>
      <c r="F4" s="274" t="s">
        <v>13</v>
      </c>
      <c r="G4" s="274"/>
      <c r="H4" s="274"/>
      <c r="I4" s="277" t="s">
        <v>14</v>
      </c>
      <c r="J4" s="277"/>
      <c r="AMF4" s="174"/>
      <c r="AMG4" s="174"/>
      <c r="AMH4" s="174"/>
      <c r="AMI4" s="174"/>
      <c r="AMJ4" s="174"/>
    </row>
    <row r="5" spans="2:1024" s="181" customFormat="1">
      <c r="B5" s="182" t="s">
        <v>15</v>
      </c>
      <c r="C5" s="273" t="s">
        <v>16</v>
      </c>
      <c r="D5" s="273"/>
      <c r="E5" s="273"/>
      <c r="F5" s="274" t="s">
        <v>10</v>
      </c>
      <c r="G5" s="274"/>
      <c r="H5" s="274"/>
      <c r="I5" s="275"/>
      <c r="J5" s="275"/>
      <c r="AMF5" s="174"/>
      <c r="AMG5" s="174"/>
      <c r="AMH5" s="174"/>
      <c r="AMI5" s="174"/>
      <c r="AMJ5" s="174"/>
    </row>
    <row r="6" spans="2:1024" s="177" customFormat="1">
      <c r="D6" s="183"/>
      <c r="I6" s="184"/>
      <c r="AMF6" s="174"/>
      <c r="AMG6" s="174"/>
      <c r="AMH6" s="174"/>
      <c r="AMI6" s="174"/>
      <c r="AMJ6" s="174"/>
    </row>
    <row r="7" spans="2:1024">
      <c r="B7" s="193" t="s">
        <v>290</v>
      </c>
      <c r="C7" s="194"/>
      <c r="D7" s="194"/>
      <c r="E7" s="194"/>
      <c r="F7" s="194"/>
      <c r="G7" s="194"/>
      <c r="H7" s="194"/>
      <c r="I7" s="194"/>
      <c r="J7" s="195"/>
    </row>
    <row r="8" spans="2:1024">
      <c r="B8" s="196" t="s">
        <v>291</v>
      </c>
      <c r="C8" s="197"/>
      <c r="D8" s="197"/>
      <c r="E8" s="197"/>
      <c r="F8" s="197"/>
      <c r="G8" s="197"/>
      <c r="H8" s="197"/>
      <c r="I8" s="197"/>
      <c r="J8" s="198"/>
    </row>
    <row r="9" spans="2:1024">
      <c r="B9" s="199"/>
      <c r="C9" s="197"/>
      <c r="D9" s="197"/>
      <c r="E9" s="197"/>
      <c r="F9" s="197"/>
      <c r="G9" s="197"/>
      <c r="H9" s="197"/>
      <c r="I9" s="197"/>
      <c r="J9" s="198"/>
    </row>
    <row r="10" spans="2:1024">
      <c r="B10" s="200" t="s">
        <v>106</v>
      </c>
      <c r="C10" s="201"/>
      <c r="D10" s="201"/>
      <c r="E10" s="201"/>
      <c r="F10" s="201"/>
      <c r="G10" s="201"/>
      <c r="H10" s="201"/>
      <c r="I10" s="201"/>
      <c r="J10" s="202"/>
    </row>
    <row r="11" spans="2:1024">
      <c r="B11" s="196" t="s">
        <v>292</v>
      </c>
      <c r="C11" s="197"/>
      <c r="D11" s="197"/>
      <c r="E11" s="197"/>
      <c r="F11" s="197"/>
      <c r="G11" s="197"/>
      <c r="H11" s="197"/>
      <c r="I11" s="197"/>
      <c r="J11" s="198"/>
    </row>
    <row r="12" spans="2:1024">
      <c r="B12" s="199"/>
      <c r="C12" s="197"/>
      <c r="D12" s="197"/>
      <c r="E12" s="197"/>
      <c r="F12" s="197"/>
      <c r="G12" s="197"/>
      <c r="H12" s="197"/>
      <c r="I12" s="197"/>
      <c r="J12" s="198"/>
    </row>
    <row r="13" spans="2:1024">
      <c r="B13" s="203" t="s">
        <v>293</v>
      </c>
      <c r="C13" s="201"/>
      <c r="D13" s="201"/>
      <c r="E13" s="201"/>
      <c r="F13" s="201"/>
      <c r="G13" s="201"/>
      <c r="H13" s="201"/>
      <c r="I13" s="201"/>
      <c r="J13" s="202"/>
    </row>
    <row r="14" spans="2:1024">
      <c r="B14" s="196" t="s">
        <v>294</v>
      </c>
      <c r="C14" s="197"/>
      <c r="D14" s="197"/>
      <c r="E14" s="197"/>
      <c r="F14" s="197"/>
      <c r="G14" s="197"/>
      <c r="H14" s="197"/>
      <c r="I14" s="197"/>
      <c r="J14" s="198"/>
    </row>
    <row r="15" spans="2:1024">
      <c r="B15" s="196" t="s">
        <v>295</v>
      </c>
      <c r="C15" s="197"/>
      <c r="D15" s="197"/>
      <c r="E15" s="197"/>
      <c r="F15" s="197"/>
      <c r="G15" s="197"/>
      <c r="H15" s="197"/>
      <c r="I15" s="197"/>
      <c r="J15" s="198"/>
    </row>
    <row r="16" spans="2:1024">
      <c r="B16" s="196" t="s">
        <v>296</v>
      </c>
      <c r="C16" s="197"/>
      <c r="D16" s="197"/>
      <c r="E16" s="197"/>
      <c r="F16" s="197"/>
      <c r="G16" s="197"/>
      <c r="H16" s="197"/>
      <c r="I16" s="197"/>
      <c r="J16" s="198"/>
    </row>
    <row r="17" spans="2:10">
      <c r="B17" s="196" t="s">
        <v>297</v>
      </c>
      <c r="C17" s="197"/>
      <c r="D17" s="197"/>
      <c r="E17" s="197"/>
      <c r="F17" s="197"/>
      <c r="G17" s="197"/>
      <c r="H17" s="197"/>
      <c r="I17" s="197"/>
      <c r="J17" s="198"/>
    </row>
    <row r="20" spans="2:10">
      <c r="B20" s="174" t="s">
        <v>298</v>
      </c>
    </row>
    <row r="22" spans="2:10" s="204" customFormat="1" ht="13.5">
      <c r="B22" s="205">
        <v>1</v>
      </c>
      <c r="C22" s="206" t="s">
        <v>299</v>
      </c>
      <c r="D22" s="207">
        <v>43879</v>
      </c>
      <c r="E22" s="206" t="s">
        <v>300</v>
      </c>
      <c r="F22" s="208">
        <v>1143.43</v>
      </c>
    </row>
    <row r="23" spans="2:10" s="204" customFormat="1" ht="13.5">
      <c r="B23" s="205">
        <v>2</v>
      </c>
      <c r="C23" s="206" t="s">
        <v>301</v>
      </c>
      <c r="D23" s="207">
        <v>43864</v>
      </c>
      <c r="E23" s="206" t="s">
        <v>302</v>
      </c>
      <c r="F23" s="208">
        <v>200</v>
      </c>
    </row>
    <row r="24" spans="2:10" s="204" customFormat="1" ht="13.5">
      <c r="B24" s="205">
        <v>3</v>
      </c>
      <c r="C24" s="206" t="s">
        <v>303</v>
      </c>
      <c r="D24" s="207">
        <v>43852</v>
      </c>
      <c r="E24" s="206" t="s">
        <v>304</v>
      </c>
      <c r="F24" s="208">
        <v>97.96</v>
      </c>
    </row>
    <row r="25" spans="2:10" s="204" customFormat="1" ht="13.5">
      <c r="B25" s="205">
        <v>4</v>
      </c>
      <c r="C25" s="206" t="s">
        <v>305</v>
      </c>
      <c r="D25" s="207">
        <v>43875</v>
      </c>
      <c r="E25" s="206" t="s">
        <v>306</v>
      </c>
      <c r="F25" s="208">
        <v>343.8</v>
      </c>
    </row>
    <row r="26" spans="2:10" s="204" customFormat="1" ht="13.5">
      <c r="B26" s="205">
        <v>5</v>
      </c>
      <c r="C26" s="206" t="s">
        <v>307</v>
      </c>
      <c r="D26" s="207">
        <v>43990</v>
      </c>
      <c r="E26" s="206" t="s">
        <v>308</v>
      </c>
      <c r="F26" s="208">
        <v>379.5</v>
      </c>
    </row>
    <row r="27" spans="2:10" s="204" customFormat="1" ht="13.5">
      <c r="B27" s="205">
        <v>6</v>
      </c>
      <c r="C27" s="206" t="s">
        <v>309</v>
      </c>
      <c r="D27" s="207">
        <v>43867</v>
      </c>
      <c r="E27" s="206" t="s">
        <v>310</v>
      </c>
      <c r="F27" s="208">
        <v>163.38999999999999</v>
      </c>
    </row>
    <row r="28" spans="2:10" s="204" customFormat="1" ht="27">
      <c r="B28" s="205">
        <v>7</v>
      </c>
      <c r="C28" s="206" t="s">
        <v>311</v>
      </c>
      <c r="D28" s="207">
        <v>43867</v>
      </c>
      <c r="E28" s="209" t="s">
        <v>312</v>
      </c>
      <c r="F28" s="208">
        <v>284.23</v>
      </c>
    </row>
  </sheetData>
  <mergeCells count="15">
    <mergeCell ref="C1:E1"/>
    <mergeCell ref="F1:H1"/>
    <mergeCell ref="I1:J1"/>
    <mergeCell ref="C2:E2"/>
    <mergeCell ref="F2:H2"/>
    <mergeCell ref="I2:J2"/>
    <mergeCell ref="C5:E5"/>
    <mergeCell ref="F5:H5"/>
    <mergeCell ref="I5:J5"/>
    <mergeCell ref="C3:E3"/>
    <mergeCell ref="F3:H3"/>
    <mergeCell ref="I3:J3"/>
    <mergeCell ref="C4:E4"/>
    <mergeCell ref="F4:H4"/>
    <mergeCell ref="I4:J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Cedula resumen</vt:lpstr>
      <vt:lpstr>ag-20</vt:lpstr>
      <vt:lpstr>Sueldos y beneficios</vt:lpstr>
      <vt:lpstr>Honorarios</vt:lpstr>
      <vt:lpstr>Arriendos</vt:lpstr>
      <vt:lpstr>Servicios de terceros</vt:lpstr>
      <vt:lpstr>Otros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Dara_Macias</dc:creator>
  <dc:description/>
  <cp:lastModifiedBy>Carlos Almeida</cp:lastModifiedBy>
  <cp:revision>20</cp:revision>
  <dcterms:created xsi:type="dcterms:W3CDTF">2020-10-19T12:23:50Z</dcterms:created>
  <dcterms:modified xsi:type="dcterms:W3CDTF">2021-01-13T18:38:09Z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