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6000 Pasivos y Patrimonio\6900 Patrimonio\"/>
    </mc:Choice>
  </mc:AlternateContent>
  <xr:revisionPtr revIDLastSave="0" documentId="13_ncr:1_{02FBD967-662E-4C02-A8B3-B6F3BA2035E0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" i="1" l="1"/>
  <c r="E41" i="1"/>
  <c r="D41" i="1"/>
  <c r="E40" i="1"/>
  <c r="D40" i="1"/>
  <c r="F34" i="1"/>
  <c r="E34" i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J24" i="1"/>
  <c r="D24" i="1" s="1"/>
  <c r="D42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J34" i="1" l="1"/>
  <c r="E42" i="1"/>
  <c r="E45" i="1" s="1"/>
  <c r="D45" i="1"/>
  <c r="G24" i="1"/>
  <c r="K24" i="1" s="1"/>
  <c r="K34" i="1" s="1"/>
  <c r="D34" i="1"/>
  <c r="G34" i="1" l="1"/>
</calcChain>
</file>

<file path=xl/sharedStrings.xml><?xml version="1.0" encoding="utf-8"?>
<sst xmlns="http://schemas.openxmlformats.org/spreadsheetml/2006/main" count="83" uniqueCount="54">
  <si>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</si>
  <si>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</si>
  <si>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</si>
  <si>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</si>
  <si>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</si>
  <si>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</si>
  <si>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</si>
  <si>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</si>
  <si>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Patrimonio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</si>
  <si>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</si>
  <si>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</si>
  <si>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</si>
  <si>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</si>
  <si>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</si>
  <si>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</si>
  <si>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</si>
  <si>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</si>
  <si>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</si>
  <si>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</si>
  <si>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</si>
  <si>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</si>
  <si>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</si>
  <si>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</si>
  <si>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</si>
  <si>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Capital Social</t>
  </si>
  <si>
    <t>3.1.1.1</t>
  </si>
  <si>
    <t>Capital Social suscrito o pagado</t>
  </si>
  <si>
    <t>Reservas</t>
  </si>
  <si>
    <t>3.1.4.1</t>
  </si>
  <si>
    <t>Reserva Legal</t>
  </si>
  <si>
    <t>3.1.4.2</t>
  </si>
  <si>
    <t>Reserva Facultativa</t>
  </si>
  <si>
    <t>Resultados Integrales</t>
  </si>
  <si>
    <t>3.1.5.5</t>
  </si>
  <si>
    <t>Ganancia Actuaria, Jubilación y Desahucio</t>
  </si>
  <si>
    <t>Resultados Acumulados</t>
  </si>
  <si>
    <t>3.1.6.1</t>
  </si>
  <si>
    <t>3.1.6.2</t>
  </si>
  <si>
    <t>Otros Resultados Integrales</t>
  </si>
  <si>
    <t>Resultados del Ejercicio</t>
  </si>
  <si>
    <t>3.1.7.1</t>
  </si>
  <si>
    <t>Total</t>
  </si>
  <si>
    <t>Saldo al</t>
  </si>
  <si>
    <t>Utilidad/Perdida del ejercicio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</si>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</sst>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7" formatCode="_ \$* #,##0.00_ ;_ \$* \-#,##0.00_ ;_ \$* \-??_ ;_ @_ "/>
    <numFmt numFmtId="168" formatCode="#,##0\ ;\(#,##0\);\-#\ ;@\ "/>
    <numFmt numFmtId="169" formatCode="_ * #,##0.00_ ;_ * \-#,##0.00_ ;_ * \-??_ ;_ @_ "/>
    <numFmt numFmtId="170" formatCode="_ * #,##0_ ;_ * \-#,##0_ ;_ * \-??_ ;_ @_ "/>
    <numFmt numFmtId="171" formatCode="#,##0\ ;\(#,##0\)"/>
    <numFmt numFmtId="172" formatCode="0\ %"/>
  </numFmts>
  <fonts count="24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sz val="10"/>
      <color rgb="FF000000"/>
      <name val="Futura-book"/>
      <family val="2"/>
      <charset val="1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b/>
      <sz val="10"/>
      <color rgb="FF000000"/>
      <name val="Arial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9" fontId="20" fillId="0" borderId="0" applyBorder="0" applyProtection="0"/>
    <xf numFmtId="167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165" fontId="15" fillId="0" borderId="0" applyBorder="0" applyProtection="0"/>
    <xf numFmtId="172" fontId="15" fillId="0" borderId="0" applyBorder="0" applyProtection="0"/>
  </cellStyleXfs>
  <cellXfs count="100">
    <xf numFmtId="0" fontId="0" fillId="0" borderId="0" xfId="0"/>
    <xf numFmtId="0" fontId="14" fillId="10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/>
    </xf>
    <xf numFmtId="49" fontId="14" fillId="10" borderId="3" xfId="0" applyNumberFormat="1" applyFont="1" applyFill="1" applyBorder="1" applyAlignment="1">
      <alignment horizontal="center" vertical="center"/>
    </xf>
    <xf numFmtId="14" fontId="13" fillId="10" borderId="3" xfId="0" applyNumberFormat="1" applyFont="1" applyFill="1" applyBorder="1" applyAlignment="1">
      <alignment horizontal="center" vertical="center"/>
    </xf>
    <xf numFmtId="164" fontId="13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/>
    <xf numFmtId="0" fontId="14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164" fontId="0" fillId="0" borderId="0" xfId="0" applyNumberFormat="1"/>
    <xf numFmtId="0" fontId="13" fillId="10" borderId="0" xfId="0" applyFont="1" applyFill="1"/>
    <xf numFmtId="0" fontId="13" fillId="10" borderId="0" xfId="0" applyFont="1" applyFill="1" applyAlignment="1">
      <alignment vertical="center"/>
    </xf>
    <xf numFmtId="49" fontId="14" fillId="10" borderId="2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3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15" fontId="14" fillId="10" borderId="3" xfId="0" applyNumberFormat="1" applyFont="1" applyFill="1" applyBorder="1" applyAlignment="1">
      <alignment horizontal="center" vertical="center"/>
    </xf>
    <xf numFmtId="15" fontId="14" fillId="10" borderId="4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3" fillId="0" borderId="6" xfId="2" applyNumberFormat="1" applyFont="1" applyBorder="1" applyAlignment="1" applyProtection="1">
      <alignment horizontal="center" vertical="center"/>
    </xf>
    <xf numFmtId="0" fontId="13" fillId="0" borderId="7" xfId="2" applyNumberFormat="1" applyFont="1" applyBorder="1" applyAlignment="1" applyProtection="1">
      <alignment horizontal="center" vertical="center"/>
    </xf>
    <xf numFmtId="0" fontId="13" fillId="0" borderId="8" xfId="2" applyNumberFormat="1" applyFont="1" applyBorder="1" applyAlignment="1" applyProtection="1">
      <alignment horizontal="center" vertical="center"/>
    </xf>
    <xf numFmtId="0" fontId="13" fillId="0" borderId="4" xfId="2" applyNumberFormat="1" applyFont="1" applyBorder="1" applyAlignment="1" applyProtection="1">
      <alignment horizontal="center" vertical="center"/>
    </xf>
    <xf numFmtId="168" fontId="13" fillId="0" borderId="0" xfId="0" applyNumberFormat="1" applyFont="1" applyBorder="1" applyAlignment="1" applyProtection="1">
      <alignment horizontal="left" vertical="center"/>
    </xf>
    <xf numFmtId="168" fontId="13" fillId="0" borderId="6" xfId="0" applyNumberFormat="1" applyFont="1" applyBorder="1" applyAlignment="1" applyProtection="1">
      <alignment horizontal="center" vertical="center"/>
    </xf>
    <xf numFmtId="170" fontId="13" fillId="0" borderId="8" xfId="1" applyNumberFormat="1" applyFont="1" applyBorder="1" applyAlignment="1" applyProtection="1">
      <alignment horizontal="right"/>
    </xf>
    <xf numFmtId="171" fontId="13" fillId="0" borderId="6" xfId="1" applyNumberFormat="1" applyFont="1" applyBorder="1" applyAlignment="1" applyProtection="1">
      <alignment horizontal="righ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70" fontId="13" fillId="10" borderId="6" xfId="1" applyNumberFormat="1" applyFont="1" applyFill="1" applyBorder="1" applyAlignment="1" applyProtection="1">
      <alignment horizontal="right" vertical="center"/>
    </xf>
    <xf numFmtId="170" fontId="13" fillId="10" borderId="7" xfId="1" applyNumberFormat="1" applyFont="1" applyFill="1" applyBorder="1" applyAlignment="1" applyProtection="1">
      <alignment horizontal="right" vertical="center"/>
    </xf>
    <xf numFmtId="170" fontId="13" fillId="10" borderId="8" xfId="1" applyNumberFormat="1" applyFont="1" applyFill="1" applyBorder="1" applyAlignment="1" applyProtection="1">
      <alignment horizontal="right" vertical="center"/>
    </xf>
    <xf numFmtId="170" fontId="13" fillId="0" borderId="6" xfId="1" applyNumberFormat="1" applyFont="1" applyBorder="1" applyAlignment="1" applyProtection="1">
      <alignment horizontal="righ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3" fillId="10" borderId="6" xfId="0" applyFont="1" applyFill="1" applyBorder="1" applyAlignment="1" applyProtection="1"/>
    <xf numFmtId="49" fontId="18" fillId="10" borderId="5" xfId="0" applyNumberFormat="1" applyFont="1" applyFill="1" applyBorder="1" applyAlignment="1" applyProtection="1"/>
    <xf numFmtId="170" fontId="19" fillId="10" borderId="6" xfId="1" applyNumberFormat="1" applyFont="1" applyFill="1" applyBorder="1" applyAlignment="1" applyProtection="1">
      <alignment horizontal="right" vertical="top"/>
      <protection locked="0"/>
    </xf>
    <xf numFmtId="0" fontId="14" fillId="10" borderId="0" xfId="0" applyFont="1" applyFill="1" applyAlignment="1">
      <alignment vertical="center"/>
    </xf>
    <xf numFmtId="170" fontId="19" fillId="10" borderId="6" xfId="1" applyNumberFormat="1" applyFont="1" applyFill="1" applyBorder="1" applyAlignment="1" applyProtection="1">
      <alignment horizontal="right"/>
    </xf>
    <xf numFmtId="49" fontId="18" fillId="10" borderId="6" xfId="0" applyNumberFormat="1" applyFont="1" applyFill="1" applyBorder="1" applyAlignment="1" applyProtection="1"/>
    <xf numFmtId="170" fontId="18" fillId="10" borderId="7" xfId="1" applyNumberFormat="1" applyFont="1" applyFill="1" applyBorder="1" applyAlignment="1" applyProtection="1">
      <alignment horizontal="right" vertical="top"/>
      <protection locked="0"/>
    </xf>
    <xf numFmtId="170" fontId="19" fillId="10" borderId="7" xfId="1" applyNumberFormat="1" applyFont="1" applyFill="1" applyBorder="1" applyAlignment="1" applyProtection="1">
      <alignment horizontal="right"/>
    </xf>
    <xf numFmtId="0" fontId="18" fillId="10" borderId="7" xfId="0" applyFont="1" applyFill="1" applyBorder="1" applyAlignment="1" applyProtection="1"/>
    <xf numFmtId="170" fontId="18" fillId="10" borderId="7" xfId="1" applyNumberFormat="1" applyFont="1" applyFill="1" applyBorder="1" applyAlignment="1" applyProtection="1">
      <alignment horizontal="right"/>
    </xf>
    <xf numFmtId="168" fontId="13" fillId="0" borderId="7" xfId="0" applyNumberFormat="1" applyFont="1" applyBorder="1" applyAlignment="1" applyProtection="1">
      <alignment horizontal="left" vertical="center"/>
    </xf>
    <xf numFmtId="168" fontId="13" fillId="0" borderId="5" xfId="0" applyNumberFormat="1" applyFont="1" applyBorder="1" applyAlignment="1" applyProtection="1">
      <alignment horizontal="left" vertical="center"/>
    </xf>
    <xf numFmtId="0" fontId="13" fillId="10" borderId="5" xfId="0" applyFont="1" applyFill="1" applyBorder="1" applyAlignment="1" applyProtection="1"/>
    <xf numFmtId="170" fontId="18" fillId="0" borderId="7" xfId="1" applyNumberFormat="1" applyFont="1" applyBorder="1" applyAlignment="1" applyProtection="1">
      <alignment horizontal="right"/>
    </xf>
    <xf numFmtId="170" fontId="13" fillId="11" borderId="7" xfId="1" applyNumberFormat="1" applyFont="1" applyFill="1" applyBorder="1" applyAlignment="1" applyProtection="1">
      <alignment horizontal="right" vertical="center"/>
    </xf>
    <xf numFmtId="168" fontId="13" fillId="10" borderId="7" xfId="0" applyNumberFormat="1" applyFont="1" applyFill="1" applyBorder="1" applyAlignment="1" applyProtection="1">
      <alignment horizontal="left" vertical="center"/>
    </xf>
    <xf numFmtId="168" fontId="13" fillId="10" borderId="7" xfId="0" applyNumberFormat="1" applyFont="1" applyFill="1" applyBorder="1" applyAlignment="1" applyProtection="1">
      <alignment horizontal="center" vertical="center"/>
    </xf>
    <xf numFmtId="168" fontId="13" fillId="10" borderId="0" xfId="0" applyNumberFormat="1" applyFont="1" applyFill="1" applyBorder="1" applyAlignment="1" applyProtection="1">
      <alignment horizontal="left" vertical="center"/>
    </xf>
    <xf numFmtId="168" fontId="13" fillId="10" borderId="6" xfId="0" applyNumberFormat="1" applyFont="1" applyFill="1" applyBorder="1" applyAlignment="1" applyProtection="1">
      <alignment horizontal="center" vertical="center"/>
    </xf>
    <xf numFmtId="49" fontId="13" fillId="0" borderId="6" xfId="0" applyNumberFormat="1" applyFont="1" applyBorder="1" applyAlignment="1" applyProtection="1"/>
    <xf numFmtId="49" fontId="13" fillId="0" borderId="0" xfId="0" applyNumberFormat="1" applyFont="1" applyAlignment="1" applyProtection="1">
      <alignment horizontal="left"/>
    </xf>
    <xf numFmtId="170" fontId="13" fillId="0" borderId="9" xfId="1" applyNumberFormat="1" applyFont="1" applyBorder="1" applyAlignment="1" applyProtection="1">
      <alignment horizontal="right" vertical="center"/>
    </xf>
    <xf numFmtId="168" fontId="14" fillId="0" borderId="7" xfId="0" applyNumberFormat="1" applyFont="1" applyBorder="1" applyAlignment="1" applyProtection="1">
      <alignment horizontal="center" vertical="center"/>
    </xf>
    <xf numFmtId="168" fontId="14" fillId="0" borderId="6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8" fontId="14" fillId="0" borderId="10" xfId="0" applyNumberFormat="1" applyFont="1" applyBorder="1" applyAlignment="1" applyProtection="1">
      <alignment horizontal="center" vertical="center"/>
    </xf>
    <xf numFmtId="168" fontId="14" fillId="0" borderId="11" xfId="0" applyNumberFormat="1" applyFont="1" applyBorder="1" applyAlignment="1" applyProtection="1">
      <alignment horizontal="left" vertical="center"/>
    </xf>
    <xf numFmtId="170" fontId="14" fillId="0" borderId="10" xfId="1" applyNumberFormat="1" applyFont="1" applyBorder="1" applyAlignment="1" applyProtection="1">
      <alignment horizontal="right" vertical="center"/>
    </xf>
    <xf numFmtId="170" fontId="14" fillId="0" borderId="12" xfId="1" applyNumberFormat="1" applyFont="1" applyBorder="1" applyAlignment="1" applyProtection="1">
      <alignment horizontal="right" vertical="center"/>
    </xf>
    <xf numFmtId="0" fontId="13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center"/>
    </xf>
    <xf numFmtId="168" fontId="14" fillId="0" borderId="4" xfId="0" applyNumberFormat="1" applyFont="1" applyBorder="1" applyAlignment="1" applyProtection="1">
      <alignment horizontal="center" wrapText="1"/>
    </xf>
    <xf numFmtId="0" fontId="14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70" fontId="13" fillId="10" borderId="8" xfId="1" applyNumberFormat="1" applyFont="1" applyFill="1" applyBorder="1" applyAlignment="1" applyProtection="1">
      <alignment horizontal="center" vertical="center"/>
    </xf>
    <xf numFmtId="170" fontId="13" fillId="0" borderId="6" xfId="1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170" fontId="13" fillId="0" borderId="14" xfId="1" applyNumberFormat="1" applyFont="1" applyBorder="1" applyAlignment="1" applyProtection="1">
      <alignment horizontal="center"/>
    </xf>
    <xf numFmtId="170" fontId="13" fillId="0" borderId="12" xfId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left"/>
    </xf>
    <xf numFmtId="170" fontId="14" fillId="0" borderId="15" xfId="1" applyNumberFormat="1" applyFont="1" applyBorder="1" applyAlignment="1" applyProtection="1"/>
    <xf numFmtId="170" fontId="14" fillId="0" borderId="9" xfId="1" applyNumberFormat="1" applyFont="1" applyBorder="1" applyAlignment="1" applyProtection="1"/>
    <xf numFmtId="0" fontId="14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0" fontId="13" fillId="0" borderId="8" xfId="0" applyFont="1" applyBorder="1" applyAlignment="1" applyProtection="1"/>
    <xf numFmtId="0" fontId="0" fillId="0" borderId="18" xfId="0" applyBorder="1"/>
    <xf numFmtId="0" fontId="14" fillId="0" borderId="8" xfId="0" applyFont="1" applyBorder="1" applyAlignment="1" applyProtection="1"/>
    <xf numFmtId="0" fontId="21" fillId="12" borderId="19" xfId="0" applyFont="1" applyFill="1" applyBorder="1" applyAlignment="1">
      <alignment horizontal="center"/>
    </xf>
    <xf numFmtId="171" fontId="22" fillId="0" borderId="6" xfId="1" applyNumberFormat="1" applyFont="1" applyBorder="1" applyAlignment="1" applyProtection="1">
      <alignment horizontal="right" vertical="center"/>
    </xf>
    <xf numFmtId="171" fontId="22" fillId="0" borderId="10" xfId="1" applyNumberFormat="1" applyFont="1" applyBorder="1" applyAlignment="1" applyProtection="1">
      <alignment horizontal="right" vertical="center"/>
    </xf>
    <xf numFmtId="0" fontId="13" fillId="10" borderId="7" xfId="0" applyFont="1" applyFill="1" applyBorder="1" applyAlignment="1" applyProtection="1"/>
    <xf numFmtId="0" fontId="14" fillId="10" borderId="4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14" fontId="16" fillId="0" borderId="9" xfId="0" applyNumberFormat="1" applyFont="1" applyBorder="1" applyAlignment="1" applyProtection="1">
      <alignment horizontal="center"/>
    </xf>
    <xf numFmtId="0" fontId="18" fillId="10" borderId="8" xfId="0" applyFont="1" applyFill="1" applyBorder="1"/>
    <xf numFmtId="0" fontId="18" fillId="10" borderId="6" xfId="0" applyFont="1" applyFill="1" applyBorder="1"/>
    <xf numFmtId="49" fontId="13" fillId="0" borderId="6" xfId="0" applyNumberFormat="1" applyFont="1" applyBorder="1" applyAlignment="1" applyProtection="1">
      <alignment horizontal="left"/>
    </xf>
    <xf numFmtId="0" fontId="2" fillId="12" borderId="20" xfId="0" applyFont="1" applyFill="1" applyBorder="1" applyAlignment="1">
      <alignment horizontal="left"/>
    </xf>
    <xf numFmtId="0" fontId="23" fillId="12" borderId="21" xfId="0" applyFont="1" applyFill="1" applyBorder="1"/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showGridLines="0" tabSelected="1" zoomScaleNormal="100" workbookViewId="0">
      <selection activeCell="C62" sqref="C62"/>
    </sheetView>
  </sheetViews>
  <sheetFormatPr baseColWidth="10" defaultColWidth="10.5" defaultRowHeight="14.25"/>
  <cols>
    <col min="1" max="1" width="11.125" customWidth="1"/>
    <col min="2" max="2" width="34.875" customWidth="1"/>
    <col min="3" max="3" width="9.5" bestFit="1" customWidth="1"/>
    <col min="4" max="7" width="12.25" customWidth="1"/>
    <col min="8" max="8" width="11.125" customWidth="1"/>
    <col min="9" max="9" width="34.875" customWidth="1"/>
    <col min="10" max="10" width="12.25" customWidth="1"/>
    <col min="11" max="11" width="10.25" bestFit="1" customWidth="1"/>
    <col min="12" max="12" width="8.5" customWidth="1"/>
    <col min="13" max="13" width="12.25" customWidth="1"/>
    <col min="14" max="14" width="12.25" style="9" customWidth="1"/>
    <col min="15" max="15" width="8.5" customWidth="1"/>
  </cols>
  <sheetData>
    <row r="1" spans="1:15" s="11" customFormat="1" ht="20.25">
      <c r="A1" s="12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7" t="s">
        <v>2</v>
      </c>
      <c r="L1" s="7"/>
      <c r="M1" s="7"/>
      <c r="N1" s="88">
        <v>6901</v>
      </c>
      <c r="O1" s="88"/>
    </row>
    <row r="2" spans="1:15" s="11" customFormat="1" ht="12.75">
      <c r="A2" s="12" t="s">
        <v>3</v>
      </c>
      <c r="B2" s="8" t="s">
        <v>4</v>
      </c>
      <c r="C2" s="8"/>
      <c r="D2" s="8"/>
      <c r="E2" s="8"/>
      <c r="F2" s="8"/>
      <c r="G2" s="8"/>
      <c r="H2" s="8"/>
      <c r="I2" s="8"/>
      <c r="J2" s="8"/>
      <c r="K2" s="7" t="s">
        <v>5</v>
      </c>
      <c r="L2" s="7"/>
      <c r="M2" s="7"/>
      <c r="N2" s="5" t="s">
        <v>6</v>
      </c>
      <c r="O2" s="5"/>
    </row>
    <row r="3" spans="1:15" s="11" customFormat="1" ht="12.75">
      <c r="A3" s="12" t="s">
        <v>7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7" t="s">
        <v>9</v>
      </c>
      <c r="L3" s="7"/>
      <c r="M3" s="7"/>
      <c r="N3" s="4">
        <v>44134</v>
      </c>
      <c r="O3" s="4"/>
    </row>
    <row r="4" spans="1:15" s="11" customFormat="1" ht="12.75">
      <c r="A4" s="12" t="s">
        <v>10</v>
      </c>
      <c r="B4" s="8" t="s">
        <v>11</v>
      </c>
      <c r="C4" s="8"/>
      <c r="D4" s="8"/>
      <c r="E4" s="8"/>
      <c r="F4" s="8"/>
      <c r="G4" s="8"/>
      <c r="H4" s="8"/>
      <c r="I4" s="8"/>
      <c r="J4" s="8"/>
      <c r="K4" s="7" t="s">
        <v>12</v>
      </c>
      <c r="L4" s="7"/>
      <c r="M4" s="7"/>
      <c r="N4" s="5" t="s">
        <v>13</v>
      </c>
      <c r="O4" s="5"/>
    </row>
    <row r="5" spans="1:15" s="11" customFormat="1">
      <c r="A5" s="12" t="s">
        <v>14</v>
      </c>
      <c r="B5" s="8" t="s">
        <v>15</v>
      </c>
      <c r="C5" s="8"/>
      <c r="D5" s="8"/>
      <c r="E5" s="8"/>
      <c r="F5" s="8"/>
      <c r="G5" s="8"/>
      <c r="H5" s="8"/>
      <c r="I5" s="8"/>
      <c r="J5" s="8"/>
      <c r="K5" s="7" t="s">
        <v>9</v>
      </c>
      <c r="L5" s="7"/>
      <c r="M5" s="7"/>
      <c r="N5" s="6"/>
      <c r="O5" s="6"/>
    </row>
    <row r="6" spans="1:15" s="10" customFormat="1" ht="12.75">
      <c r="N6" s="13"/>
    </row>
    <row r="9" spans="1:15" s="10" customFormat="1" ht="39.75" customHeight="1">
      <c r="A9" s="3" t="s">
        <v>16</v>
      </c>
      <c r="B9" s="2" t="s">
        <v>17</v>
      </c>
      <c r="C9" s="92" t="s">
        <v>51</v>
      </c>
      <c r="D9" s="15" t="s">
        <v>18</v>
      </c>
      <c r="E9" s="1" t="s">
        <v>50</v>
      </c>
      <c r="F9" s="1"/>
      <c r="G9" s="16" t="s">
        <v>19</v>
      </c>
      <c r="H9" s="3" t="s">
        <v>16</v>
      </c>
      <c r="I9" s="2" t="s">
        <v>17</v>
      </c>
      <c r="J9" s="15" t="s">
        <v>19</v>
      </c>
      <c r="K9" s="14" t="s">
        <v>20</v>
      </c>
    </row>
    <row r="10" spans="1:15" s="10" customFormat="1" ht="12.75">
      <c r="A10" s="3"/>
      <c r="B10" s="2"/>
      <c r="C10" s="93"/>
      <c r="D10" s="17">
        <v>44073</v>
      </c>
      <c r="E10" s="17" t="s">
        <v>21</v>
      </c>
      <c r="F10" s="17" t="s">
        <v>22</v>
      </c>
      <c r="G10" s="18">
        <v>44196</v>
      </c>
      <c r="H10" s="3"/>
      <c r="I10" s="2"/>
      <c r="J10" s="17">
        <v>43830</v>
      </c>
      <c r="K10" s="14" t="s">
        <v>23</v>
      </c>
    </row>
    <row r="11" spans="1:15" s="11" customFormat="1" ht="12.75">
      <c r="A11" s="19"/>
      <c r="B11" s="20"/>
      <c r="C11" s="31"/>
      <c r="D11" s="21"/>
      <c r="E11" s="22"/>
      <c r="F11" s="23"/>
      <c r="G11" s="24"/>
      <c r="H11" s="25"/>
      <c r="I11" s="26"/>
      <c r="J11" s="27"/>
      <c r="K11" s="28"/>
    </row>
    <row r="12" spans="1:15" s="11" customFormat="1" ht="12.75">
      <c r="A12" s="29"/>
      <c r="B12" s="30" t="s">
        <v>24</v>
      </c>
      <c r="C12" s="30"/>
      <c r="D12" s="31"/>
      <c r="E12" s="32"/>
      <c r="F12" s="33"/>
      <c r="G12" s="34"/>
      <c r="H12" s="29"/>
      <c r="I12" s="30" t="s">
        <v>24</v>
      </c>
      <c r="J12" s="31"/>
      <c r="K12" s="28"/>
    </row>
    <row r="13" spans="1:15" s="11" customFormat="1" ht="12.75">
      <c r="A13" s="35" t="s">
        <v>25</v>
      </c>
      <c r="B13" s="36" t="s">
        <v>26</v>
      </c>
      <c r="C13" s="36"/>
      <c r="D13" s="31">
        <v>20000</v>
      </c>
      <c r="E13" s="32">
        <v>0</v>
      </c>
      <c r="F13" s="33">
        <v>0</v>
      </c>
      <c r="G13" s="34">
        <f t="shared" ref="G13:G33" si="0">D13+E13-F13</f>
        <v>20000</v>
      </c>
      <c r="H13" s="35" t="s">
        <v>25</v>
      </c>
      <c r="I13" s="36" t="s">
        <v>26</v>
      </c>
      <c r="J13" s="31">
        <v>20000</v>
      </c>
      <c r="K13" s="89">
        <f>G13-J13</f>
        <v>0</v>
      </c>
    </row>
    <row r="14" spans="1:15" s="11" customFormat="1" ht="12.75">
      <c r="A14" s="37"/>
      <c r="B14" s="36"/>
      <c r="C14" s="36"/>
      <c r="D14" s="31">
        <v>0</v>
      </c>
      <c r="E14" s="32">
        <v>0</v>
      </c>
      <c r="F14" s="33">
        <v>0</v>
      </c>
      <c r="G14" s="34">
        <f t="shared" si="0"/>
        <v>0</v>
      </c>
      <c r="H14" s="37"/>
      <c r="I14" s="36"/>
      <c r="J14" s="38">
        <v>0</v>
      </c>
      <c r="K14" s="89">
        <f>G14-J14</f>
        <v>0</v>
      </c>
    </row>
    <row r="15" spans="1:15" s="11" customFormat="1" ht="12.75">
      <c r="A15" s="36"/>
      <c r="B15" s="30" t="s">
        <v>27</v>
      </c>
      <c r="C15" s="30"/>
      <c r="D15" s="31">
        <v>0</v>
      </c>
      <c r="E15" s="32">
        <v>0</v>
      </c>
      <c r="F15" s="33">
        <v>0</v>
      </c>
      <c r="G15" s="34">
        <f t="shared" si="0"/>
        <v>0</v>
      </c>
      <c r="H15" s="36"/>
      <c r="I15" s="30" t="s">
        <v>27</v>
      </c>
      <c r="J15" s="38">
        <v>0</v>
      </c>
      <c r="K15" s="89">
        <f>G15-J15</f>
        <v>0</v>
      </c>
    </row>
    <row r="16" spans="1:15" s="39" customFormat="1" ht="12.75">
      <c r="A16" s="36" t="s">
        <v>28</v>
      </c>
      <c r="B16" s="36" t="s">
        <v>29</v>
      </c>
      <c r="C16" s="36"/>
      <c r="D16" s="31">
        <v>10000</v>
      </c>
      <c r="E16" s="32">
        <v>0</v>
      </c>
      <c r="F16" s="33">
        <v>0</v>
      </c>
      <c r="G16" s="34">
        <f t="shared" si="0"/>
        <v>10000</v>
      </c>
      <c r="H16" s="36" t="s">
        <v>28</v>
      </c>
      <c r="I16" s="36" t="s">
        <v>29</v>
      </c>
      <c r="J16" s="31">
        <v>10000</v>
      </c>
      <c r="K16" s="89">
        <f>G16-J16</f>
        <v>0</v>
      </c>
    </row>
    <row r="17" spans="1:11" s="11" customFormat="1" ht="12.75">
      <c r="A17" s="36" t="s">
        <v>30</v>
      </c>
      <c r="B17" s="36" t="s">
        <v>31</v>
      </c>
      <c r="C17" s="36"/>
      <c r="D17" s="31">
        <v>540000</v>
      </c>
      <c r="E17" s="32">
        <v>0</v>
      </c>
      <c r="F17" s="33">
        <v>0</v>
      </c>
      <c r="G17" s="34">
        <f t="shared" si="0"/>
        <v>540000</v>
      </c>
      <c r="H17" s="36" t="s">
        <v>30</v>
      </c>
      <c r="I17" s="36" t="s">
        <v>31</v>
      </c>
      <c r="J17" s="38">
        <v>540000</v>
      </c>
      <c r="K17" s="89">
        <f>G17-J17</f>
        <v>0</v>
      </c>
    </row>
    <row r="18" spans="1:11" s="11" customFormat="1" ht="12.75">
      <c r="A18" s="36"/>
      <c r="B18" s="36"/>
      <c r="C18" s="36"/>
      <c r="D18" s="31">
        <v>0</v>
      </c>
      <c r="E18" s="32">
        <v>0</v>
      </c>
      <c r="F18" s="33">
        <v>0</v>
      </c>
      <c r="G18" s="34">
        <f t="shared" si="0"/>
        <v>0</v>
      </c>
      <c r="H18" s="36"/>
      <c r="I18" s="36"/>
      <c r="J18" s="40">
        <v>0</v>
      </c>
      <c r="K18" s="89">
        <f>G18-J18</f>
        <v>0</v>
      </c>
    </row>
    <row r="19" spans="1:11" s="11" customFormat="1" ht="12.75">
      <c r="A19" s="41"/>
      <c r="B19" s="30" t="s">
        <v>32</v>
      </c>
      <c r="C19" s="30"/>
      <c r="D19" s="42">
        <v>0</v>
      </c>
      <c r="E19" s="32">
        <v>0</v>
      </c>
      <c r="F19" s="33">
        <v>0</v>
      </c>
      <c r="G19" s="34">
        <f t="shared" si="0"/>
        <v>0</v>
      </c>
      <c r="H19" s="41"/>
      <c r="I19" s="30" t="s">
        <v>32</v>
      </c>
      <c r="J19" s="43">
        <v>0</v>
      </c>
      <c r="K19" s="89">
        <f>G19-J19</f>
        <v>0</v>
      </c>
    </row>
    <row r="20" spans="1:11" s="11" customFormat="1" ht="12.75">
      <c r="A20" s="41" t="s">
        <v>33</v>
      </c>
      <c r="B20" s="44" t="s">
        <v>34</v>
      </c>
      <c r="C20" s="44"/>
      <c r="D20" s="45">
        <v>7431</v>
      </c>
      <c r="E20" s="32">
        <v>0</v>
      </c>
      <c r="F20" s="33">
        <v>0</v>
      </c>
      <c r="G20" s="34">
        <f t="shared" si="0"/>
        <v>7431</v>
      </c>
      <c r="H20" s="41" t="s">
        <v>33</v>
      </c>
      <c r="I20" s="44" t="s">
        <v>34</v>
      </c>
      <c r="J20" s="43">
        <v>7431</v>
      </c>
      <c r="K20" s="89">
        <f>G20-J20</f>
        <v>0</v>
      </c>
    </row>
    <row r="21" spans="1:11" s="11" customFormat="1" ht="12.75">
      <c r="A21" s="41"/>
      <c r="B21" s="44"/>
      <c r="C21" s="44"/>
      <c r="D21" s="45">
        <v>0</v>
      </c>
      <c r="E21" s="32">
        <v>0</v>
      </c>
      <c r="F21" s="33">
        <v>0</v>
      </c>
      <c r="G21" s="34">
        <f t="shared" si="0"/>
        <v>0</v>
      </c>
      <c r="H21" s="41"/>
      <c r="I21" s="44"/>
      <c r="J21" s="45">
        <v>0</v>
      </c>
      <c r="K21" s="89">
        <f>G21-J21</f>
        <v>0</v>
      </c>
    </row>
    <row r="22" spans="1:11" s="11" customFormat="1" ht="12.75">
      <c r="A22" s="41"/>
      <c r="B22" s="30" t="s">
        <v>35</v>
      </c>
      <c r="C22" s="30"/>
      <c r="D22" s="45">
        <v>0</v>
      </c>
      <c r="E22" s="32">
        <v>0</v>
      </c>
      <c r="F22" s="33">
        <v>0</v>
      </c>
      <c r="G22" s="34">
        <f t="shared" si="0"/>
        <v>0</v>
      </c>
      <c r="H22" s="41"/>
      <c r="I22" s="30" t="s">
        <v>35</v>
      </c>
      <c r="J22" s="31">
        <v>0</v>
      </c>
      <c r="K22" s="89">
        <f>G22-J22</f>
        <v>0</v>
      </c>
    </row>
    <row r="23" spans="1:11" s="39" customFormat="1" ht="12.75">
      <c r="A23" s="36" t="s">
        <v>36</v>
      </c>
      <c r="B23" s="36" t="s">
        <v>35</v>
      </c>
      <c r="C23" s="91"/>
      <c r="D23" s="32">
        <v>-118511</v>
      </c>
      <c r="E23" s="32">
        <v>0</v>
      </c>
      <c r="F23" s="33">
        <v>0</v>
      </c>
      <c r="G23" s="34">
        <f t="shared" si="0"/>
        <v>-118511</v>
      </c>
      <c r="H23" s="36" t="s">
        <v>36</v>
      </c>
      <c r="I23" s="36" t="s">
        <v>35</v>
      </c>
      <c r="J23" s="31">
        <v>-118511</v>
      </c>
      <c r="K23" s="89">
        <f>G23-J23</f>
        <v>0</v>
      </c>
    </row>
    <row r="24" spans="1:11" s="39" customFormat="1" ht="12.75">
      <c r="A24" s="36" t="s">
        <v>37</v>
      </c>
      <c r="B24" s="46" t="s">
        <v>38</v>
      </c>
      <c r="C24" s="46"/>
      <c r="D24" s="45">
        <f>J24+J27</f>
        <v>-76367</v>
      </c>
      <c r="E24" s="32">
        <v>0</v>
      </c>
      <c r="F24" s="33">
        <v>0</v>
      </c>
      <c r="G24" s="34">
        <f t="shared" si="0"/>
        <v>-76367</v>
      </c>
      <c r="H24" s="46"/>
      <c r="I24" s="46" t="s">
        <v>38</v>
      </c>
      <c r="J24" s="31">
        <f>-84051+5140-380</f>
        <v>-79291</v>
      </c>
      <c r="K24" s="89">
        <f>G24-J24</f>
        <v>2924</v>
      </c>
    </row>
    <row r="25" spans="1:11" s="39" customFormat="1" ht="12.75">
      <c r="A25" s="47"/>
      <c r="B25" s="46"/>
      <c r="C25" s="46"/>
      <c r="D25" s="32">
        <v>0</v>
      </c>
      <c r="E25" s="32">
        <v>0</v>
      </c>
      <c r="F25" s="33">
        <v>0</v>
      </c>
      <c r="G25" s="34">
        <f t="shared" si="0"/>
        <v>0</v>
      </c>
      <c r="H25" s="46"/>
      <c r="I25" s="46"/>
      <c r="J25" s="31">
        <v>0</v>
      </c>
      <c r="K25" s="89">
        <f>G25-J25</f>
        <v>0</v>
      </c>
    </row>
    <row r="26" spans="1:11" s="39" customFormat="1" ht="12.75">
      <c r="A26" s="48"/>
      <c r="B26" s="30" t="s">
        <v>39</v>
      </c>
      <c r="C26" s="30"/>
      <c r="D26" s="49">
        <v>0</v>
      </c>
      <c r="E26" s="32">
        <v>0</v>
      </c>
      <c r="F26" s="33">
        <v>0</v>
      </c>
      <c r="G26" s="34">
        <f t="shared" si="0"/>
        <v>0</v>
      </c>
      <c r="H26" s="36"/>
      <c r="I26" s="30" t="s">
        <v>39</v>
      </c>
      <c r="J26" s="31">
        <v>0</v>
      </c>
      <c r="K26" s="89">
        <f>G26-J26</f>
        <v>0</v>
      </c>
    </row>
    <row r="27" spans="1:11" s="39" customFormat="1" ht="12.75">
      <c r="A27" s="36" t="s">
        <v>40</v>
      </c>
      <c r="B27" s="36" t="s">
        <v>39</v>
      </c>
      <c r="C27" s="91"/>
      <c r="D27" s="50">
        <v>0</v>
      </c>
      <c r="E27" s="32">
        <v>0</v>
      </c>
      <c r="F27" s="33">
        <v>0</v>
      </c>
      <c r="G27" s="34">
        <f t="shared" si="0"/>
        <v>0</v>
      </c>
      <c r="H27" s="36" t="s">
        <v>40</v>
      </c>
      <c r="I27" s="36" t="s">
        <v>39</v>
      </c>
      <c r="J27" s="31">
        <v>2924</v>
      </c>
      <c r="K27" s="89">
        <f>G27-J27</f>
        <v>-2924</v>
      </c>
    </row>
    <row r="28" spans="1:11" s="39" customFormat="1" ht="12.75">
      <c r="A28" s="36"/>
      <c r="B28" s="36"/>
      <c r="C28" s="91"/>
      <c r="D28" s="45">
        <v>0</v>
      </c>
      <c r="E28" s="32">
        <v>0</v>
      </c>
      <c r="F28" s="33">
        <v>0</v>
      </c>
      <c r="G28" s="34">
        <f t="shared" si="0"/>
        <v>0</v>
      </c>
      <c r="H28" s="46"/>
      <c r="I28" s="46"/>
      <c r="J28" s="31">
        <v>0</v>
      </c>
      <c r="K28" s="89">
        <f>G28-J28</f>
        <v>0</v>
      </c>
    </row>
    <row r="29" spans="1:11" s="39" customFormat="1" ht="12.75">
      <c r="A29" s="36"/>
      <c r="B29" s="36"/>
      <c r="C29" s="91"/>
      <c r="D29" s="32">
        <v>0</v>
      </c>
      <c r="E29" s="32">
        <v>0</v>
      </c>
      <c r="F29" s="33">
        <v>0</v>
      </c>
      <c r="G29" s="34">
        <f t="shared" si="0"/>
        <v>0</v>
      </c>
      <c r="H29" s="46"/>
      <c r="I29" s="46"/>
      <c r="J29" s="31">
        <v>0</v>
      </c>
      <c r="K29" s="89">
        <f>G29-J29</f>
        <v>0</v>
      </c>
    </row>
    <row r="30" spans="1:11" s="39" customFormat="1" ht="12.75">
      <c r="A30" s="36"/>
      <c r="B30" s="36"/>
      <c r="C30" s="91"/>
      <c r="D30" s="45">
        <v>0</v>
      </c>
      <c r="E30" s="32">
        <v>0</v>
      </c>
      <c r="F30" s="33">
        <v>0</v>
      </c>
      <c r="G30" s="34">
        <f t="shared" si="0"/>
        <v>0</v>
      </c>
      <c r="H30" s="46"/>
      <c r="I30" s="46"/>
      <c r="J30" s="31">
        <v>0</v>
      </c>
      <c r="K30" s="89">
        <f>G30-J30</f>
        <v>0</v>
      </c>
    </row>
    <row r="31" spans="1:11" s="11" customFormat="1" ht="12.75">
      <c r="A31" s="36"/>
      <c r="B31" s="36"/>
      <c r="C31" s="36"/>
      <c r="D31" s="31">
        <v>0</v>
      </c>
      <c r="E31" s="32">
        <v>0</v>
      </c>
      <c r="F31" s="33">
        <v>0</v>
      </c>
      <c r="G31" s="34">
        <f t="shared" si="0"/>
        <v>0</v>
      </c>
      <c r="H31" s="51"/>
      <c r="I31" s="52"/>
      <c r="J31" s="31">
        <v>0</v>
      </c>
      <c r="K31" s="89">
        <f>G31-J31</f>
        <v>0</v>
      </c>
    </row>
    <row r="32" spans="1:11" s="11" customFormat="1" ht="12.75">
      <c r="A32" s="36"/>
      <c r="B32" s="36"/>
      <c r="C32" s="36"/>
      <c r="D32" s="31">
        <v>0</v>
      </c>
      <c r="E32" s="32">
        <v>0</v>
      </c>
      <c r="F32" s="33">
        <v>0</v>
      </c>
      <c r="G32" s="34">
        <f t="shared" si="0"/>
        <v>0</v>
      </c>
      <c r="H32" s="53"/>
      <c r="I32" s="54"/>
      <c r="J32" s="31">
        <v>0</v>
      </c>
      <c r="K32" s="89">
        <f>G32-J32</f>
        <v>0</v>
      </c>
    </row>
    <row r="33" spans="1:11" s="11" customFormat="1" ht="12.75">
      <c r="A33" s="55"/>
      <c r="B33" s="56"/>
      <c r="C33" s="31"/>
      <c r="D33" s="34">
        <v>0</v>
      </c>
      <c r="E33" s="32">
        <v>0</v>
      </c>
      <c r="F33" s="33">
        <v>0</v>
      </c>
      <c r="G33" s="57">
        <f t="shared" si="0"/>
        <v>0</v>
      </c>
      <c r="H33" s="58"/>
      <c r="I33" s="59"/>
      <c r="J33" s="34">
        <v>0</v>
      </c>
      <c r="K33" s="89">
        <f>G33-J33</f>
        <v>0</v>
      </c>
    </row>
    <row r="34" spans="1:11" s="60" customFormat="1" ht="18.75" customHeight="1" thickBot="1">
      <c r="A34" s="61"/>
      <c r="B34" s="62" t="s">
        <v>41</v>
      </c>
      <c r="C34" s="62"/>
      <c r="D34" s="63">
        <f>SUM(D11:D32)</f>
        <v>382553</v>
      </c>
      <c r="E34" s="63">
        <f>SUM(E11:E32)</f>
        <v>0</v>
      </c>
      <c r="F34" s="63">
        <f>SUM(F11:F32)</f>
        <v>0</v>
      </c>
      <c r="G34" s="64">
        <f>SUM(G11:G32)</f>
        <v>382553</v>
      </c>
      <c r="H34" s="61"/>
      <c r="I34" s="61"/>
      <c r="J34" s="63">
        <f>SUM(J11:J32)</f>
        <v>382553</v>
      </c>
      <c r="K34" s="90">
        <f>SUM(K11:K33)</f>
        <v>0</v>
      </c>
    </row>
    <row r="35" spans="1:11" ht="15" thickTop="1"/>
    <row r="37" spans="1:11">
      <c r="B37" s="65"/>
      <c r="C37" s="65"/>
      <c r="D37" s="66" t="s">
        <v>42</v>
      </c>
      <c r="E37" s="67" t="s">
        <v>42</v>
      </c>
    </row>
    <row r="38" spans="1:11">
      <c r="B38" s="98" t="s">
        <v>52</v>
      </c>
      <c r="C38" s="76"/>
      <c r="D38" s="94">
        <v>44073</v>
      </c>
      <c r="E38" s="94">
        <v>43830</v>
      </c>
    </row>
    <row r="39" spans="1:11">
      <c r="B39" s="79"/>
      <c r="C39" s="68"/>
      <c r="D39" s="69"/>
      <c r="E39" s="70"/>
    </row>
    <row r="40" spans="1:11">
      <c r="B40" s="95" t="s">
        <v>24</v>
      </c>
      <c r="C40" s="96"/>
      <c r="D40" s="71">
        <f>D13</f>
        <v>20000</v>
      </c>
      <c r="E40" s="72">
        <f>SUM(J13)</f>
        <v>20000</v>
      </c>
    </row>
    <row r="41" spans="1:11">
      <c r="B41" s="95" t="s">
        <v>27</v>
      </c>
      <c r="C41" s="96"/>
      <c r="D41" s="71">
        <f>SUM(D16:D17)</f>
        <v>550000</v>
      </c>
      <c r="E41" s="72">
        <f>SUM(J16:J17)</f>
        <v>550000</v>
      </c>
    </row>
    <row r="42" spans="1:11">
      <c r="B42" s="95" t="s">
        <v>35</v>
      </c>
      <c r="C42" s="96"/>
      <c r="D42" s="71">
        <f>SUM(D20:D24)</f>
        <v>-187447</v>
      </c>
      <c r="E42" s="72">
        <f>SUM(J20:J24)</f>
        <v>-190371</v>
      </c>
    </row>
    <row r="43" spans="1:11">
      <c r="B43" s="95" t="s">
        <v>43</v>
      </c>
      <c r="C43" s="96"/>
      <c r="D43" s="71"/>
      <c r="E43" s="72">
        <f>J27</f>
        <v>2924</v>
      </c>
    </row>
    <row r="44" spans="1:11" ht="15" thickBot="1">
      <c r="B44" s="73"/>
      <c r="C44" s="97"/>
      <c r="D44" s="74"/>
      <c r="E44" s="75"/>
    </row>
    <row r="45" spans="1:11" ht="15" thickTop="1">
      <c r="B45" s="76" t="s">
        <v>41</v>
      </c>
      <c r="C45" s="76"/>
      <c r="D45" s="77">
        <f>+SUM(D40:D43)</f>
        <v>382553</v>
      </c>
      <c r="E45" s="78">
        <f>+SUM(E40:E43)</f>
        <v>382553</v>
      </c>
    </row>
    <row r="50" spans="1:15">
      <c r="A50" s="80" t="s">
        <v>44</v>
      </c>
      <c r="B50" s="81"/>
      <c r="C50" s="81"/>
      <c r="D50" s="81"/>
      <c r="E50" s="81"/>
      <c r="F50" s="81"/>
      <c r="G50" s="81"/>
      <c r="H50" s="81"/>
      <c r="I50" s="82"/>
      <c r="J50" s="83"/>
      <c r="K50" s="83"/>
      <c r="L50" s="83"/>
      <c r="M50" s="83"/>
      <c r="N50" s="84"/>
      <c r="O50" s="83"/>
    </row>
    <row r="51" spans="1:15">
      <c r="A51" s="85" t="s">
        <v>45</v>
      </c>
      <c r="I51" s="86"/>
    </row>
    <row r="52" spans="1:15">
      <c r="A52" s="85"/>
      <c r="I52" s="86"/>
    </row>
    <row r="53" spans="1:15">
      <c r="A53" s="87" t="s">
        <v>46</v>
      </c>
      <c r="I53" s="86"/>
    </row>
    <row r="54" spans="1:15">
      <c r="A54" s="85" t="s">
        <v>47</v>
      </c>
      <c r="I54" s="86"/>
    </row>
    <row r="55" spans="1:15">
      <c r="A55" s="85" t="s">
        <v>48</v>
      </c>
      <c r="I55" s="86"/>
    </row>
    <row r="56" spans="1:15">
      <c r="A56" s="85"/>
      <c r="I56" s="86"/>
    </row>
    <row r="57" spans="1:15">
      <c r="A57" s="85"/>
      <c r="I57" s="86"/>
    </row>
    <row r="58" spans="1:15">
      <c r="A58" s="87" t="s">
        <v>49</v>
      </c>
      <c r="I58" s="86"/>
    </row>
    <row r="60" spans="1:15">
      <c r="A60" s="99" t="s">
        <v>53</v>
      </c>
    </row>
  </sheetData>
  <mergeCells count="21">
    <mergeCell ref="B5:J5"/>
    <mergeCell ref="K5:M5"/>
    <mergeCell ref="N5:O5"/>
    <mergeCell ref="A9:A10"/>
    <mergeCell ref="B9:B10"/>
    <mergeCell ref="E9:F9"/>
    <mergeCell ref="H9:H10"/>
    <mergeCell ref="I9:I10"/>
    <mergeCell ref="C9:C10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11</cp:revision>
  <dcterms:created xsi:type="dcterms:W3CDTF">2020-10-19T12:23:50Z</dcterms:created>
  <dcterms:modified xsi:type="dcterms:W3CDTF">2021-02-17T02:56:37Z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