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Estados financieros 2019\"/>
    </mc:Choice>
  </mc:AlternateContent>
  <xr:revisionPtr revIDLastSave="0" documentId="13_ncr:1_{B30310BD-667E-4483-BA9C-B6889D6C1364}" xr6:coauthVersionLast="45" xr6:coauthVersionMax="45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ESF" sheetId="4" r:id="rId1"/>
    <sheet name="ERI" sheetId="5" r:id="rId2"/>
    <sheet name="ECP" sheetId="6" r:id="rId3"/>
    <sheet name="EFs 2019" sheetId="3" r:id="rId4"/>
    <sheet name="depreciacion " sheetId="1" r:id="rId5"/>
    <sheet name="EFs 2018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6" l="1"/>
  <c r="G36" i="6"/>
  <c r="C36" i="6"/>
  <c r="G77" i="7"/>
  <c r="H76" i="7"/>
  <c r="H79" i="7" s="1"/>
  <c r="G37" i="7"/>
  <c r="G34" i="7"/>
  <c r="G31" i="7"/>
  <c r="G28" i="7"/>
  <c r="H24" i="7" s="1"/>
  <c r="H40" i="7" s="1"/>
  <c r="G25" i="7"/>
  <c r="G11" i="7"/>
  <c r="H9" i="7" s="1"/>
  <c r="H20" i="7" l="1"/>
  <c r="B10" i="5" l="1"/>
  <c r="E29" i="4"/>
  <c r="B19" i="4"/>
  <c r="H42" i="6"/>
  <c r="G42" i="6"/>
  <c r="F42" i="6"/>
  <c r="E42" i="6"/>
  <c r="D42" i="6"/>
  <c r="C42" i="6"/>
  <c r="J41" i="6"/>
  <c r="J40" i="6"/>
  <c r="J39" i="6"/>
  <c r="J38" i="6"/>
  <c r="J37" i="6"/>
  <c r="J36" i="6"/>
  <c r="I42" i="6"/>
  <c r="B42" i="6"/>
  <c r="J34" i="6"/>
  <c r="J32" i="6"/>
  <c r="J30" i="6"/>
  <c r="J28" i="6"/>
  <c r="J26" i="6"/>
  <c r="H24" i="6"/>
  <c r="G24" i="6"/>
  <c r="F24" i="6"/>
  <c r="E24" i="6"/>
  <c r="D24" i="6"/>
  <c r="C24" i="6"/>
  <c r="B24" i="6"/>
  <c r="J22" i="6"/>
  <c r="J20" i="6"/>
  <c r="J18" i="6"/>
  <c r="I18" i="6"/>
  <c r="I24" i="6" s="1"/>
  <c r="J16" i="6"/>
  <c r="J14" i="6"/>
  <c r="J24" i="6" s="1"/>
  <c r="B6" i="5"/>
  <c r="B27" i="4"/>
  <c r="E26" i="4"/>
  <c r="E14" i="4"/>
  <c r="B14" i="4"/>
  <c r="J42" i="6" l="1"/>
  <c r="B12" i="5"/>
  <c r="B17" i="5" s="1"/>
  <c r="B23" i="5" s="1"/>
  <c r="B29" i="5" s="1"/>
  <c r="E27" i="4"/>
  <c r="B31" i="4"/>
  <c r="E31" i="4"/>
  <c r="F7" i="3" l="1"/>
  <c r="G15" i="3" s="1"/>
  <c r="F20" i="3"/>
  <c r="F23" i="3"/>
  <c r="F26" i="3"/>
  <c r="E30" i="3"/>
  <c r="F29" i="3" s="1"/>
  <c r="F32" i="3"/>
  <c r="E54" i="3"/>
  <c r="F53" i="3" s="1"/>
  <c r="G52" i="3" s="1"/>
  <c r="G55" i="3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H10" i="1"/>
  <c r="G19" i="3" l="1"/>
  <c r="G35" i="3" s="1"/>
  <c r="G5" i="3"/>
</calcChain>
</file>

<file path=xl/sharedStrings.xml><?xml version="1.0" encoding="utf-8"?>
<sst xmlns="http://schemas.openxmlformats.org/spreadsheetml/2006/main" count="215" uniqueCount="142">
  <si>
    <t xml:space="preserve">DEPRECIACION </t>
  </si>
  <si>
    <t xml:space="preserve">EDIFICIO </t>
  </si>
  <si>
    <t>Depreciación Acumulada</t>
  </si>
  <si>
    <t>CERINSA S.A.</t>
  </si>
  <si>
    <t>ESTADO DE SITUACIÓN FINANCIERA</t>
  </si>
  <si>
    <t xml:space="preserve"> ACTIVOS</t>
  </si>
  <si>
    <t>1</t>
  </si>
  <si>
    <t xml:space="preserve">   ACTIVO FIJO</t>
  </si>
  <si>
    <t>1-3-2</t>
  </si>
  <si>
    <t xml:space="preserve">     PROPIEDAD PLANTA Y EQUIPO</t>
  </si>
  <si>
    <t>1-3-2-01-01</t>
  </si>
  <si>
    <t xml:space="preserve">      TERRENOS</t>
  </si>
  <si>
    <t>1-3-2-01-01-001</t>
  </si>
  <si>
    <t xml:space="preserve">      EDIFICIO</t>
  </si>
  <si>
    <t xml:space="preserve">     DEPRECIACION ACUMULADA</t>
  </si>
  <si>
    <t xml:space="preserve">      DEPRECIACION DE ACTIVOS FIJOS</t>
  </si>
  <si>
    <t xml:space="preserve">   TOTAL  DE  ACTIVO</t>
  </si>
  <si>
    <t xml:space="preserve"> PATRIMONIO </t>
  </si>
  <si>
    <t>3</t>
  </si>
  <si>
    <t xml:space="preserve">   CAPITAL</t>
  </si>
  <si>
    <t>3-1-1</t>
  </si>
  <si>
    <t xml:space="preserve">      CAPITAL SUSCRITO Y PAGADO</t>
  </si>
  <si>
    <t>3-1-1-01-01-001</t>
  </si>
  <si>
    <t>RESERVAS</t>
  </si>
  <si>
    <t xml:space="preserve">      RESERVA DE CAPITAL</t>
  </si>
  <si>
    <t>3-1-1-01-02-001</t>
  </si>
  <si>
    <t xml:space="preserve">   APORTES  FUTURAS CAPITALIZACIONES</t>
  </si>
  <si>
    <t xml:space="preserve">      APORTE DE ACCIONISTA</t>
  </si>
  <si>
    <t xml:space="preserve">   RESULTADOS</t>
  </si>
  <si>
    <t>3-3-1</t>
  </si>
  <si>
    <t xml:space="preserve">      RESULTADOS ACUMULADOS AÑO ANTERIOR</t>
  </si>
  <si>
    <t>3-3-1-01-01</t>
  </si>
  <si>
    <t xml:space="preserve">   UTILIDAD (PERDIDA) DEL EJERCICIO</t>
  </si>
  <si>
    <t xml:space="preserve">      PERDIDA  DEL EJERCICIO</t>
  </si>
  <si>
    <t>TOTAL PASIVO Y PATRIMONIO</t>
  </si>
  <si>
    <t>TOMISLAV  TOPIC</t>
  </si>
  <si>
    <t>Felix Valarezo</t>
  </si>
  <si>
    <t>Gerente General</t>
  </si>
  <si>
    <t>Contador</t>
  </si>
  <si>
    <t>ESTADO DE RESULTADO</t>
  </si>
  <si>
    <t xml:space="preserve"> GASTOS </t>
  </si>
  <si>
    <t>6</t>
  </si>
  <si>
    <t xml:space="preserve"> GASTOS GENERALES</t>
  </si>
  <si>
    <t>6-1-1</t>
  </si>
  <si>
    <t xml:space="preserve">      DEPRECIACION DE  ACTIVOS</t>
  </si>
  <si>
    <t>6-1-1-01-02</t>
  </si>
  <si>
    <t>PERDIDA  DEL EJERCICIO</t>
  </si>
  <si>
    <t>CORTE AL 31 DICIEMBRE DEL 2019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</si>
  <si>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</si>
  <si>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</si>
  <si>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</si>
  <si>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</si>
  <si>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</si>
  <si>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</si>
  <si>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</si>
  <si>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</si>
  <si>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</si>
  <si>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</si>
  <si>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</si>
  <si>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</si>
  <si>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</si>
  <si>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</si>
  <si>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</si>
  <si>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</si>
  <si>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</si>
  <si>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</si>
  <si>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</si>
  <si>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</si>
  <si>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</si>
  <si>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</si>
  <si>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</si>
  <si>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</si>
  <si>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</si>
  <si>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</si>
  <si>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</si>
  <si>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</si>
  <si>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</si>
  <si>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</si>
  <si>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</si>
  <si>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</si>
  <si>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</si>
  <si>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</si>
  <si>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</si>
  <si>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</si>
  <si>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</si>
  <si>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</si>
  <si>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</si>
  <si>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</si>
  <si>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</si>
  <si>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</si>
  <si>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</si>
  <si>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</si>
  <si>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</si>
  <si>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</si>
  <si>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</si>
  <si>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</si>
  <si>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</si>
  <si>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</si>
  <si>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</si>
  <si>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</si>
  <si>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</si>
  <si>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</si>
  <si>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</si>
  <si>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</si>
  <si>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</si>
  <si>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</si>
  <si>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Resultado integral del año</t>
  </si>
  <si>
    <t>Nota: se reclasificó de la cuenta de gastos administrativos al costo de ventas el valor de US$30.600.634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</si>
  <si>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</si>
  <si>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</si>
  <si>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</si>
  <si>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</si>
  <si>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</si>
  <si>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</si>
  <si>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</si>
  <si>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</si>
  <si>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</si>
  <si>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</si>
  <si>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</si>
  <si>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</si>
  <si>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</si>
  <si>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</si>
  <si>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</si>
  <si>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</si>
  <si>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</si>
  <si>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</si>
  <si>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</si>
  <si>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</si>
  <si>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</si>
  <si>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</si>
  <si>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</si>
  <si>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</si>
  <si>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</si>
  <si>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</si>
  <si>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</si>
  <si>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</si>
  <si>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</si>
  <si>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</si>
  <si>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</si>
  <si>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</si>
  <si>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</si>
  <si>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CORTE AL 31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</si>
</sst>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dd/mm/yyyy"/>
    <numFmt numFmtId="165" formatCode="_(* #,##0.00_);_(* \(#,##0.00\);_(* &quot;-&quot;??_);_(@_)"/>
    <numFmt numFmtId="166" formatCode="_ * #,##0_ ;\(* #,##0\);_ * &quot;-&quot;??_ ;_ @_ "/>
    <numFmt numFmtId="167" formatCode="_(* #,##0_);_(* \(#,##0\);_(* &quot;-&quot;??_);_(@_)"/>
    <numFmt numFmtId="168" formatCode="_ * #,##0_ ;_ * \-#,##0_ ;_ * &quot;-&quot;??_ ;_ @_ "/>
    <numFmt numFmtId="169" formatCode="_ * #,##0_ ;\(* #,##0\);_ * &quot;-&quot;_ ;_ @_ "/>
    <numFmt numFmtId="170" formatCode="#,##0\ ;\(#,##0\)"/>
    <numFmt numFmtId="171" formatCode="_-* #,##0.00\ _€_-;\-* #,##0.00\ _€_-;_-* &quot;-&quot;??\ _€_-;_-@_-"/>
  </numFmts>
  <fonts count="32" x14ac:knownFonts="1"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b/>
      <sz val="24"/>
      <color indexed="8"/>
      <name val="Calibri"/>
      <family val="2"/>
      <charset val="1"/>
    </font>
    <font>
      <sz val="18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0"/>
      <color indexed="63"/>
      <name val="Calibri"/>
      <family val="2"/>
      <charset val="1"/>
    </font>
    <font>
      <i/>
      <sz val="10"/>
      <color indexed="23"/>
      <name val="Calibri"/>
      <family val="2"/>
      <charset val="1"/>
    </font>
    <font>
      <sz val="10"/>
      <color indexed="17"/>
      <name val="Calibri"/>
      <family val="2"/>
      <charset val="1"/>
    </font>
    <font>
      <sz val="10"/>
      <color indexed="19"/>
      <name val="Calibri"/>
      <family val="2"/>
      <charset val="1"/>
    </font>
    <font>
      <sz val="10"/>
      <color indexed="10"/>
      <name val="Calibri"/>
      <family val="2"/>
      <charset val="1"/>
    </font>
    <font>
      <b/>
      <sz val="10"/>
      <color indexed="9"/>
      <name val="Calibri"/>
      <family val="2"/>
      <charset val="1"/>
    </font>
    <font>
      <b/>
      <sz val="10"/>
      <color indexed="8"/>
      <name val="Calibri"/>
      <family val="2"/>
      <charset val="1"/>
    </font>
    <font>
      <sz val="10"/>
      <color indexed="9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b/>
      <sz val="20"/>
      <color indexed="8"/>
      <name val="Arial"/>
      <family val="2"/>
      <charset val="1"/>
    </font>
    <font>
      <b/>
      <sz val="16"/>
      <color indexed="8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3"/>
        <bgColor indexed="3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5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18" fillId="0" borderId="0" applyNumberFormat="0" applyFill="0" applyBorder="0" applyProtection="0"/>
    <xf numFmtId="0" fontId="5" fillId="2" borderId="1" applyNumberFormat="0" applyProtection="0"/>
    <xf numFmtId="0" fontId="6" fillId="0" borderId="0" applyNumberFormat="0" applyFill="0" applyBorder="0" applyProtection="0"/>
    <xf numFmtId="0" fontId="18" fillId="0" borderId="0" applyNumberFormat="0" applyFill="0" applyBorder="0" applyProtection="0"/>
    <xf numFmtId="0" fontId="7" fillId="3" borderId="0" applyNumberFormat="0" applyBorder="0" applyProtection="0"/>
    <xf numFmtId="0" fontId="8" fillId="2" borderId="0" applyNumberFormat="0" applyBorder="0" applyProtection="0"/>
    <xf numFmtId="0" fontId="9" fillId="4" borderId="0" applyNumberFormat="0" applyBorder="0" applyProtection="0"/>
    <xf numFmtId="0" fontId="9" fillId="0" borderId="0" applyNumberFormat="0" applyFill="0" applyBorder="0" applyProtection="0"/>
    <xf numFmtId="0" fontId="10" fillId="5" borderId="0" applyNumberFormat="0" applyBorder="0" applyProtection="0"/>
    <xf numFmtId="0" fontId="11" fillId="0" borderId="0" applyNumberFormat="0" applyFill="0" applyBorder="0" applyProtection="0"/>
    <xf numFmtId="0" fontId="12" fillId="6" borderId="0" applyNumberFormat="0" applyBorder="0" applyProtection="0"/>
    <xf numFmtId="0" fontId="12" fillId="7" borderId="0" applyNumberFormat="0" applyBorder="0" applyProtection="0"/>
    <xf numFmtId="0" fontId="11" fillId="8" borderId="0" applyNumberFormat="0" applyBorder="0" applyProtection="0"/>
    <xf numFmtId="0" fontId="13" fillId="0" borderId="0"/>
    <xf numFmtId="43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121">
    <xf numFmtId="0" fontId="0" fillId="0" borderId="0" xfId="0"/>
    <xf numFmtId="0" fontId="13" fillId="0" borderId="0" xfId="17"/>
    <xf numFmtId="0" fontId="14" fillId="0" borderId="2" xfId="17" applyFont="1" applyBorder="1" applyAlignment="1">
      <alignment vertical="center"/>
    </xf>
    <xf numFmtId="164" fontId="14" fillId="0" borderId="3" xfId="17" applyNumberFormat="1" applyFont="1" applyBorder="1" applyAlignment="1">
      <alignment vertical="center"/>
    </xf>
    <xf numFmtId="2" fontId="14" fillId="0" borderId="3" xfId="17" applyNumberFormat="1" applyFont="1" applyBorder="1" applyAlignment="1">
      <alignment vertical="center"/>
    </xf>
    <xf numFmtId="2" fontId="14" fillId="9" borderId="3" xfId="17" applyNumberFormat="1" applyFont="1" applyFill="1" applyBorder="1" applyAlignment="1">
      <alignment vertical="center"/>
    </xf>
    <xf numFmtId="2" fontId="13" fillId="0" borderId="0" xfId="17" applyNumberFormat="1"/>
    <xf numFmtId="3" fontId="0" fillId="0" borderId="0" xfId="0" applyNumberFormat="1"/>
    <xf numFmtId="0" fontId="17" fillId="0" borderId="0" xfId="0" applyFont="1"/>
    <xf numFmtId="49" fontId="17" fillId="0" borderId="0" xfId="0" applyNumberFormat="1" applyFont="1"/>
    <xf numFmtId="3" fontId="17" fillId="0" borderId="0" xfId="0" applyNumberFormat="1" applyFont="1"/>
    <xf numFmtId="3" fontId="17" fillId="0" borderId="4" xfId="0" applyNumberFormat="1" applyFont="1" applyBorder="1"/>
    <xf numFmtId="49" fontId="0" fillId="0" borderId="0" xfId="0" applyNumberFormat="1" applyFont="1"/>
    <xf numFmtId="3" fontId="17" fillId="0" borderId="5" xfId="0" applyNumberFormat="1" applyFont="1" applyBorder="1"/>
    <xf numFmtId="3" fontId="0" fillId="0" borderId="0" xfId="0" applyNumberFormat="1" applyFont="1"/>
    <xf numFmtId="0" fontId="17" fillId="0" borderId="0" xfId="0" applyFont="1" applyAlignment="1">
      <alignment horizontal="center"/>
    </xf>
    <xf numFmtId="0" fontId="0" fillId="0" borderId="0" xfId="0" applyFont="1"/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3" fontId="17" fillId="0" borderId="0" xfId="0" applyNumberFormat="1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horizontal="center"/>
    </xf>
    <xf numFmtId="165" fontId="23" fillId="0" borderId="0" xfId="19" applyFont="1" applyFill="1" applyBorder="1"/>
    <xf numFmtId="0" fontId="24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20" applyFont="1" applyAlignment="1">
      <alignment horizontal="left"/>
    </xf>
    <xf numFmtId="166" fontId="20" fillId="0" borderId="0" xfId="21" applyNumberFormat="1" applyFont="1" applyFill="1"/>
    <xf numFmtId="0" fontId="20" fillId="0" borderId="0" xfId="0" applyFont="1" applyAlignment="1">
      <alignment horizontal="left" indent="1"/>
    </xf>
    <xf numFmtId="167" fontId="20" fillId="0" borderId="0" xfId="19" applyNumberFormat="1" applyFont="1" applyFill="1" applyBorder="1"/>
    <xf numFmtId="165" fontId="21" fillId="0" borderId="0" xfId="19" applyFont="1" applyFill="1"/>
    <xf numFmtId="166" fontId="21" fillId="0" borderId="0" xfId="0" applyNumberFormat="1" applyFont="1"/>
    <xf numFmtId="166" fontId="20" fillId="0" borderId="6" xfId="21" applyNumberFormat="1" applyFont="1" applyFill="1" applyBorder="1"/>
    <xf numFmtId="0" fontId="20" fillId="0" borderId="0" xfId="20" applyFont="1"/>
    <xf numFmtId="166" fontId="20" fillId="0" borderId="7" xfId="21" applyNumberFormat="1" applyFont="1" applyFill="1" applyBorder="1"/>
    <xf numFmtId="0" fontId="20" fillId="0" borderId="0" xfId="20" applyFont="1" applyAlignment="1">
      <alignment horizontal="left" indent="1"/>
    </xf>
    <xf numFmtId="168" fontId="20" fillId="0" borderId="0" xfId="21" applyNumberFormat="1" applyFont="1" applyFill="1"/>
    <xf numFmtId="166" fontId="20" fillId="0" borderId="0" xfId="21" applyNumberFormat="1" applyFont="1" applyFill="1" applyBorder="1"/>
    <xf numFmtId="167" fontId="20" fillId="0" borderId="8" xfId="19" applyNumberFormat="1" applyFont="1" applyFill="1" applyBorder="1"/>
    <xf numFmtId="166" fontId="20" fillId="0" borderId="8" xfId="21" applyNumberFormat="1" applyFont="1" applyFill="1" applyBorder="1"/>
    <xf numFmtId="167" fontId="21" fillId="0" borderId="7" xfId="0" applyNumberFormat="1" applyFont="1" applyBorder="1"/>
    <xf numFmtId="169" fontId="20" fillId="0" borderId="0" xfId="0" applyNumberFormat="1" applyFont="1"/>
    <xf numFmtId="167" fontId="20" fillId="0" borderId="0" xfId="19" applyNumberFormat="1" applyFont="1" applyFill="1"/>
    <xf numFmtId="168" fontId="20" fillId="0" borderId="9" xfId="21" applyNumberFormat="1" applyFont="1" applyFill="1" applyBorder="1"/>
    <xf numFmtId="0" fontId="20" fillId="0" borderId="0" xfId="20" applyFont="1" applyAlignment="1">
      <alignment wrapText="1"/>
    </xf>
    <xf numFmtId="166" fontId="20" fillId="0" borderId="9" xfId="0" applyNumberFormat="1" applyFont="1" applyBorder="1" applyAlignment="1">
      <alignment horizontal="center"/>
    </xf>
    <xf numFmtId="167" fontId="20" fillId="0" borderId="0" xfId="0" applyNumberFormat="1" applyFont="1"/>
    <xf numFmtId="37" fontId="20" fillId="0" borderId="0" xfId="0" applyNumberFormat="1" applyFont="1"/>
    <xf numFmtId="170" fontId="22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7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70" fontId="22" fillId="0" borderId="0" xfId="0" applyNumberFormat="1" applyFont="1"/>
    <xf numFmtId="170" fontId="20" fillId="0" borderId="0" xfId="0" applyNumberFormat="1" applyFont="1"/>
    <xf numFmtId="167" fontId="20" fillId="0" borderId="0" xfId="19" applyNumberFormat="1" applyFont="1" applyFill="1" applyBorder="1" applyAlignment="1">
      <alignment horizontal="center"/>
    </xf>
    <xf numFmtId="165" fontId="20" fillId="0" borderId="0" xfId="19" applyFont="1" applyFill="1" applyBorder="1"/>
    <xf numFmtId="165" fontId="20" fillId="0" borderId="0" xfId="19" applyFont="1" applyFill="1" applyBorder="1" applyAlignment="1">
      <alignment horizontal="center"/>
    </xf>
    <xf numFmtId="165" fontId="0" fillId="0" borderId="0" xfId="0" applyNumberFormat="1"/>
    <xf numFmtId="167" fontId="20" fillId="0" borderId="8" xfId="19" applyNumberFormat="1" applyFont="1" applyFill="1" applyBorder="1" applyAlignment="1">
      <alignment horizontal="center"/>
    </xf>
    <xf numFmtId="165" fontId="20" fillId="0" borderId="8" xfId="19" applyFont="1" applyFill="1" applyBorder="1" applyAlignment="1">
      <alignment horizontal="center"/>
    </xf>
    <xf numFmtId="167" fontId="21" fillId="0" borderId="0" xfId="0" applyNumberFormat="1" applyFont="1"/>
    <xf numFmtId="165" fontId="21" fillId="0" borderId="0" xfId="0" applyNumberFormat="1" applyFont="1"/>
    <xf numFmtId="165" fontId="20" fillId="0" borderId="8" xfId="19" applyFont="1" applyFill="1" applyBorder="1"/>
    <xf numFmtId="0" fontId="20" fillId="0" borderId="0" xfId="0" applyFont="1" applyAlignment="1">
      <alignment horizontal="left" wrapText="1" indent="2"/>
    </xf>
    <xf numFmtId="167" fontId="20" fillId="0" borderId="0" xfId="19" applyNumberFormat="1" applyFont="1" applyFill="1" applyAlignment="1">
      <alignment horizontal="center"/>
    </xf>
    <xf numFmtId="165" fontId="20" fillId="0" borderId="0" xfId="0" applyNumberFormat="1" applyFont="1"/>
    <xf numFmtId="165" fontId="20" fillId="0" borderId="0" xfId="19" applyFont="1" applyFill="1" applyAlignment="1">
      <alignment horizontal="center"/>
    </xf>
    <xf numFmtId="43" fontId="21" fillId="0" borderId="0" xfId="0" applyNumberFormat="1" applyFont="1"/>
    <xf numFmtId="167" fontId="20" fillId="0" borderId="7" xfId="19" applyNumberFormat="1" applyFont="1" applyFill="1" applyBorder="1"/>
    <xf numFmtId="165" fontId="20" fillId="0" borderId="7" xfId="19" applyFont="1" applyFill="1" applyBorder="1"/>
    <xf numFmtId="168" fontId="21" fillId="0" borderId="0" xfId="19" applyNumberFormat="1" applyFont="1" applyFill="1"/>
    <xf numFmtId="168" fontId="27" fillId="0" borderId="0" xfId="19" applyNumberFormat="1" applyFont="1"/>
    <xf numFmtId="168" fontId="21" fillId="0" borderId="0" xfId="0" applyNumberFormat="1" applyFont="1"/>
    <xf numFmtId="170" fontId="20" fillId="0" borderId="0" xfId="0" applyNumberFormat="1" applyFont="1" applyAlignment="1">
      <alignment horizontal="left" wrapText="1" indent="2"/>
    </xf>
    <xf numFmtId="167" fontId="21" fillId="0" borderId="10" xfId="0" applyNumberFormat="1" applyFont="1" applyBorder="1"/>
    <xf numFmtId="165" fontId="21" fillId="0" borderId="10" xfId="0" applyNumberFormat="1" applyFont="1" applyBorder="1"/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8" fontId="28" fillId="0" borderId="0" xfId="22" applyNumberFormat="1" applyFont="1" applyFill="1" applyBorder="1" applyAlignment="1">
      <alignment horizontal="center"/>
    </xf>
    <xf numFmtId="168" fontId="28" fillId="0" borderId="8" xfId="22" applyNumberFormat="1" applyFont="1" applyFill="1" applyBorder="1" applyAlignment="1">
      <alignment horizontal="center"/>
    </xf>
    <xf numFmtId="168" fontId="28" fillId="0" borderId="0" xfId="22" applyNumberFormat="1" applyFont="1" applyFill="1" applyAlignment="1">
      <alignment horizontal="center" wrapText="1"/>
    </xf>
    <xf numFmtId="168" fontId="28" fillId="0" borderId="0" xfId="22" applyNumberFormat="1" applyFont="1" applyFill="1" applyBorder="1" applyAlignment="1">
      <alignment horizontal="center" wrapText="1"/>
    </xf>
    <xf numFmtId="168" fontId="28" fillId="0" borderId="0" xfId="22" applyNumberFormat="1" applyFont="1" applyFill="1" applyAlignment="1">
      <alignment horizontal="center"/>
    </xf>
    <xf numFmtId="168" fontId="28" fillId="0" borderId="8" xfId="22" applyNumberFormat="1" applyFont="1" applyFill="1" applyBorder="1" applyAlignment="1">
      <alignment horizontal="center" wrapText="1"/>
    </xf>
    <xf numFmtId="168" fontId="28" fillId="0" borderId="8" xfId="22" applyNumberFormat="1" applyFont="1" applyFill="1" applyBorder="1" applyAlignment="1">
      <alignment horizontal="center" wrapText="1"/>
    </xf>
    <xf numFmtId="168" fontId="28" fillId="0" borderId="8" xfId="22" applyNumberFormat="1" applyFont="1" applyFill="1" applyBorder="1" applyAlignment="1">
      <alignment horizontal="center"/>
    </xf>
    <xf numFmtId="165" fontId="28" fillId="0" borderId="0" xfId="23" applyFont="1" applyFill="1" applyBorder="1"/>
    <xf numFmtId="0" fontId="28" fillId="0" borderId="0" xfId="0" applyFont="1"/>
    <xf numFmtId="169" fontId="28" fillId="0" borderId="0" xfId="24" applyNumberFormat="1" applyFont="1" applyFill="1" applyBorder="1"/>
    <xf numFmtId="167" fontId="28" fillId="0" borderId="0" xfId="23" applyNumberFormat="1" applyFont="1" applyFill="1" applyBorder="1"/>
    <xf numFmtId="0" fontId="28" fillId="0" borderId="11" xfId="0" applyFont="1" applyBorder="1"/>
    <xf numFmtId="168" fontId="28" fillId="0" borderId="0" xfId="22" applyNumberFormat="1" applyFont="1" applyFill="1" applyBorder="1"/>
    <xf numFmtId="165" fontId="28" fillId="0" borderId="0" xfId="24" applyNumberFormat="1" applyFont="1" applyFill="1" applyBorder="1"/>
    <xf numFmtId="169" fontId="0" fillId="0" borderId="0" xfId="0" applyNumberFormat="1"/>
    <xf numFmtId="168" fontId="28" fillId="0" borderId="0" xfId="22" applyNumberFormat="1" applyFont="1" applyFill="1"/>
    <xf numFmtId="165" fontId="28" fillId="0" borderId="0" xfId="22" applyNumberFormat="1" applyFont="1" applyFill="1" applyBorder="1"/>
    <xf numFmtId="0" fontId="28" fillId="0" borderId="0" xfId="0" applyFont="1" applyAlignment="1">
      <alignment vertical="center" wrapText="1"/>
    </xf>
    <xf numFmtId="165" fontId="28" fillId="0" borderId="0" xfId="23" applyFont="1" applyFill="1" applyBorder="1" applyAlignment="1">
      <alignment vertical="center"/>
    </xf>
    <xf numFmtId="165" fontId="0" fillId="0" borderId="0" xfId="19" applyFont="1" applyFill="1"/>
    <xf numFmtId="167" fontId="29" fillId="0" borderId="0" xfId="19" applyNumberFormat="1" applyFont="1" applyFill="1"/>
    <xf numFmtId="165" fontId="28" fillId="0" borderId="0" xfId="0" applyNumberFormat="1" applyFont="1"/>
    <xf numFmtId="167" fontId="28" fillId="0" borderId="0" xfId="24" applyNumberFormat="1" applyFont="1" applyFill="1" applyBorder="1"/>
    <xf numFmtId="167" fontId="0" fillId="0" borderId="0" xfId="0" applyNumberFormat="1"/>
    <xf numFmtId="167" fontId="28" fillId="0" borderId="9" xfId="23" applyNumberFormat="1" applyFont="1" applyFill="1" applyBorder="1"/>
    <xf numFmtId="43" fontId="0" fillId="0" borderId="0" xfId="0" applyNumberFormat="1"/>
    <xf numFmtId="168" fontId="0" fillId="0" borderId="0" xfId="18" applyNumberFormat="1" applyFont="1"/>
    <xf numFmtId="4" fontId="0" fillId="0" borderId="0" xfId="0" applyNumberFormat="1"/>
    <xf numFmtId="0" fontId="19" fillId="0" borderId="0" xfId="0" applyFont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49" fontId="19" fillId="0" borderId="0" xfId="0" applyNumberFormat="1" applyFont="1"/>
    <xf numFmtId="3" fontId="19" fillId="0" borderId="0" xfId="0" applyNumberFormat="1" applyFont="1"/>
    <xf numFmtId="3" fontId="19" fillId="0" borderId="8" xfId="0" applyNumberFormat="1" applyFont="1" applyBorder="1"/>
    <xf numFmtId="49" fontId="0" fillId="0" borderId="0" xfId="0" applyNumberFormat="1"/>
    <xf numFmtId="3" fontId="19" fillId="0" borderId="9" xfId="0" applyNumberFormat="1" applyFont="1" applyBorder="1"/>
    <xf numFmtId="0" fontId="19" fillId="0" borderId="0" xfId="0" applyFont="1" applyAlignment="1">
      <alignment horizontal="center"/>
    </xf>
    <xf numFmtId="3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</cellXfs>
  <cellStyles count="25">
    <cellStyle name="Accent" xfId="13" xr:uid="{00000000-0005-0000-0000-000000000000}"/>
    <cellStyle name="Accent 1" xfId="14" xr:uid="{00000000-0005-0000-0000-000001000000}"/>
    <cellStyle name="Accent 2" xfId="15" xr:uid="{00000000-0005-0000-0000-000002000000}"/>
    <cellStyle name="Accent 3" xfId="16" xr:uid="{00000000-0005-0000-0000-000003000000}"/>
    <cellStyle name="Bad" xfId="10" xr:uid="{00000000-0005-0000-0000-000004000000}"/>
    <cellStyle name="Comma" xfId="18" builtinId="3"/>
    <cellStyle name="Comma 2" xfId="21" xr:uid="{45488085-B66D-4AA2-8E9E-06DF554D1C12}"/>
    <cellStyle name="Comma_Worksheet in D: Mis documentos Clientes 2003 Holanda Informes Brenntag-Informe2002-2001" xfId="24" xr:uid="{8B3A244F-9BEF-4FC2-80B2-11438C0577CB}"/>
    <cellStyle name="Error" xfId="12" xr:uid="{00000000-0005-0000-0000-000005000000}"/>
    <cellStyle name="Footnote" xfId="6" xr:uid="{00000000-0005-0000-0000-000006000000}"/>
    <cellStyle name="Good" xfId="8" xr:uid="{00000000-0005-0000-0000-000007000000}"/>
    <cellStyle name="Heading" xfId="1" xr:uid="{00000000-0005-0000-0000-000008000000}"/>
    <cellStyle name="Heading 1" xfId="2" xr:uid="{00000000-0005-0000-0000-000009000000}"/>
    <cellStyle name="Heading 2" xfId="3" xr:uid="{00000000-0005-0000-0000-00000A000000}"/>
    <cellStyle name="Millares 10" xfId="19" xr:uid="{176F91B1-4755-4641-BAB0-99EB5083F15A}"/>
    <cellStyle name="Millares 11" xfId="23" xr:uid="{620CFEF5-C68B-4395-9947-354DE51FEE56}"/>
    <cellStyle name="Millares 2" xfId="22" xr:uid="{A4D4FE94-FF68-434D-915B-F48DB9FEEF75}"/>
    <cellStyle name="Neutral" xfId="9" builtinId="28" customBuiltin="1"/>
    <cellStyle name="Normal" xfId="0" builtinId="0"/>
    <cellStyle name="Normal 2" xfId="17" xr:uid="{00000000-0005-0000-0000-00000D000000}"/>
    <cellStyle name="Normal 2 10" xfId="20" xr:uid="{2C8DA382-1A2D-49EC-AC06-C5509B2F19BC}"/>
    <cellStyle name="Note" xfId="5" xr:uid="{00000000-0005-0000-0000-00000E000000}"/>
    <cellStyle name="Status" xfId="7" xr:uid="{00000000-0005-0000-0000-00000F000000}"/>
    <cellStyle name="Text" xfId="4" xr:uid="{00000000-0005-0000-0000-000010000000}"/>
    <cellStyle name="Warning" xfId="11" xr:uid="{00000000-0005-0000-0000-00001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68A9-857C-440F-A13F-8BDB7DCAD012}">
  <dimension ref="A1:M95"/>
  <sheetViews>
    <sheetView topLeftCell="A4" workbookViewId="0">
      <selection activeCell="A26" sqref="A26"/>
    </sheetView>
  </sheetViews>
  <sheetFormatPr defaultColWidth="11.42578125" defaultRowHeight="12" x14ac:dyDescent="0.2"/>
  <cols>
    <col min="1" max="1" width="38.85546875" style="23" bestFit="1" customWidth="1"/>
    <col min="2" max="2" width="12.85546875" style="23" bestFit="1" customWidth="1"/>
    <col min="3" max="3" width="11.7109375" style="23" bestFit="1" customWidth="1"/>
    <col min="4" max="4" width="41.5703125" style="23" bestFit="1" customWidth="1"/>
    <col min="5" max="6" width="12" style="23" bestFit="1" customWidth="1"/>
    <col min="7" max="7" width="11.42578125" style="23"/>
    <col min="8" max="8" width="13.28515625" style="23" bestFit="1" customWidth="1"/>
    <col min="9" max="16384" width="11.42578125" style="23"/>
  </cols>
  <sheetData>
    <row r="1" spans="1:9" x14ac:dyDescent="0.2">
      <c r="A1" s="20"/>
      <c r="B1" s="21"/>
      <c r="C1" s="22"/>
      <c r="D1" s="20"/>
      <c r="E1" s="21"/>
      <c r="F1" s="22"/>
    </row>
    <row r="2" spans="1:9" x14ac:dyDescent="0.2">
      <c r="A2" s="21" t="s">
        <v>48</v>
      </c>
      <c r="B2" s="24">
        <v>2019</v>
      </c>
      <c r="C2" s="24">
        <v>2018</v>
      </c>
      <c r="D2" s="21" t="s">
        <v>49</v>
      </c>
      <c r="E2" s="24">
        <v>2019</v>
      </c>
      <c r="F2" s="24">
        <v>2018</v>
      </c>
      <c r="G2" s="25"/>
      <c r="H2" s="26"/>
      <c r="I2" s="26"/>
    </row>
    <row r="3" spans="1:9" x14ac:dyDescent="0.2">
      <c r="A3" s="20"/>
      <c r="B3" s="21"/>
      <c r="C3" s="21"/>
      <c r="D3" s="20"/>
      <c r="E3" s="20"/>
      <c r="F3" s="20"/>
    </row>
    <row r="4" spans="1:9" x14ac:dyDescent="0.2">
      <c r="A4" s="27" t="s">
        <v>50</v>
      </c>
      <c r="B4" s="21"/>
      <c r="C4" s="21"/>
      <c r="D4" s="28" t="s">
        <v>51</v>
      </c>
      <c r="E4" s="29"/>
      <c r="F4" s="29"/>
    </row>
    <row r="5" spans="1:9" x14ac:dyDescent="0.2">
      <c r="A5" s="30" t="s">
        <v>52</v>
      </c>
      <c r="B5" s="31"/>
      <c r="C5" s="31"/>
      <c r="D5" s="30" t="s">
        <v>53</v>
      </c>
      <c r="E5" s="31"/>
      <c r="F5" s="31"/>
      <c r="H5" s="32"/>
      <c r="I5" s="32"/>
    </row>
    <row r="6" spans="1:9" x14ac:dyDescent="0.2">
      <c r="A6" s="30" t="s">
        <v>54</v>
      </c>
      <c r="B6" s="31"/>
      <c r="C6" s="31"/>
      <c r="D6" s="30" t="s">
        <v>55</v>
      </c>
      <c r="E6" s="29"/>
      <c r="F6" s="29"/>
      <c r="H6" s="32"/>
      <c r="I6" s="32"/>
    </row>
    <row r="7" spans="1:9" x14ac:dyDescent="0.2">
      <c r="A7" s="30" t="s">
        <v>56</v>
      </c>
      <c r="B7" s="31"/>
      <c r="C7" s="31"/>
      <c r="D7" s="30" t="s">
        <v>57</v>
      </c>
      <c r="E7" s="29"/>
      <c r="F7" s="29"/>
      <c r="H7" s="32"/>
      <c r="I7" s="32"/>
    </row>
    <row r="8" spans="1:9" x14ac:dyDescent="0.2">
      <c r="A8" s="30" t="s">
        <v>58</v>
      </c>
      <c r="B8" s="31"/>
      <c r="C8" s="31"/>
      <c r="D8" s="30" t="s">
        <v>59</v>
      </c>
      <c r="E8" s="33"/>
      <c r="F8" s="33"/>
      <c r="H8" s="32"/>
      <c r="I8" s="32"/>
    </row>
    <row r="9" spans="1:9" x14ac:dyDescent="0.2">
      <c r="A9" s="30" t="s">
        <v>60</v>
      </c>
      <c r="B9" s="31"/>
      <c r="C9" s="31"/>
      <c r="D9" s="30" t="s">
        <v>61</v>
      </c>
      <c r="E9" s="29"/>
      <c r="F9" s="29"/>
      <c r="H9" s="32"/>
      <c r="I9" s="32"/>
    </row>
    <row r="10" spans="1:9" x14ac:dyDescent="0.2">
      <c r="A10" s="30" t="s">
        <v>62</v>
      </c>
      <c r="B10" s="31"/>
      <c r="C10" s="31"/>
      <c r="D10" s="30" t="s">
        <v>63</v>
      </c>
      <c r="E10" s="29"/>
      <c r="F10" s="29"/>
      <c r="H10" s="32"/>
      <c r="I10" s="32"/>
    </row>
    <row r="11" spans="1:9" x14ac:dyDescent="0.2">
      <c r="A11" s="30" t="s">
        <v>64</v>
      </c>
      <c r="B11" s="31"/>
      <c r="C11" s="31"/>
      <c r="D11" s="30" t="s">
        <v>65</v>
      </c>
      <c r="E11" s="29"/>
      <c r="F11" s="29"/>
      <c r="H11" s="32"/>
      <c r="I11" s="32"/>
    </row>
    <row r="12" spans="1:9" x14ac:dyDescent="0.2">
      <c r="A12" s="30" t="s">
        <v>66</v>
      </c>
      <c r="B12" s="31"/>
      <c r="C12" s="31"/>
      <c r="D12" s="30" t="s">
        <v>67</v>
      </c>
      <c r="E12" s="29"/>
      <c r="F12" s="29"/>
      <c r="H12" s="32"/>
      <c r="I12" s="32"/>
    </row>
    <row r="13" spans="1:9" x14ac:dyDescent="0.2">
      <c r="A13" s="30" t="s">
        <v>68</v>
      </c>
      <c r="B13" s="31"/>
      <c r="C13" s="31"/>
      <c r="D13" s="30" t="s">
        <v>69</v>
      </c>
      <c r="E13" s="29"/>
      <c r="F13" s="29"/>
      <c r="H13" s="32"/>
      <c r="I13" s="32"/>
    </row>
    <row r="14" spans="1:9" x14ac:dyDescent="0.2">
      <c r="A14" s="27" t="s">
        <v>70</v>
      </c>
      <c r="B14" s="34">
        <f>SUM(B5:B13)</f>
        <v>0</v>
      </c>
      <c r="C14" s="34"/>
      <c r="D14" s="35" t="s">
        <v>71</v>
      </c>
      <c r="E14" s="36">
        <f>SUM(E5:E13)</f>
        <v>0</v>
      </c>
      <c r="F14" s="36"/>
      <c r="G14" s="33"/>
      <c r="H14" s="32"/>
      <c r="I14" s="32"/>
    </row>
    <row r="15" spans="1:9" x14ac:dyDescent="0.2">
      <c r="A15" s="30"/>
      <c r="B15" s="31"/>
      <c r="C15" s="31"/>
      <c r="H15" s="32"/>
      <c r="I15" s="32"/>
    </row>
    <row r="16" spans="1:9" x14ac:dyDescent="0.2">
      <c r="A16" s="27" t="s">
        <v>72</v>
      </c>
      <c r="B16" s="31"/>
      <c r="C16" s="31"/>
      <c r="D16" s="28" t="s">
        <v>73</v>
      </c>
      <c r="H16" s="32"/>
      <c r="I16" s="32"/>
    </row>
    <row r="17" spans="1:13" x14ac:dyDescent="0.2">
      <c r="A17" s="30" t="s">
        <v>60</v>
      </c>
      <c r="B17" s="31"/>
      <c r="C17" s="31"/>
      <c r="D17" s="37" t="s">
        <v>74</v>
      </c>
      <c r="E17" s="29"/>
      <c r="F17" s="29"/>
      <c r="H17" s="32"/>
      <c r="I17" s="32"/>
    </row>
    <row r="18" spans="1:13" x14ac:dyDescent="0.2">
      <c r="A18" s="30" t="s">
        <v>64</v>
      </c>
      <c r="B18" s="31"/>
      <c r="C18" s="31"/>
      <c r="D18" s="37" t="s">
        <v>75</v>
      </c>
      <c r="E18" s="29"/>
      <c r="F18" s="29"/>
      <c r="H18" s="32"/>
      <c r="I18" s="32"/>
    </row>
    <row r="19" spans="1:13" x14ac:dyDescent="0.2">
      <c r="A19" s="30" t="s">
        <v>76</v>
      </c>
      <c r="B19" s="31">
        <f>+'EFs 2019'!F7</f>
        <v>346764.29</v>
      </c>
      <c r="C19" s="31"/>
      <c r="D19" s="30" t="s">
        <v>59</v>
      </c>
      <c r="E19" s="29"/>
      <c r="F19" s="29"/>
      <c r="H19" s="32"/>
      <c r="I19" s="32"/>
    </row>
    <row r="20" spans="1:13" x14ac:dyDescent="0.2">
      <c r="A20" s="30" t="s">
        <v>77</v>
      </c>
      <c r="B20" s="31"/>
      <c r="C20" s="31"/>
      <c r="D20" s="30" t="s">
        <v>61</v>
      </c>
      <c r="E20" s="29"/>
      <c r="F20" s="29"/>
      <c r="G20" s="33"/>
      <c r="H20" s="32"/>
      <c r="I20" s="32"/>
      <c r="K20" s="38"/>
      <c r="M20" s="38"/>
    </row>
    <row r="21" spans="1:13" x14ac:dyDescent="0.2">
      <c r="A21" s="30" t="s">
        <v>78</v>
      </c>
      <c r="B21" s="31"/>
      <c r="C21" s="31"/>
      <c r="D21" s="30" t="s">
        <v>65</v>
      </c>
      <c r="E21" s="29"/>
      <c r="F21" s="29"/>
      <c r="H21" s="32"/>
      <c r="I21" s="32"/>
      <c r="J21" s="21"/>
      <c r="K21" s="38"/>
      <c r="L21" s="21"/>
      <c r="M21" s="38"/>
    </row>
    <row r="22" spans="1:13" x14ac:dyDescent="0.2">
      <c r="A22" s="30" t="s">
        <v>79</v>
      </c>
      <c r="B22" s="31"/>
      <c r="C22" s="31"/>
      <c r="D22" s="30" t="s">
        <v>80</v>
      </c>
      <c r="E22" s="29"/>
      <c r="F22" s="29"/>
      <c r="H22" s="32"/>
      <c r="I22" s="32"/>
    </row>
    <row r="23" spans="1:13" x14ac:dyDescent="0.2">
      <c r="A23" s="30" t="s">
        <v>81</v>
      </c>
      <c r="B23" s="31"/>
      <c r="C23" s="31"/>
      <c r="D23" s="30" t="s">
        <v>67</v>
      </c>
      <c r="E23" s="29"/>
      <c r="F23" s="29"/>
      <c r="H23" s="32"/>
      <c r="I23" s="32"/>
    </row>
    <row r="24" spans="1:13" x14ac:dyDescent="0.2">
      <c r="A24" s="30" t="s">
        <v>82</v>
      </c>
      <c r="B24" s="31"/>
      <c r="C24" s="31"/>
      <c r="D24" s="30" t="s">
        <v>83</v>
      </c>
      <c r="E24" s="39"/>
      <c r="F24" s="39"/>
      <c r="H24" s="32"/>
      <c r="I24" s="32"/>
    </row>
    <row r="25" spans="1:13" x14ac:dyDescent="0.2">
      <c r="A25" s="30" t="s">
        <v>84</v>
      </c>
      <c r="B25" s="40"/>
      <c r="C25" s="40"/>
      <c r="D25" s="30" t="s">
        <v>85</v>
      </c>
      <c r="E25" s="41"/>
      <c r="F25" s="41"/>
      <c r="H25" s="32"/>
      <c r="I25" s="32"/>
    </row>
    <row r="26" spans="1:13" x14ac:dyDescent="0.2">
      <c r="A26" s="30"/>
      <c r="B26" s="31"/>
      <c r="C26" s="31"/>
      <c r="D26" s="35" t="s">
        <v>86</v>
      </c>
      <c r="E26" s="40">
        <f>SUM(E17:E25)</f>
        <v>0</v>
      </c>
      <c r="F26" s="40"/>
      <c r="H26" s="32"/>
      <c r="I26" s="32"/>
    </row>
    <row r="27" spans="1:13" x14ac:dyDescent="0.2">
      <c r="A27" s="27" t="s">
        <v>87</v>
      </c>
      <c r="B27" s="39">
        <f>SUM(B17:B25)</f>
        <v>346764.29</v>
      </c>
      <c r="C27" s="39"/>
      <c r="D27" s="35" t="s">
        <v>88</v>
      </c>
      <c r="E27" s="42">
        <f>+E26+E14</f>
        <v>0</v>
      </c>
      <c r="F27" s="42"/>
      <c r="H27" s="32"/>
      <c r="I27" s="32"/>
    </row>
    <row r="28" spans="1:13" x14ac:dyDescent="0.2">
      <c r="A28" s="27"/>
      <c r="B28" s="29"/>
      <c r="C28" s="29"/>
      <c r="D28" s="35"/>
      <c r="E28" s="43"/>
      <c r="F28" s="43"/>
      <c r="H28" s="32"/>
      <c r="I28" s="32"/>
    </row>
    <row r="29" spans="1:13" ht="12" customHeight="1" x14ac:dyDescent="0.2">
      <c r="D29" s="35" t="s">
        <v>89</v>
      </c>
      <c r="E29" s="44">
        <f>+'EFs 2019'!G35</f>
        <v>346764.29</v>
      </c>
      <c r="F29" s="44"/>
      <c r="H29" s="32"/>
      <c r="I29" s="32"/>
    </row>
    <row r="30" spans="1:13" ht="5.0999999999999996" customHeight="1" x14ac:dyDescent="0.2">
      <c r="H30" s="32"/>
      <c r="I30" s="32"/>
    </row>
    <row r="31" spans="1:13" ht="12.75" thickBot="1" x14ac:dyDescent="0.25">
      <c r="A31" s="20" t="s">
        <v>90</v>
      </c>
      <c r="B31" s="45">
        <f>+B27+B14</f>
        <v>346764.29</v>
      </c>
      <c r="C31" s="45"/>
      <c r="D31" s="46" t="s">
        <v>91</v>
      </c>
      <c r="E31" s="47">
        <f>+E29+E27</f>
        <v>346764.29</v>
      </c>
      <c r="F31" s="47"/>
      <c r="H31" s="32"/>
      <c r="I31" s="32"/>
    </row>
    <row r="32" spans="1:13" ht="5.0999999999999996" customHeight="1" thickTop="1" x14ac:dyDescent="0.2">
      <c r="D32" s="43"/>
      <c r="E32" s="43"/>
      <c r="F32" s="43"/>
      <c r="H32" s="32"/>
      <c r="I32" s="32"/>
    </row>
    <row r="33" spans="1:8" ht="5.0999999999999996" customHeight="1" x14ac:dyDescent="0.2">
      <c r="B33" s="48"/>
      <c r="C33" s="48"/>
      <c r="D33" s="43"/>
      <c r="E33" s="43"/>
      <c r="F33" s="43"/>
      <c r="H33" s="43"/>
    </row>
    <row r="34" spans="1:8" x14ac:dyDescent="0.2">
      <c r="B34" s="48"/>
      <c r="C34" s="48"/>
      <c r="D34" s="43"/>
      <c r="E34" s="48"/>
      <c r="F34" s="43"/>
      <c r="H34" s="43"/>
    </row>
    <row r="35" spans="1:8" x14ac:dyDescent="0.2">
      <c r="B35" s="48"/>
      <c r="C35" s="48"/>
      <c r="D35" s="43"/>
      <c r="E35" s="48"/>
      <c r="H35" s="43"/>
    </row>
    <row r="36" spans="1:8" x14ac:dyDescent="0.2">
      <c r="B36" s="48"/>
      <c r="C36" s="48"/>
      <c r="D36" s="43"/>
      <c r="H36" s="43"/>
    </row>
    <row r="37" spans="1:8" x14ac:dyDescent="0.2">
      <c r="B37" s="48"/>
      <c r="C37" s="48"/>
      <c r="D37" s="43"/>
      <c r="E37" s="43"/>
      <c r="F37" s="43"/>
      <c r="H37" s="43"/>
    </row>
    <row r="38" spans="1:8" x14ac:dyDescent="0.2">
      <c r="B38" s="48"/>
      <c r="C38" s="48"/>
      <c r="D38" s="43"/>
      <c r="E38" s="43"/>
      <c r="F38" s="43"/>
      <c r="H38" s="43"/>
    </row>
    <row r="39" spans="1:8" x14ac:dyDescent="0.2">
      <c r="A39" s="43"/>
      <c r="B39" s="48"/>
      <c r="C39" s="48"/>
      <c r="D39" s="43"/>
      <c r="E39" s="43"/>
      <c r="F39" s="43"/>
      <c r="H39" s="43"/>
    </row>
    <row r="40" spans="1:8" x14ac:dyDescent="0.2">
      <c r="A40" s="48"/>
      <c r="B40" s="31"/>
      <c r="C40" s="48"/>
      <c r="D40" s="43"/>
      <c r="E40" s="43"/>
      <c r="F40" s="43"/>
      <c r="H40" s="43"/>
    </row>
    <row r="41" spans="1:8" x14ac:dyDescent="0.2">
      <c r="B41" s="48"/>
      <c r="C41" s="48"/>
      <c r="D41" s="43"/>
      <c r="H41" s="43"/>
    </row>
    <row r="42" spans="1:8" x14ac:dyDescent="0.2">
      <c r="B42" s="48"/>
      <c r="C42" s="48"/>
      <c r="D42" s="43"/>
      <c r="H42" s="43"/>
    </row>
    <row r="43" spans="1:8" x14ac:dyDescent="0.2">
      <c r="B43" s="48"/>
      <c r="C43" s="48"/>
      <c r="D43" s="43"/>
      <c r="E43" s="43"/>
      <c r="F43" s="43"/>
      <c r="H43" s="43"/>
    </row>
    <row r="44" spans="1:8" x14ac:dyDescent="0.2">
      <c r="B44" s="48"/>
      <c r="C44" s="48"/>
      <c r="D44" s="43"/>
      <c r="H44" s="43"/>
    </row>
    <row r="45" spans="1:8" x14ac:dyDescent="0.2">
      <c r="B45" s="48"/>
      <c r="C45" s="48"/>
      <c r="D45" s="43"/>
      <c r="H45" s="43"/>
    </row>
    <row r="46" spans="1:8" x14ac:dyDescent="0.2">
      <c r="B46" s="48"/>
      <c r="C46" s="48"/>
      <c r="D46" s="43"/>
      <c r="E46" s="43"/>
      <c r="F46" s="43"/>
      <c r="H46" s="43"/>
    </row>
    <row r="47" spans="1:8" x14ac:dyDescent="0.2">
      <c r="B47" s="48"/>
      <c r="C47" s="48"/>
      <c r="D47" s="43"/>
      <c r="E47" s="43"/>
      <c r="F47" s="43"/>
      <c r="H47" s="43"/>
    </row>
    <row r="48" spans="1:8" x14ac:dyDescent="0.2">
      <c r="B48" s="48"/>
      <c r="C48" s="48"/>
      <c r="D48" s="43"/>
      <c r="E48" s="43"/>
      <c r="F48" s="43"/>
      <c r="H48" s="43"/>
    </row>
    <row r="49" spans="1:8" x14ac:dyDescent="0.2">
      <c r="B49" s="48"/>
      <c r="C49" s="48"/>
      <c r="D49" s="43"/>
      <c r="H49" s="43"/>
    </row>
    <row r="50" spans="1:8" x14ac:dyDescent="0.2">
      <c r="B50" s="48"/>
      <c r="C50" s="48"/>
      <c r="D50" s="43"/>
      <c r="H50" s="43"/>
    </row>
    <row r="51" spans="1:8" x14ac:dyDescent="0.2">
      <c r="B51" s="48"/>
      <c r="C51" s="48"/>
      <c r="D51" s="43"/>
      <c r="H51" s="43"/>
    </row>
    <row r="52" spans="1:8" x14ac:dyDescent="0.2">
      <c r="B52" s="48"/>
      <c r="C52" s="48"/>
      <c r="D52" s="43"/>
      <c r="H52" s="43"/>
    </row>
    <row r="53" spans="1:8" x14ac:dyDescent="0.2">
      <c r="B53" s="48"/>
      <c r="C53" s="48"/>
      <c r="D53" s="43"/>
      <c r="E53" s="43"/>
      <c r="F53" s="43"/>
      <c r="H53" s="43"/>
    </row>
    <row r="54" spans="1:8" x14ac:dyDescent="0.2">
      <c r="A54" s="43"/>
      <c r="B54" s="48"/>
      <c r="C54" s="48"/>
      <c r="D54" s="43"/>
      <c r="H54" s="43"/>
    </row>
    <row r="55" spans="1:8" x14ac:dyDescent="0.2">
      <c r="B55" s="48"/>
      <c r="C55" s="48"/>
      <c r="D55" s="43"/>
      <c r="H55" s="43"/>
    </row>
    <row r="56" spans="1:8" x14ac:dyDescent="0.2">
      <c r="B56" s="48"/>
      <c r="C56" s="48"/>
      <c r="D56" s="43"/>
      <c r="H56" s="43"/>
    </row>
    <row r="57" spans="1:8" x14ac:dyDescent="0.2">
      <c r="D57" s="43"/>
      <c r="E57" s="43"/>
      <c r="F57" s="43"/>
      <c r="H57" s="43"/>
    </row>
    <row r="58" spans="1:8" x14ac:dyDescent="0.2">
      <c r="B58" s="43"/>
      <c r="C58" s="43"/>
      <c r="D58" s="43"/>
      <c r="H58" s="43"/>
    </row>
    <row r="59" spans="1:8" x14ac:dyDescent="0.2">
      <c r="B59" s="43"/>
      <c r="C59" s="43"/>
      <c r="D59" s="43"/>
      <c r="H59" s="43"/>
    </row>
    <row r="60" spans="1:8" x14ac:dyDescent="0.2">
      <c r="A60" s="43"/>
      <c r="B60" s="43"/>
      <c r="C60" s="43"/>
      <c r="D60" s="49"/>
      <c r="H60" s="43"/>
    </row>
    <row r="61" spans="1:8" x14ac:dyDescent="0.2">
      <c r="B61" s="43"/>
      <c r="C61" s="43"/>
      <c r="D61" s="49"/>
      <c r="H61" s="43"/>
    </row>
    <row r="62" spans="1:8" x14ac:dyDescent="0.2">
      <c r="B62" s="43"/>
      <c r="C62" s="43"/>
      <c r="D62" s="49"/>
      <c r="H62" s="43"/>
    </row>
    <row r="63" spans="1:8" x14ac:dyDescent="0.2">
      <c r="B63" s="48"/>
      <c r="C63" s="48"/>
      <c r="D63" s="49"/>
      <c r="H63" s="43"/>
    </row>
    <row r="64" spans="1:8" x14ac:dyDescent="0.2">
      <c r="B64" s="43"/>
      <c r="C64" s="43"/>
      <c r="D64" s="49"/>
      <c r="H64" s="43"/>
    </row>
    <row r="65" spans="2:8" x14ac:dyDescent="0.2">
      <c r="D65" s="49"/>
      <c r="H65" s="43"/>
    </row>
    <row r="66" spans="2:8" x14ac:dyDescent="0.2">
      <c r="B66" s="43"/>
      <c r="C66" s="43"/>
      <c r="D66" s="49"/>
      <c r="H66" s="43"/>
    </row>
    <row r="67" spans="2:8" x14ac:dyDescent="0.2">
      <c r="B67" s="43"/>
      <c r="C67" s="43"/>
      <c r="D67" s="49"/>
      <c r="H67" s="43"/>
    </row>
    <row r="68" spans="2:8" x14ac:dyDescent="0.2">
      <c r="B68" s="43"/>
      <c r="C68" s="43"/>
      <c r="D68" s="49"/>
      <c r="H68" s="43"/>
    </row>
    <row r="69" spans="2:8" x14ac:dyDescent="0.2">
      <c r="B69" s="43"/>
      <c r="C69" s="43"/>
      <c r="D69" s="49"/>
      <c r="H69" s="43"/>
    </row>
    <row r="70" spans="2:8" x14ac:dyDescent="0.2">
      <c r="B70" s="43"/>
      <c r="C70" s="43"/>
      <c r="D70" s="49"/>
      <c r="H70" s="43"/>
    </row>
    <row r="71" spans="2:8" x14ac:dyDescent="0.2">
      <c r="B71" s="43"/>
      <c r="C71" s="43"/>
      <c r="D71" s="49"/>
      <c r="H71" s="43"/>
    </row>
    <row r="72" spans="2:8" x14ac:dyDescent="0.2">
      <c r="B72" s="49"/>
      <c r="C72" s="49"/>
      <c r="D72" s="49"/>
      <c r="H72" s="43"/>
    </row>
    <row r="73" spans="2:8" x14ac:dyDescent="0.2">
      <c r="B73" s="49"/>
      <c r="C73" s="49"/>
      <c r="D73" s="49"/>
      <c r="H73" s="43"/>
    </row>
    <row r="74" spans="2:8" x14ac:dyDescent="0.2">
      <c r="D74" s="49"/>
      <c r="H74" s="43"/>
    </row>
    <row r="75" spans="2:8" x14ac:dyDescent="0.2">
      <c r="H75" s="43"/>
    </row>
    <row r="76" spans="2:8" x14ac:dyDescent="0.2">
      <c r="H76" s="43"/>
    </row>
    <row r="77" spans="2:8" x14ac:dyDescent="0.2">
      <c r="H77" s="43"/>
    </row>
    <row r="78" spans="2:8" x14ac:dyDescent="0.2">
      <c r="H78" s="43"/>
    </row>
    <row r="79" spans="2:8" x14ac:dyDescent="0.2">
      <c r="H79" s="43"/>
    </row>
    <row r="80" spans="2:8" x14ac:dyDescent="0.2">
      <c r="H80" s="43"/>
    </row>
    <row r="81" spans="8:8" x14ac:dyDescent="0.2">
      <c r="H81" s="43"/>
    </row>
    <row r="82" spans="8:8" x14ac:dyDescent="0.2">
      <c r="H82" s="43"/>
    </row>
    <row r="83" spans="8:8" x14ac:dyDescent="0.2">
      <c r="H83" s="43"/>
    </row>
    <row r="84" spans="8:8" x14ac:dyDescent="0.2">
      <c r="H84" s="43"/>
    </row>
    <row r="85" spans="8:8" x14ac:dyDescent="0.2">
      <c r="H85" s="43"/>
    </row>
    <row r="86" spans="8:8" x14ac:dyDescent="0.2">
      <c r="H86" s="43"/>
    </row>
    <row r="87" spans="8:8" x14ac:dyDescent="0.2">
      <c r="H87" s="43"/>
    </row>
    <row r="88" spans="8:8" x14ac:dyDescent="0.2">
      <c r="H88" s="43"/>
    </row>
    <row r="89" spans="8:8" x14ac:dyDescent="0.2">
      <c r="H89" s="43"/>
    </row>
    <row r="90" spans="8:8" x14ac:dyDescent="0.2">
      <c r="H90" s="43"/>
    </row>
    <row r="91" spans="8:8" x14ac:dyDescent="0.2">
      <c r="H91" s="43"/>
    </row>
    <row r="92" spans="8:8" x14ac:dyDescent="0.2">
      <c r="H92" s="43"/>
    </row>
    <row r="93" spans="8:8" x14ac:dyDescent="0.2">
      <c r="H93" s="43"/>
    </row>
    <row r="94" spans="8:8" x14ac:dyDescent="0.2">
      <c r="H94" s="43"/>
    </row>
    <row r="95" spans="8:8" x14ac:dyDescent="0.2">
      <c r="H95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7DDF-A70A-4EAB-9A2F-11DF82DBAEA1}">
  <dimension ref="A1:I36"/>
  <sheetViews>
    <sheetView topLeftCell="A7" workbookViewId="0">
      <selection activeCell="B31" sqref="B31"/>
    </sheetView>
  </sheetViews>
  <sheetFormatPr defaultColWidth="11.42578125" defaultRowHeight="12" x14ac:dyDescent="0.2"/>
  <cols>
    <col min="1" max="1" width="43.140625" style="23" customWidth="1"/>
    <col min="2" max="2" width="10" style="63" bestFit="1" customWidth="1"/>
    <col min="3" max="3" width="1.28515625" style="23" customWidth="1"/>
    <col min="4" max="4" width="15.7109375" style="23" customWidth="1"/>
    <col min="5" max="5" width="1.7109375" style="23" customWidth="1"/>
    <col min="6" max="6" width="13.28515625" style="23" bestFit="1" customWidth="1"/>
    <col min="7" max="7" width="15.28515625" style="23" bestFit="1" customWidth="1"/>
    <col min="8" max="8" width="12.85546875" style="23" bestFit="1" customWidth="1"/>
    <col min="9" max="16384" width="11.42578125" style="23"/>
  </cols>
  <sheetData>
    <row r="1" spans="1:7" s="52" customFormat="1" x14ac:dyDescent="0.2">
      <c r="A1" s="50"/>
      <c r="B1" s="51"/>
    </row>
    <row r="2" spans="1:7" s="52" customFormat="1" ht="14.25" x14ac:dyDescent="0.35">
      <c r="A2" s="50"/>
      <c r="B2" s="53">
        <v>2019</v>
      </c>
      <c r="C2" s="54"/>
      <c r="D2" s="54">
        <v>2018</v>
      </c>
    </row>
    <row r="3" spans="1:7" ht="14.25" x14ac:dyDescent="0.35">
      <c r="A3" s="55"/>
      <c r="B3" s="53"/>
      <c r="C3" s="54"/>
      <c r="D3" s="54"/>
    </row>
    <row r="4" spans="1:7" ht="15" x14ac:dyDescent="0.25">
      <c r="A4" s="56" t="s">
        <v>92</v>
      </c>
      <c r="B4" s="57"/>
      <c r="C4" s="58"/>
      <c r="D4" s="59"/>
      <c r="G4" s="60"/>
    </row>
    <row r="5" spans="1:7" x14ac:dyDescent="0.2">
      <c r="A5" s="56" t="s">
        <v>93</v>
      </c>
      <c r="B5" s="61"/>
      <c r="C5" s="58"/>
      <c r="D5" s="62"/>
    </row>
    <row r="6" spans="1:7" x14ac:dyDescent="0.2">
      <c r="B6" s="63">
        <f>+B4+B5</f>
        <v>0</v>
      </c>
      <c r="C6" s="64"/>
      <c r="D6" s="64"/>
    </row>
    <row r="7" spans="1:7" x14ac:dyDescent="0.2">
      <c r="A7" s="56" t="s">
        <v>94</v>
      </c>
      <c r="B7" s="31"/>
      <c r="C7" s="58"/>
      <c r="D7" s="58"/>
    </row>
    <row r="8" spans="1:7" x14ac:dyDescent="0.2">
      <c r="A8" s="56"/>
      <c r="B8" s="31"/>
      <c r="C8" s="58"/>
      <c r="D8" s="58"/>
    </row>
    <row r="9" spans="1:7" x14ac:dyDescent="0.2">
      <c r="A9" s="55" t="s">
        <v>95</v>
      </c>
      <c r="C9" s="58"/>
      <c r="D9" s="58"/>
    </row>
    <row r="10" spans="1:7" x14ac:dyDescent="0.2">
      <c r="A10" s="56" t="s">
        <v>96</v>
      </c>
      <c r="B10" s="40">
        <f>-'EFs 2019'!G52</f>
        <v>-13474.17</v>
      </c>
      <c r="C10" s="58"/>
      <c r="D10" s="65"/>
    </row>
    <row r="11" spans="1:7" x14ac:dyDescent="0.2">
      <c r="A11" s="56"/>
      <c r="B11" s="31"/>
      <c r="C11" s="58"/>
      <c r="D11" s="58"/>
    </row>
    <row r="12" spans="1:7" x14ac:dyDescent="0.2">
      <c r="A12" s="56" t="s">
        <v>97</v>
      </c>
      <c r="B12" s="31">
        <f>+B6+B10</f>
        <v>-13474.17</v>
      </c>
      <c r="C12" s="58"/>
      <c r="D12" s="58"/>
    </row>
    <row r="13" spans="1:7" x14ac:dyDescent="0.2">
      <c r="A13" s="56"/>
      <c r="B13" s="31"/>
      <c r="C13" s="58"/>
      <c r="D13" s="58"/>
    </row>
    <row r="14" spans="1:7" x14ac:dyDescent="0.2">
      <c r="A14" s="56" t="s">
        <v>98</v>
      </c>
      <c r="B14" s="31"/>
      <c r="C14" s="58"/>
      <c r="D14" s="58"/>
    </row>
    <row r="15" spans="1:7" ht="15" x14ac:dyDescent="0.25">
      <c r="A15" s="56" t="s">
        <v>99</v>
      </c>
      <c r="B15" s="31"/>
      <c r="C15" s="58"/>
      <c r="D15" s="58"/>
      <c r="F15" s="60"/>
      <c r="G15" s="60"/>
    </row>
    <row r="16" spans="1:7" x14ac:dyDescent="0.2">
      <c r="A16" s="56"/>
      <c r="B16" s="40"/>
      <c r="C16" s="58"/>
      <c r="D16" s="65"/>
    </row>
    <row r="17" spans="1:9" ht="24" x14ac:dyDescent="0.2">
      <c r="A17" s="66" t="s">
        <v>100</v>
      </c>
      <c r="B17" s="31">
        <f>+B12+B15</f>
        <v>-13474.17</v>
      </c>
      <c r="C17" s="58"/>
      <c r="D17" s="58"/>
      <c r="F17" s="63"/>
    </row>
    <row r="18" spans="1:9" x14ac:dyDescent="0.2">
      <c r="A18" s="56"/>
      <c r="B18" s="31"/>
      <c r="C18" s="58"/>
      <c r="D18" s="58"/>
    </row>
    <row r="19" spans="1:9" x14ac:dyDescent="0.2">
      <c r="A19" s="56" t="s">
        <v>101</v>
      </c>
      <c r="B19" s="67">
        <v>0</v>
      </c>
      <c r="C19" s="68"/>
      <c r="D19" s="69"/>
      <c r="F19" s="70"/>
    </row>
    <row r="20" spans="1:9" x14ac:dyDescent="0.2">
      <c r="A20" s="56"/>
      <c r="B20" s="31"/>
      <c r="C20" s="58"/>
      <c r="D20" s="58"/>
    </row>
    <row r="21" spans="1:9" x14ac:dyDescent="0.2">
      <c r="A21" s="56" t="s">
        <v>102</v>
      </c>
      <c r="B21" s="31"/>
      <c r="C21" s="64"/>
      <c r="D21" s="58"/>
    </row>
    <row r="22" spans="1:9" x14ac:dyDescent="0.2">
      <c r="A22" s="20"/>
      <c r="C22" s="64"/>
      <c r="D22" s="64"/>
    </row>
    <row r="23" spans="1:9" ht="12.75" x14ac:dyDescent="0.2">
      <c r="A23" s="56" t="s">
        <v>103</v>
      </c>
      <c r="B23" s="71">
        <f>+B17+B21</f>
        <v>-13474.17</v>
      </c>
      <c r="C23" s="58"/>
      <c r="D23" s="72"/>
      <c r="E23" s="31"/>
      <c r="F23" s="73"/>
      <c r="G23" s="32"/>
      <c r="H23" s="74"/>
      <c r="I23" s="75"/>
    </row>
    <row r="24" spans="1:9" x14ac:dyDescent="0.2">
      <c r="C24" s="64"/>
      <c r="D24" s="64"/>
    </row>
    <row r="25" spans="1:9" x14ac:dyDescent="0.2">
      <c r="A25" s="55" t="s">
        <v>104</v>
      </c>
      <c r="C25" s="64"/>
      <c r="D25" s="64"/>
    </row>
    <row r="26" spans="1:9" x14ac:dyDescent="0.2">
      <c r="A26" s="20"/>
      <c r="C26" s="64"/>
      <c r="D26" s="64"/>
    </row>
    <row r="27" spans="1:9" ht="24" x14ac:dyDescent="0.2">
      <c r="A27" s="76" t="s">
        <v>105</v>
      </c>
      <c r="B27" s="61">
        <v>0</v>
      </c>
      <c r="C27" s="64"/>
      <c r="D27" s="62"/>
    </row>
    <row r="28" spans="1:9" x14ac:dyDescent="0.2">
      <c r="A28" s="20"/>
      <c r="C28" s="64"/>
      <c r="D28" s="64"/>
    </row>
    <row r="29" spans="1:9" ht="12.75" thickBot="1" x14ac:dyDescent="0.25">
      <c r="A29" s="56" t="s">
        <v>106</v>
      </c>
      <c r="B29" s="77">
        <f>+B23+B27</f>
        <v>-13474.17</v>
      </c>
      <c r="C29" s="64"/>
      <c r="D29" s="78"/>
    </row>
    <row r="30" spans="1:9" ht="12.75" thickTop="1" x14ac:dyDescent="0.2">
      <c r="A30" s="56"/>
      <c r="C30" s="64"/>
      <c r="D30" s="64"/>
    </row>
    <row r="31" spans="1:9" x14ac:dyDescent="0.2">
      <c r="B31" s="31"/>
      <c r="C31" s="58"/>
      <c r="D31" s="58"/>
    </row>
    <row r="32" spans="1:9" x14ac:dyDescent="0.2">
      <c r="B32" s="31"/>
      <c r="C32" s="64"/>
      <c r="D32" s="58"/>
    </row>
    <row r="36" spans="1:2" x14ac:dyDescent="0.2">
      <c r="A36" s="79" t="s">
        <v>107</v>
      </c>
      <c r="B36" s="79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FE18-6C8B-47C8-9F41-F1960541114C}">
  <dimension ref="A1:M56"/>
  <sheetViews>
    <sheetView tabSelected="1" workbookViewId="0">
      <selection activeCell="B45" sqref="B45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80" customFormat="1" x14ac:dyDescent="0.25">
      <c r="C1" s="81"/>
      <c r="D1" s="81"/>
      <c r="E1" s="81"/>
      <c r="F1" s="81"/>
      <c r="G1" s="82" t="s">
        <v>108</v>
      </c>
      <c r="H1" s="82"/>
      <c r="I1" s="82"/>
    </row>
    <row r="2" spans="1:12" s="80" customFormat="1" ht="14.25" customHeight="1" x14ac:dyDescent="0.25">
      <c r="B2" s="83" t="s">
        <v>109</v>
      </c>
      <c r="C2" s="84" t="s">
        <v>110</v>
      </c>
      <c r="F2" s="84" t="s">
        <v>111</v>
      </c>
      <c r="G2" s="84" t="s">
        <v>112</v>
      </c>
      <c r="J2" s="85"/>
    </row>
    <row r="3" spans="1:12" s="80" customFormat="1" ht="14.25" customHeight="1" x14ac:dyDescent="0.25">
      <c r="B3" s="83"/>
      <c r="C3" s="84" t="s">
        <v>113</v>
      </c>
      <c r="D3" s="84" t="s">
        <v>114</v>
      </c>
      <c r="E3" s="84" t="s">
        <v>114</v>
      </c>
      <c r="F3" s="84" t="s">
        <v>115</v>
      </c>
      <c r="G3" s="84" t="s">
        <v>116</v>
      </c>
      <c r="H3" s="84" t="s">
        <v>117</v>
      </c>
      <c r="I3" s="85" t="s">
        <v>118</v>
      </c>
      <c r="J3" s="85"/>
    </row>
    <row r="4" spans="1:12" s="80" customFormat="1" x14ac:dyDescent="0.25">
      <c r="B4" s="86"/>
      <c r="C4" s="87" t="s">
        <v>119</v>
      </c>
      <c r="D4" s="87" t="s">
        <v>120</v>
      </c>
      <c r="E4" s="87" t="s">
        <v>121</v>
      </c>
      <c r="F4" s="87" t="s">
        <v>122</v>
      </c>
      <c r="G4" s="87" t="s">
        <v>123</v>
      </c>
      <c r="H4" s="87" t="s">
        <v>124</v>
      </c>
      <c r="I4" s="88" t="s">
        <v>125</v>
      </c>
      <c r="J4" s="88" t="s">
        <v>126</v>
      </c>
    </row>
    <row r="5" spans="1:12" x14ac:dyDescent="0.25">
      <c r="B5" s="89"/>
      <c r="C5" s="89"/>
      <c r="D5" s="89"/>
      <c r="E5" s="89"/>
      <c r="F5" s="89"/>
      <c r="G5" s="89"/>
      <c r="H5" s="89"/>
      <c r="I5" s="89"/>
      <c r="J5" s="89"/>
    </row>
    <row r="6" spans="1:12" hidden="1" x14ac:dyDescent="0.25">
      <c r="A6" s="90" t="s">
        <v>127</v>
      </c>
      <c r="B6" s="91">
        <v>9830611</v>
      </c>
      <c r="C6" s="92">
        <v>900000</v>
      </c>
      <c r="D6" s="92">
        <v>2751278</v>
      </c>
      <c r="E6" s="92">
        <v>36350</v>
      </c>
      <c r="F6" s="92">
        <v>36350</v>
      </c>
      <c r="G6" s="92">
        <v>706749</v>
      </c>
      <c r="H6" s="92">
        <v>960263</v>
      </c>
      <c r="I6" s="92">
        <v>16280475</v>
      </c>
      <c r="J6" s="91">
        <v>31465726</v>
      </c>
    </row>
    <row r="7" spans="1:12" hidden="1" x14ac:dyDescent="0.25">
      <c r="B7" s="91"/>
      <c r="C7" s="89"/>
      <c r="D7" s="89"/>
      <c r="E7" s="89"/>
      <c r="F7" s="89"/>
      <c r="G7" s="91"/>
      <c r="H7" s="91"/>
      <c r="I7" s="91"/>
      <c r="J7" s="89"/>
    </row>
    <row r="8" spans="1:12" hidden="1" x14ac:dyDescent="0.25">
      <c r="A8" s="90" t="s">
        <v>106</v>
      </c>
      <c r="B8" s="89">
        <v>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92">
        <v>3055040</v>
      </c>
      <c r="J8" s="92">
        <v>3055040</v>
      </c>
    </row>
    <row r="9" spans="1:12" hidden="1" x14ac:dyDescent="0.25">
      <c r="B9" s="91"/>
      <c r="C9" s="89"/>
      <c r="D9" s="89"/>
      <c r="E9" s="89"/>
      <c r="F9" s="89"/>
      <c r="G9" s="91"/>
      <c r="H9" s="91"/>
      <c r="I9" s="91"/>
      <c r="J9" s="89"/>
    </row>
    <row r="10" spans="1:12" hidden="1" x14ac:dyDescent="0.25">
      <c r="A10" s="93" t="s">
        <v>128</v>
      </c>
      <c r="B10" s="94">
        <v>0</v>
      </c>
      <c r="C10" s="94">
        <v>0</v>
      </c>
      <c r="D10" s="94">
        <v>305504</v>
      </c>
      <c r="E10" s="94">
        <v>0</v>
      </c>
      <c r="F10" s="94">
        <v>0</v>
      </c>
      <c r="G10" s="94">
        <v>0</v>
      </c>
      <c r="H10" s="94">
        <v>0</v>
      </c>
      <c r="I10" s="92">
        <v>-305504</v>
      </c>
      <c r="J10" s="92">
        <v>0</v>
      </c>
    </row>
    <row r="11" spans="1:12" hidden="1" x14ac:dyDescent="0.25">
      <c r="B11" s="94"/>
      <c r="C11" s="89"/>
      <c r="D11" s="89"/>
      <c r="E11" s="89"/>
      <c r="F11" s="89"/>
      <c r="G11" s="94"/>
      <c r="H11" s="94"/>
      <c r="I11" s="94"/>
      <c r="J11" s="94"/>
    </row>
    <row r="12" spans="1:12" hidden="1" x14ac:dyDescent="0.25">
      <c r="A12" s="90" t="s">
        <v>129</v>
      </c>
      <c r="B12" s="95">
        <v>23879352</v>
      </c>
      <c r="C12" s="95">
        <v>705936</v>
      </c>
      <c r="D12" s="95">
        <v>3982138</v>
      </c>
      <c r="E12" s="95">
        <v>34797</v>
      </c>
      <c r="F12" s="89">
        <v>-495802</v>
      </c>
      <c r="G12" s="95">
        <v>227072</v>
      </c>
      <c r="H12" s="89">
        <v>-3202431</v>
      </c>
      <c r="I12" s="95">
        <v>38523084</v>
      </c>
      <c r="J12" s="95">
        <v>63654146</v>
      </c>
      <c r="L12" s="96"/>
    </row>
    <row r="13" spans="1:12" ht="4.3499999999999996" hidden="1" customHeight="1" x14ac:dyDescent="0.25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7"/>
      <c r="L13" s="97"/>
    </row>
    <row r="14" spans="1:12" ht="22.5" hidden="1" x14ac:dyDescent="0.25">
      <c r="A14" s="99" t="s">
        <v>130</v>
      </c>
      <c r="B14" s="89">
        <v>6127345</v>
      </c>
      <c r="C14" s="100"/>
      <c r="D14" s="100"/>
      <c r="E14" s="100"/>
      <c r="F14" s="100"/>
      <c r="G14" s="100"/>
      <c r="H14" s="100"/>
      <c r="I14" s="100">
        <v>-6127345</v>
      </c>
      <c r="J14" s="100">
        <f>SUM(B14:I14)</f>
        <v>0</v>
      </c>
      <c r="K14" s="97"/>
      <c r="L14" s="97"/>
    </row>
    <row r="15" spans="1:12" ht="5.0999999999999996" hidden="1" customHeight="1" x14ac:dyDescent="0.25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7"/>
      <c r="L15" s="97"/>
    </row>
    <row r="16" spans="1:12" hidden="1" x14ac:dyDescent="0.25">
      <c r="A16" s="90" t="s">
        <v>128</v>
      </c>
      <c r="B16" s="89"/>
      <c r="C16" s="89"/>
      <c r="D16" s="89">
        <v>680816</v>
      </c>
      <c r="E16" s="89"/>
      <c r="F16" s="89"/>
      <c r="G16" s="89"/>
      <c r="H16" s="89"/>
      <c r="I16" s="89">
        <v>-680816</v>
      </c>
      <c r="J16" s="89">
        <f>SUM(B16:I16)</f>
        <v>0</v>
      </c>
      <c r="L16" s="92"/>
    </row>
    <row r="17" spans="1:12" ht="4.3499999999999996" hidden="1" customHeight="1" x14ac:dyDescent="0.25">
      <c r="B17" s="89"/>
      <c r="C17" s="89"/>
      <c r="D17" s="89"/>
      <c r="E17" s="89"/>
      <c r="F17" s="89"/>
      <c r="G17" s="89"/>
      <c r="H17" s="89"/>
      <c r="I17" s="89"/>
      <c r="J17" s="95"/>
    </row>
    <row r="18" spans="1:12" hidden="1" x14ac:dyDescent="0.25">
      <c r="A18" s="90" t="s">
        <v>131</v>
      </c>
      <c r="B18" s="89"/>
      <c r="C18" s="89"/>
      <c r="D18" s="89"/>
      <c r="E18" s="89"/>
      <c r="F18" s="89"/>
      <c r="G18" s="89"/>
      <c r="H18" s="89"/>
      <c r="I18" s="89">
        <f>476468-29500</f>
        <v>446968</v>
      </c>
      <c r="J18" s="89">
        <f>SUM(B18:I18)</f>
        <v>446968</v>
      </c>
      <c r="L18" s="92"/>
    </row>
    <row r="19" spans="1:12" ht="4.3499999999999996" hidden="1" customHeight="1" x14ac:dyDescent="0.25">
      <c r="B19" s="89"/>
      <c r="C19" s="89"/>
      <c r="D19" s="89"/>
      <c r="E19" s="89"/>
      <c r="F19" s="89"/>
      <c r="G19" s="89"/>
      <c r="H19" s="89"/>
      <c r="I19" s="89"/>
      <c r="J19" s="95"/>
    </row>
    <row r="20" spans="1:12" ht="33.75" hidden="1" x14ac:dyDescent="0.25">
      <c r="A20" s="99" t="s">
        <v>132</v>
      </c>
      <c r="B20" s="89"/>
      <c r="C20" s="89">
        <v>-705016</v>
      </c>
      <c r="D20" s="89"/>
      <c r="E20" s="89"/>
      <c r="F20" s="89"/>
      <c r="G20" s="89"/>
      <c r="H20" s="89"/>
      <c r="I20" s="89"/>
      <c r="J20" s="89">
        <f>SUM(B20:I20)</f>
        <v>-705016</v>
      </c>
      <c r="L20" s="92"/>
    </row>
    <row r="21" spans="1:12" ht="4.3499999999999996" hidden="1" customHeight="1" x14ac:dyDescent="0.25">
      <c r="B21" s="89"/>
      <c r="C21" s="89"/>
      <c r="D21" s="89"/>
      <c r="E21" s="89"/>
      <c r="F21" s="89"/>
      <c r="G21" s="89"/>
      <c r="H21" s="89"/>
      <c r="I21" s="89"/>
      <c r="J21" s="95"/>
    </row>
    <row r="22" spans="1:12" hidden="1" x14ac:dyDescent="0.25">
      <c r="A22" s="90" t="s">
        <v>133</v>
      </c>
      <c r="B22" s="89"/>
      <c r="C22" s="89"/>
      <c r="D22" s="89"/>
      <c r="E22" s="89"/>
      <c r="F22" s="89">
        <v>1849659</v>
      </c>
      <c r="G22" s="89"/>
      <c r="H22" s="89"/>
      <c r="I22" s="89">
        <v>5595545</v>
      </c>
      <c r="J22" s="89">
        <f>SUM(B22:I22)</f>
        <v>7445204</v>
      </c>
      <c r="K22" s="101"/>
      <c r="L22" s="92"/>
    </row>
    <row r="23" spans="1:12" ht="4.3499999999999996" hidden="1" customHeight="1" x14ac:dyDescent="0.25">
      <c r="B23" s="60"/>
      <c r="C23" s="60"/>
      <c r="D23" s="60"/>
      <c r="E23" s="60"/>
      <c r="F23" s="60"/>
      <c r="G23" s="60"/>
      <c r="H23" s="60"/>
      <c r="I23" s="60"/>
      <c r="J23" s="60"/>
    </row>
    <row r="24" spans="1:12" hidden="1" x14ac:dyDescent="0.25">
      <c r="A24" s="90" t="s">
        <v>134</v>
      </c>
      <c r="B24" s="89">
        <f t="shared" ref="B24:J24" si="0">SUM(B12:B22)</f>
        <v>30006697</v>
      </c>
      <c r="C24" s="89">
        <f t="shared" si="0"/>
        <v>920</v>
      </c>
      <c r="D24" s="89">
        <f t="shared" si="0"/>
        <v>4662954</v>
      </c>
      <c r="E24" s="89">
        <f t="shared" si="0"/>
        <v>34797</v>
      </c>
      <c r="F24" s="89">
        <f t="shared" si="0"/>
        <v>1353857</v>
      </c>
      <c r="G24" s="89">
        <f t="shared" si="0"/>
        <v>227072</v>
      </c>
      <c r="H24" s="89">
        <f t="shared" si="0"/>
        <v>-3202431</v>
      </c>
      <c r="I24" s="95">
        <f t="shared" si="0"/>
        <v>37757436</v>
      </c>
      <c r="J24" s="95">
        <f t="shared" si="0"/>
        <v>70841302</v>
      </c>
      <c r="K24" s="102"/>
      <c r="L24" s="96"/>
    </row>
    <row r="25" spans="1:12" ht="4.9000000000000004" hidden="1" customHeight="1" x14ac:dyDescent="0.25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1:12" hidden="1" x14ac:dyDescent="0.25">
      <c r="A26" s="99" t="s">
        <v>135</v>
      </c>
      <c r="B26" s="89"/>
      <c r="C26" s="89"/>
      <c r="D26" s="89"/>
      <c r="E26" s="89"/>
      <c r="F26" s="89"/>
      <c r="G26" s="89"/>
      <c r="H26" s="89"/>
      <c r="I26" s="89">
        <v>854455</v>
      </c>
      <c r="J26" s="89">
        <f>SUM(B26:I26)</f>
        <v>854455</v>
      </c>
    </row>
    <row r="27" spans="1:12" ht="4.9000000000000004" hidden="1" customHeight="1" x14ac:dyDescent="0.25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1:12" ht="22.5" hidden="1" x14ac:dyDescent="0.25">
      <c r="A28" s="99" t="s">
        <v>136</v>
      </c>
      <c r="B28" s="89">
        <v>5035990</v>
      </c>
      <c r="C28" s="89"/>
      <c r="D28" s="89"/>
      <c r="E28" s="89"/>
      <c r="F28" s="89"/>
      <c r="G28" s="89"/>
      <c r="H28" s="89"/>
      <c r="I28" s="89">
        <v>-5035990</v>
      </c>
      <c r="J28" s="89">
        <f>SUM(B28:I28)</f>
        <v>0</v>
      </c>
    </row>
    <row r="29" spans="1:12" ht="4.9000000000000004" hidden="1" customHeight="1" x14ac:dyDescent="0.25">
      <c r="B29" s="89"/>
      <c r="C29" s="89"/>
      <c r="D29" s="89"/>
      <c r="E29" s="89"/>
      <c r="F29" s="89"/>
      <c r="G29" s="89"/>
      <c r="H29" s="89"/>
      <c r="I29" s="89"/>
      <c r="J29" s="89"/>
    </row>
    <row r="30" spans="1:12" hidden="1" x14ac:dyDescent="0.25">
      <c r="A30" s="90" t="s">
        <v>128</v>
      </c>
      <c r="B30" s="89"/>
      <c r="C30" s="89"/>
      <c r="D30" s="89">
        <v>559555</v>
      </c>
      <c r="E30" s="89"/>
      <c r="F30" s="89"/>
      <c r="G30" s="89"/>
      <c r="H30" s="89"/>
      <c r="I30" s="89">
        <v>-559555</v>
      </c>
      <c r="J30" s="89">
        <f>SUM(B30:I30)</f>
        <v>0</v>
      </c>
      <c r="L30" s="92"/>
    </row>
    <row r="31" spans="1:12" ht="4.9000000000000004" hidden="1" customHeight="1" x14ac:dyDescent="0.25">
      <c r="B31" s="89"/>
      <c r="C31" s="89"/>
      <c r="D31" s="89"/>
      <c r="E31" s="89"/>
      <c r="F31" s="89"/>
      <c r="G31" s="89"/>
      <c r="H31" s="89"/>
      <c r="I31" s="89"/>
      <c r="J31" s="89"/>
    </row>
    <row r="32" spans="1:12" hidden="1" x14ac:dyDescent="0.25">
      <c r="A32" s="90" t="s">
        <v>137</v>
      </c>
      <c r="B32" s="89"/>
      <c r="C32" s="89"/>
      <c r="D32" s="89"/>
      <c r="E32" s="89"/>
      <c r="F32" s="89"/>
      <c r="G32" s="89"/>
      <c r="H32" s="89"/>
      <c r="I32" s="89">
        <v>251108</v>
      </c>
      <c r="J32" s="89">
        <f>SUM(B32:I32)</f>
        <v>251108</v>
      </c>
    </row>
    <row r="33" spans="1:13" ht="4.9000000000000004" hidden="1" customHeight="1" x14ac:dyDescent="0.25">
      <c r="B33" s="89"/>
      <c r="C33" s="89"/>
      <c r="D33" s="89"/>
      <c r="E33" s="89"/>
      <c r="F33" s="89"/>
      <c r="G33" s="89"/>
      <c r="H33" s="89"/>
      <c r="I33" s="89"/>
      <c r="J33" s="89"/>
    </row>
    <row r="34" spans="1:13" hidden="1" x14ac:dyDescent="0.25">
      <c r="A34" s="90" t="s">
        <v>133</v>
      </c>
      <c r="B34" s="89"/>
      <c r="C34" s="89"/>
      <c r="D34" s="89"/>
      <c r="E34" s="89"/>
      <c r="F34" s="89">
        <v>70086</v>
      </c>
      <c r="G34" s="89"/>
      <c r="H34" s="89"/>
      <c r="I34" s="89">
        <v>9390028</v>
      </c>
      <c r="J34" s="89">
        <f>SUM(B34:I34)</f>
        <v>9460114</v>
      </c>
    </row>
    <row r="35" spans="1:13" ht="4.9000000000000004" hidden="1" customHeight="1" x14ac:dyDescent="0.25">
      <c r="B35" s="103"/>
      <c r="C35" s="103"/>
      <c r="D35" s="103"/>
      <c r="E35" s="103"/>
      <c r="F35" s="103"/>
      <c r="G35" s="103"/>
      <c r="H35" s="103"/>
      <c r="I35" s="103"/>
      <c r="J35" s="103"/>
      <c r="K35" s="102"/>
      <c r="L35" s="102"/>
      <c r="M35" s="102"/>
    </row>
    <row r="36" spans="1:13" ht="18.600000000000001" customHeight="1" x14ac:dyDescent="0.25">
      <c r="A36" s="90" t="s">
        <v>138</v>
      </c>
      <c r="B36" s="92">
        <v>1000</v>
      </c>
      <c r="C36" s="92">
        <f>+'EFs 2018'!E32</f>
        <v>330450</v>
      </c>
      <c r="D36" s="92"/>
      <c r="E36" s="92"/>
      <c r="F36" s="92"/>
      <c r="G36" s="92">
        <f>+'EFs 2018'!E29</f>
        <v>109633</v>
      </c>
      <c r="H36" s="92"/>
      <c r="I36" s="104">
        <v>-80845</v>
      </c>
      <c r="J36" s="104">
        <f t="shared" ref="J36:J41" si="1">SUM(B36:I36)</f>
        <v>360238</v>
      </c>
      <c r="K36" s="44"/>
      <c r="L36" s="96"/>
      <c r="M36" s="102"/>
    </row>
    <row r="37" spans="1:13" x14ac:dyDescent="0.25">
      <c r="A37" s="99" t="s">
        <v>135</v>
      </c>
      <c r="B37" s="92"/>
      <c r="C37" s="92"/>
      <c r="D37" s="92"/>
      <c r="E37" s="92"/>
      <c r="F37" s="92"/>
      <c r="G37" s="92"/>
      <c r="H37" s="92"/>
      <c r="I37" s="92"/>
      <c r="J37" s="92">
        <f t="shared" si="1"/>
        <v>0</v>
      </c>
    </row>
    <row r="38" spans="1:13" ht="22.5" x14ac:dyDescent="0.25">
      <c r="A38" s="99" t="s">
        <v>139</v>
      </c>
      <c r="B38" s="92"/>
      <c r="C38" s="92"/>
      <c r="D38" s="92"/>
      <c r="E38" s="92"/>
      <c r="F38" s="105"/>
      <c r="G38" s="92"/>
      <c r="H38" s="92"/>
      <c r="I38" s="92"/>
      <c r="J38" s="92">
        <f t="shared" si="1"/>
        <v>0</v>
      </c>
    </row>
    <row r="39" spans="1:13" x14ac:dyDescent="0.25">
      <c r="A39" s="90" t="s">
        <v>128</v>
      </c>
      <c r="B39" s="92"/>
      <c r="C39" s="92"/>
      <c r="D39" s="92"/>
      <c r="E39" s="92"/>
      <c r="F39" s="92"/>
      <c r="G39" s="92"/>
      <c r="H39" s="92"/>
      <c r="I39" s="92"/>
      <c r="J39" s="92">
        <f t="shared" si="1"/>
        <v>0</v>
      </c>
    </row>
    <row r="40" spans="1:13" x14ac:dyDescent="0.25">
      <c r="A40" s="90" t="s">
        <v>137</v>
      </c>
      <c r="B40" s="92"/>
      <c r="C40" s="92"/>
      <c r="D40" s="92"/>
      <c r="E40" s="92"/>
      <c r="F40" s="92"/>
      <c r="G40" s="92"/>
      <c r="H40" s="92"/>
      <c r="I40" s="92"/>
      <c r="J40" s="92">
        <f t="shared" si="1"/>
        <v>0</v>
      </c>
    </row>
    <row r="41" spans="1:13" x14ac:dyDescent="0.25">
      <c r="A41" s="90" t="s">
        <v>133</v>
      </c>
      <c r="B41" s="92"/>
      <c r="C41" s="92"/>
      <c r="D41" s="92"/>
      <c r="E41" s="92"/>
      <c r="F41" s="92"/>
      <c r="G41" s="92"/>
      <c r="H41" s="92"/>
      <c r="I41" s="92">
        <f>+ERI!B29</f>
        <v>-13474.17</v>
      </c>
      <c r="J41" s="92">
        <f t="shared" si="1"/>
        <v>-13474.17</v>
      </c>
    </row>
    <row r="42" spans="1:13" ht="15.75" thickBot="1" x14ac:dyDescent="0.3">
      <c r="A42" s="90" t="s">
        <v>140</v>
      </c>
      <c r="B42" s="106">
        <f t="shared" ref="B42:J42" si="2">SUM(B36:B41)</f>
        <v>1000</v>
      </c>
      <c r="C42" s="106">
        <f t="shared" si="2"/>
        <v>330450</v>
      </c>
      <c r="D42" s="106">
        <f t="shared" si="2"/>
        <v>0</v>
      </c>
      <c r="E42" s="106">
        <f t="shared" si="2"/>
        <v>0</v>
      </c>
      <c r="F42" s="106">
        <f t="shared" si="2"/>
        <v>0</v>
      </c>
      <c r="G42" s="106">
        <f t="shared" si="2"/>
        <v>109633</v>
      </c>
      <c r="H42" s="106">
        <f t="shared" si="2"/>
        <v>0</v>
      </c>
      <c r="I42" s="106">
        <f t="shared" si="2"/>
        <v>-94319.17</v>
      </c>
      <c r="J42" s="106">
        <f t="shared" si="2"/>
        <v>346763.83</v>
      </c>
    </row>
    <row r="43" spans="1:13" ht="15.75" thickTop="1" x14ac:dyDescent="0.25">
      <c r="B43" s="90"/>
      <c r="C43" s="90"/>
      <c r="D43" s="90"/>
      <c r="E43" s="90"/>
      <c r="F43" s="90"/>
      <c r="G43" s="90"/>
      <c r="H43" s="90"/>
      <c r="I43" s="90"/>
      <c r="J43" s="90"/>
    </row>
    <row r="44" spans="1:13" x14ac:dyDescent="0.25">
      <c r="B44" s="107"/>
      <c r="J44" s="108"/>
    </row>
    <row r="45" spans="1:13" x14ac:dyDescent="0.25">
      <c r="C45" s="107"/>
    </row>
    <row r="47" spans="1:13" x14ac:dyDescent="0.25">
      <c r="C47" s="60"/>
      <c r="D47" s="107"/>
    </row>
    <row r="48" spans="1:13" x14ac:dyDescent="0.25">
      <c r="C48" s="60"/>
      <c r="D48" s="107"/>
    </row>
    <row r="49" spans="3:6" x14ac:dyDescent="0.25">
      <c r="C49" s="107"/>
      <c r="D49" s="107"/>
      <c r="E49" s="109"/>
      <c r="F49" s="107"/>
    </row>
    <row r="50" spans="3:6" x14ac:dyDescent="0.25">
      <c r="D50" s="109"/>
      <c r="E50" s="109"/>
      <c r="F50" s="107"/>
    </row>
    <row r="51" spans="3:6" x14ac:dyDescent="0.25">
      <c r="D51" s="109"/>
      <c r="E51" s="109"/>
      <c r="F51" s="107"/>
    </row>
    <row r="52" spans="3:6" x14ac:dyDescent="0.25">
      <c r="D52" s="110"/>
    </row>
    <row r="53" spans="3:6" x14ac:dyDescent="0.25">
      <c r="D53" s="110"/>
    </row>
    <row r="54" spans="3:6" x14ac:dyDescent="0.25">
      <c r="D54" s="110"/>
    </row>
    <row r="55" spans="3:6" x14ac:dyDescent="0.25">
      <c r="D55" s="110"/>
    </row>
    <row r="56" spans="3:6" x14ac:dyDescent="0.25">
      <c r="D56" s="109"/>
      <c r="E56" s="107"/>
    </row>
  </sheetData>
  <mergeCells count="2">
    <mergeCell ref="G1:I1"/>
    <mergeCell ref="B2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67"/>
  <sheetViews>
    <sheetView topLeftCell="A24" zoomScale="70" zoomScaleNormal="70" workbookViewId="0">
      <selection activeCell="E43" sqref="E43"/>
    </sheetView>
  </sheetViews>
  <sheetFormatPr defaultColWidth="11.42578125" defaultRowHeight="15" x14ac:dyDescent="0.25"/>
  <cols>
    <col min="1" max="1" width="18.5703125" customWidth="1"/>
    <col min="2" max="2" width="31.7109375" customWidth="1"/>
    <col min="3" max="3" width="15.42578125" hidden="1" customWidth="1"/>
    <col min="4" max="4" width="0" hidden="1" customWidth="1"/>
    <col min="7" max="7" width="15.85546875" customWidth="1"/>
  </cols>
  <sheetData>
    <row r="1" spans="2:7" ht="26.25" x14ac:dyDescent="0.4">
      <c r="B1" s="17" t="s">
        <v>3</v>
      </c>
      <c r="C1" s="17"/>
      <c r="D1" s="17"/>
      <c r="E1" s="17"/>
      <c r="F1" s="17"/>
      <c r="G1" s="17"/>
    </row>
    <row r="2" spans="2:7" ht="26.25" x14ac:dyDescent="0.4">
      <c r="B2" s="17" t="s">
        <v>4</v>
      </c>
      <c r="C2" s="17"/>
      <c r="D2" s="17"/>
      <c r="E2" s="17"/>
      <c r="F2" s="17"/>
      <c r="G2" s="17"/>
    </row>
    <row r="3" spans="2:7" ht="20.25" x14ac:dyDescent="0.3">
      <c r="B3" s="18" t="s">
        <v>47</v>
      </c>
      <c r="C3" s="18"/>
      <c r="D3" s="18"/>
      <c r="E3" s="18"/>
      <c r="F3" s="18"/>
      <c r="G3" s="18"/>
    </row>
    <row r="4" spans="2:7" x14ac:dyDescent="0.25">
      <c r="E4" s="7"/>
      <c r="F4" s="7"/>
      <c r="G4" s="7"/>
    </row>
    <row r="5" spans="2:7" x14ac:dyDescent="0.25">
      <c r="B5" s="8" t="s">
        <v>5</v>
      </c>
      <c r="C5" s="9" t="s">
        <v>6</v>
      </c>
      <c r="D5" s="8">
        <v>1</v>
      </c>
      <c r="E5" s="10"/>
      <c r="F5" s="10"/>
      <c r="G5" s="11">
        <f>SUM(F7:F12)</f>
        <v>346764.29</v>
      </c>
    </row>
    <row r="6" spans="2:7" x14ac:dyDescent="0.25">
      <c r="B6" s="8"/>
      <c r="C6" s="9"/>
      <c r="D6" s="8"/>
      <c r="E6" s="10"/>
      <c r="F6" s="10"/>
      <c r="G6" s="10"/>
    </row>
    <row r="7" spans="2:7" x14ac:dyDescent="0.25">
      <c r="B7" s="8" t="s">
        <v>7</v>
      </c>
      <c r="C7" s="9" t="s">
        <v>8</v>
      </c>
      <c r="D7" s="8">
        <v>3</v>
      </c>
      <c r="E7" s="10"/>
      <c r="F7" s="10">
        <f>SUM(E9:E13)</f>
        <v>346764.29</v>
      </c>
      <c r="G7" s="10"/>
    </row>
    <row r="8" spans="2:7" x14ac:dyDescent="0.25">
      <c r="B8" s="8" t="s">
        <v>9</v>
      </c>
      <c r="C8" s="9" t="s">
        <v>10</v>
      </c>
      <c r="D8" s="8">
        <v>5</v>
      </c>
      <c r="E8" s="10"/>
      <c r="F8" s="10"/>
      <c r="G8" s="10"/>
    </row>
    <row r="9" spans="2:7" x14ac:dyDescent="0.25">
      <c r="B9" t="s">
        <v>11</v>
      </c>
      <c r="C9" s="12" t="s">
        <v>12</v>
      </c>
      <c r="D9">
        <v>6</v>
      </c>
      <c r="E9" s="7">
        <v>171600</v>
      </c>
      <c r="F9" s="7"/>
      <c r="G9" s="7"/>
    </row>
    <row r="10" spans="2:7" x14ac:dyDescent="0.25">
      <c r="B10" t="s">
        <v>13</v>
      </c>
      <c r="C10" s="12"/>
      <c r="E10" s="7">
        <v>269483.48</v>
      </c>
      <c r="F10" s="7"/>
      <c r="G10" s="7"/>
    </row>
    <row r="11" spans="2:7" x14ac:dyDescent="0.25">
      <c r="C11" s="12"/>
      <c r="E11" s="7"/>
      <c r="F11" s="7"/>
      <c r="G11" s="7"/>
    </row>
    <row r="12" spans="2:7" x14ac:dyDescent="0.25">
      <c r="B12" s="8" t="s">
        <v>14</v>
      </c>
      <c r="C12" s="12"/>
      <c r="E12" s="7"/>
      <c r="F12" s="10"/>
      <c r="G12" s="7"/>
    </row>
    <row r="13" spans="2:7" x14ac:dyDescent="0.25">
      <c r="B13" t="s">
        <v>15</v>
      </c>
      <c r="C13" s="12"/>
      <c r="E13" s="7">
        <v>-94319.19</v>
      </c>
      <c r="F13" s="7"/>
      <c r="G13" s="7"/>
    </row>
    <row r="14" spans="2:7" x14ac:dyDescent="0.25">
      <c r="C14" s="12"/>
      <c r="E14" s="7"/>
      <c r="F14" s="7"/>
      <c r="G14" s="7"/>
    </row>
    <row r="15" spans="2:7" x14ac:dyDescent="0.25">
      <c r="B15" s="8" t="s">
        <v>16</v>
      </c>
      <c r="C15" s="9"/>
      <c r="D15" s="8"/>
      <c r="E15" s="10"/>
      <c r="F15" s="10"/>
      <c r="G15" s="13">
        <f>SUM(F7:F14)</f>
        <v>346764.29</v>
      </c>
    </row>
    <row r="16" spans="2:7" x14ac:dyDescent="0.25">
      <c r="C16" s="12"/>
      <c r="E16" s="7"/>
      <c r="F16" s="7"/>
      <c r="G16" s="7"/>
    </row>
    <row r="17" spans="2:7" x14ac:dyDescent="0.25">
      <c r="C17" s="12"/>
      <c r="E17" s="7"/>
      <c r="F17" s="7"/>
      <c r="G17" s="7"/>
    </row>
    <row r="18" spans="2:7" x14ac:dyDescent="0.25">
      <c r="C18" s="12"/>
      <c r="E18" s="7"/>
      <c r="F18" s="7"/>
      <c r="G18" s="7"/>
    </row>
    <row r="19" spans="2:7" x14ac:dyDescent="0.25">
      <c r="B19" s="8" t="s">
        <v>17</v>
      </c>
      <c r="C19" s="9" t="s">
        <v>18</v>
      </c>
      <c r="D19" s="8">
        <v>1</v>
      </c>
      <c r="E19" s="10"/>
      <c r="F19" s="10"/>
      <c r="G19" s="11">
        <f>SUM(F20:F32)</f>
        <v>346764.29</v>
      </c>
    </row>
    <row r="20" spans="2:7" x14ac:dyDescent="0.25">
      <c r="B20" s="8" t="s">
        <v>19</v>
      </c>
      <c r="C20" s="9" t="s">
        <v>20</v>
      </c>
      <c r="D20" s="8">
        <v>3</v>
      </c>
      <c r="E20" s="10"/>
      <c r="F20" s="10">
        <f>+E21</f>
        <v>1000</v>
      </c>
      <c r="G20" s="10"/>
    </row>
    <row r="21" spans="2:7" x14ac:dyDescent="0.25">
      <c r="B21" t="s">
        <v>21</v>
      </c>
      <c r="C21" s="12" t="s">
        <v>22</v>
      </c>
      <c r="D21">
        <v>6</v>
      </c>
      <c r="E21" s="7">
        <v>1000</v>
      </c>
      <c r="F21" s="7"/>
      <c r="G21" s="7"/>
    </row>
    <row r="22" spans="2:7" x14ac:dyDescent="0.25">
      <c r="C22" s="12"/>
      <c r="E22" s="7"/>
      <c r="F22" s="7"/>
      <c r="G22" s="7"/>
    </row>
    <row r="23" spans="2:7" x14ac:dyDescent="0.25">
      <c r="B23" s="8" t="s">
        <v>23</v>
      </c>
      <c r="C23" s="12"/>
      <c r="E23" s="7"/>
      <c r="F23" s="10">
        <f>+E24</f>
        <v>109633.48</v>
      </c>
      <c r="G23" s="7"/>
    </row>
    <row r="24" spans="2:7" x14ac:dyDescent="0.25">
      <c r="B24" t="s">
        <v>24</v>
      </c>
      <c r="C24" s="12" t="s">
        <v>25</v>
      </c>
      <c r="D24">
        <v>6</v>
      </c>
      <c r="E24" s="7">
        <v>109633.48</v>
      </c>
      <c r="F24" s="7"/>
      <c r="G24" s="7"/>
    </row>
    <row r="25" spans="2:7" x14ac:dyDescent="0.25">
      <c r="C25" s="12"/>
      <c r="E25" s="7"/>
      <c r="F25" s="7"/>
      <c r="G25" s="7"/>
    </row>
    <row r="26" spans="2:7" x14ac:dyDescent="0.25">
      <c r="B26" s="8" t="s">
        <v>26</v>
      </c>
      <c r="C26" s="12"/>
      <c r="E26" s="7"/>
      <c r="F26" s="10">
        <f>+E27</f>
        <v>330450</v>
      </c>
      <c r="G26" s="7"/>
    </row>
    <row r="27" spans="2:7" x14ac:dyDescent="0.25">
      <c r="B27" t="s">
        <v>27</v>
      </c>
      <c r="C27" s="12" t="s">
        <v>25</v>
      </c>
      <c r="D27">
        <v>6</v>
      </c>
      <c r="E27" s="7">
        <v>330450</v>
      </c>
      <c r="F27" s="7"/>
      <c r="G27" s="7"/>
    </row>
    <row r="28" spans="2:7" x14ac:dyDescent="0.25">
      <c r="C28" s="12"/>
      <c r="E28" s="7"/>
      <c r="F28" s="7"/>
      <c r="G28" s="7"/>
    </row>
    <row r="29" spans="2:7" x14ac:dyDescent="0.25">
      <c r="B29" s="8" t="s">
        <v>28</v>
      </c>
      <c r="C29" s="9" t="s">
        <v>29</v>
      </c>
      <c r="D29" s="8">
        <v>3</v>
      </c>
      <c r="E29" s="10"/>
      <c r="F29" s="10">
        <f>+E30</f>
        <v>-80845.02</v>
      </c>
      <c r="G29" s="10"/>
    </row>
    <row r="30" spans="2:7" x14ac:dyDescent="0.25">
      <c r="B30" s="7" t="s">
        <v>30</v>
      </c>
      <c r="C30" s="9" t="s">
        <v>31</v>
      </c>
      <c r="D30" s="8">
        <v>5</v>
      </c>
      <c r="E30" s="14">
        <f>-67370.85-13474.17</f>
        <v>-80845.02</v>
      </c>
      <c r="F30" s="10"/>
      <c r="G30" s="10"/>
    </row>
    <row r="31" spans="2:7" x14ac:dyDescent="0.25">
      <c r="B31" s="7"/>
      <c r="C31" s="9"/>
      <c r="D31" s="8"/>
      <c r="E31" s="14"/>
      <c r="F31" s="10"/>
      <c r="G31" s="10"/>
    </row>
    <row r="32" spans="2:7" x14ac:dyDescent="0.25">
      <c r="B32" s="10" t="s">
        <v>32</v>
      </c>
      <c r="C32" s="9"/>
      <c r="D32" s="8"/>
      <c r="E32" s="14"/>
      <c r="F32" s="10">
        <f>+E33</f>
        <v>-13474.17</v>
      </c>
      <c r="G32" s="10"/>
    </row>
    <row r="33" spans="2:7" x14ac:dyDescent="0.25">
      <c r="B33" t="s">
        <v>33</v>
      </c>
      <c r="C33" s="12"/>
      <c r="E33" s="7">
        <v>-13474.17</v>
      </c>
      <c r="F33" s="7"/>
      <c r="G33" s="7"/>
    </row>
    <row r="34" spans="2:7" x14ac:dyDescent="0.25">
      <c r="C34" s="12"/>
      <c r="E34" s="7"/>
      <c r="F34" s="7"/>
      <c r="G34" s="7"/>
    </row>
    <row r="35" spans="2:7" x14ac:dyDescent="0.25">
      <c r="B35" s="8" t="s">
        <v>34</v>
      </c>
      <c r="C35" s="12"/>
      <c r="E35" s="10"/>
      <c r="F35" s="10"/>
      <c r="G35" s="13">
        <f>+G19</f>
        <v>346764.29</v>
      </c>
    </row>
    <row r="41" spans="2:7" x14ac:dyDescent="0.25">
      <c r="B41" s="15" t="s">
        <v>35</v>
      </c>
      <c r="C41" s="9"/>
      <c r="D41" s="8"/>
      <c r="E41" s="10"/>
      <c r="F41" s="19" t="s">
        <v>36</v>
      </c>
      <c r="G41" s="19"/>
    </row>
    <row r="42" spans="2:7" x14ac:dyDescent="0.25">
      <c r="B42" s="15" t="s">
        <v>37</v>
      </c>
      <c r="C42" s="9"/>
      <c r="D42" s="8"/>
      <c r="E42" s="10"/>
      <c r="F42" s="19" t="s">
        <v>38</v>
      </c>
      <c r="G42" s="19"/>
    </row>
    <row r="47" spans="2:7" ht="26.25" x14ac:dyDescent="0.4">
      <c r="B47" s="17" t="s">
        <v>3</v>
      </c>
      <c r="C47" s="17"/>
      <c r="D47" s="17"/>
      <c r="E47" s="17"/>
      <c r="F47" s="17"/>
      <c r="G47" s="17"/>
    </row>
    <row r="48" spans="2:7" ht="26.25" x14ac:dyDescent="0.4">
      <c r="B48" s="17" t="s">
        <v>39</v>
      </c>
      <c r="C48" s="17"/>
      <c r="D48" s="17"/>
      <c r="E48" s="17"/>
      <c r="F48" s="17"/>
      <c r="G48" s="17"/>
    </row>
    <row r="49" spans="2:7" ht="20.25" x14ac:dyDescent="0.3">
      <c r="B49" s="18" t="s">
        <v>47</v>
      </c>
      <c r="C49" s="18"/>
      <c r="D49" s="18"/>
      <c r="E49" s="18"/>
      <c r="F49" s="18"/>
      <c r="G49" s="18"/>
    </row>
    <row r="50" spans="2:7" x14ac:dyDescent="0.25">
      <c r="C50" s="12"/>
      <c r="E50" s="7"/>
      <c r="F50" s="7"/>
      <c r="G50" s="7"/>
    </row>
    <row r="51" spans="2:7" x14ac:dyDescent="0.25">
      <c r="C51" s="12"/>
      <c r="E51" s="7"/>
      <c r="F51" s="7"/>
      <c r="G51" s="7"/>
    </row>
    <row r="52" spans="2:7" x14ac:dyDescent="0.25">
      <c r="B52" s="8" t="s">
        <v>40</v>
      </c>
      <c r="C52" s="9" t="s">
        <v>41</v>
      </c>
      <c r="D52" s="8">
        <v>1</v>
      </c>
      <c r="E52" s="10"/>
      <c r="F52" s="10"/>
      <c r="G52" s="10">
        <f>+F53</f>
        <v>13474.17</v>
      </c>
    </row>
    <row r="53" spans="2:7" x14ac:dyDescent="0.25">
      <c r="B53" s="8" t="s">
        <v>42</v>
      </c>
      <c r="C53" s="9" t="s">
        <v>43</v>
      </c>
      <c r="D53" s="8">
        <v>3</v>
      </c>
      <c r="E53" s="10"/>
      <c r="F53" s="10">
        <f>+E54</f>
        <v>13474.17</v>
      </c>
      <c r="G53" s="10"/>
    </row>
    <row r="54" spans="2:7" x14ac:dyDescent="0.25">
      <c r="B54" s="16" t="s">
        <v>44</v>
      </c>
      <c r="C54" s="12" t="s">
        <v>45</v>
      </c>
      <c r="D54" s="16">
        <v>5</v>
      </c>
      <c r="E54" s="14">
        <f>+'depreciacion '!E10</f>
        <v>13474.17</v>
      </c>
      <c r="F54" s="10"/>
      <c r="G54" s="10"/>
    </row>
    <row r="55" spans="2:7" x14ac:dyDescent="0.25">
      <c r="B55" s="8" t="s">
        <v>46</v>
      </c>
      <c r="C55" s="8"/>
      <c r="D55" s="8"/>
      <c r="E55" s="10"/>
      <c r="F55" s="10"/>
      <c r="G55" s="13">
        <f>+G52</f>
        <v>13474.17</v>
      </c>
    </row>
    <row r="56" spans="2:7" x14ac:dyDescent="0.25">
      <c r="E56" s="7"/>
      <c r="F56" s="7"/>
      <c r="G56" s="7"/>
    </row>
    <row r="57" spans="2:7" x14ac:dyDescent="0.25">
      <c r="E57" s="7"/>
      <c r="F57" s="7"/>
      <c r="G57" s="7"/>
    </row>
    <row r="58" spans="2:7" x14ac:dyDescent="0.25">
      <c r="E58" s="7"/>
      <c r="F58" s="7"/>
      <c r="G58" s="7"/>
    </row>
    <row r="59" spans="2:7" x14ac:dyDescent="0.25">
      <c r="E59" s="7"/>
      <c r="F59" s="7"/>
      <c r="G59" s="7"/>
    </row>
    <row r="60" spans="2:7" x14ac:dyDescent="0.25">
      <c r="E60" s="7"/>
      <c r="F60" s="7"/>
      <c r="G60" s="7"/>
    </row>
    <row r="61" spans="2:7" x14ac:dyDescent="0.25">
      <c r="E61" s="7"/>
      <c r="F61" s="7"/>
      <c r="G61" s="7"/>
    </row>
    <row r="62" spans="2:7" x14ac:dyDescent="0.25">
      <c r="E62" s="7"/>
      <c r="F62" s="7"/>
      <c r="G62" s="7"/>
    </row>
    <row r="63" spans="2:7" x14ac:dyDescent="0.25">
      <c r="E63" s="7"/>
      <c r="F63" s="7"/>
      <c r="G63" s="7"/>
    </row>
    <row r="64" spans="2:7" x14ac:dyDescent="0.25">
      <c r="E64" s="7"/>
      <c r="F64" s="7"/>
      <c r="G64" s="7"/>
    </row>
    <row r="65" spans="2:7" x14ac:dyDescent="0.25">
      <c r="E65" s="7"/>
      <c r="F65" s="7"/>
      <c r="G65" s="7"/>
    </row>
    <row r="66" spans="2:7" x14ac:dyDescent="0.25">
      <c r="B66" s="15" t="s">
        <v>35</v>
      </c>
      <c r="C66" s="9"/>
      <c r="D66" s="8"/>
      <c r="E66" s="10"/>
      <c r="F66" s="19" t="s">
        <v>36</v>
      </c>
      <c r="G66" s="19"/>
    </row>
    <row r="67" spans="2:7" x14ac:dyDescent="0.25">
      <c r="B67" s="15" t="s">
        <v>37</v>
      </c>
      <c r="C67" s="9"/>
      <c r="D67" s="8"/>
      <c r="E67" s="10"/>
      <c r="F67" s="19" t="s">
        <v>38</v>
      </c>
      <c r="G67" s="19"/>
    </row>
  </sheetData>
  <sheetProtection selectLockedCells="1" selectUnlockedCells="1"/>
  <mergeCells count="10">
    <mergeCell ref="B48:G48"/>
    <mergeCell ref="B49:G49"/>
    <mergeCell ref="F66:G66"/>
    <mergeCell ref="F67:G67"/>
    <mergeCell ref="B1:G1"/>
    <mergeCell ref="B2:G2"/>
    <mergeCell ref="B3:G3"/>
    <mergeCell ref="F41:G41"/>
    <mergeCell ref="F42:G42"/>
    <mergeCell ref="B47:G47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workbookViewId="0">
      <selection activeCell="F10" sqref="F10"/>
    </sheetView>
  </sheetViews>
  <sheetFormatPr defaultColWidth="11.42578125" defaultRowHeight="12.75" x14ac:dyDescent="0.2"/>
  <cols>
    <col min="1" max="256" width="10.28515625" style="1" customWidth="1"/>
    <col min="257" max="16384" width="11.42578125" style="1"/>
  </cols>
  <sheetData>
    <row r="2" spans="2:8" x14ac:dyDescent="0.2">
      <c r="B2" s="1" t="s">
        <v>0</v>
      </c>
    </row>
    <row r="3" spans="2:8" x14ac:dyDescent="0.2">
      <c r="B3" s="1" t="s">
        <v>1</v>
      </c>
      <c r="C3" s="2">
        <v>269483.48</v>
      </c>
      <c r="D3" s="3"/>
      <c r="E3" s="4"/>
      <c r="F3" s="1" t="s">
        <v>2</v>
      </c>
    </row>
    <row r="4" spans="2:8" x14ac:dyDescent="0.2">
      <c r="C4" s="1">
        <v>1</v>
      </c>
      <c r="D4" s="3">
        <v>41639</v>
      </c>
      <c r="E4" s="5">
        <v>13474.17</v>
      </c>
      <c r="F4" s="6">
        <f>+E4</f>
        <v>13474.17</v>
      </c>
    </row>
    <row r="5" spans="2:8" x14ac:dyDescent="0.2">
      <c r="C5" s="1">
        <v>2</v>
      </c>
      <c r="D5" s="3">
        <v>42004</v>
      </c>
      <c r="E5" s="5">
        <v>13474.17</v>
      </c>
      <c r="F5" s="6">
        <f t="shared" ref="F5:F23" si="0">+F4+E5</f>
        <v>26948.34</v>
      </c>
    </row>
    <row r="6" spans="2:8" x14ac:dyDescent="0.2">
      <c r="C6" s="1">
        <v>3</v>
      </c>
      <c r="D6" s="3">
        <v>42369</v>
      </c>
      <c r="E6" s="5">
        <v>13474.17</v>
      </c>
      <c r="F6" s="6">
        <f t="shared" si="0"/>
        <v>40422.51</v>
      </c>
    </row>
    <row r="7" spans="2:8" x14ac:dyDescent="0.2">
      <c r="C7" s="1">
        <v>4</v>
      </c>
      <c r="D7" s="3">
        <v>42735</v>
      </c>
      <c r="E7" s="5">
        <v>13474.17</v>
      </c>
      <c r="F7" s="6">
        <f t="shared" si="0"/>
        <v>53896.68</v>
      </c>
    </row>
    <row r="8" spans="2:8" x14ac:dyDescent="0.2">
      <c r="C8" s="1">
        <v>5</v>
      </c>
      <c r="D8" s="3">
        <v>43100</v>
      </c>
      <c r="E8" s="5">
        <v>13474.17</v>
      </c>
      <c r="F8" s="6">
        <f t="shared" si="0"/>
        <v>67370.850000000006</v>
      </c>
    </row>
    <row r="9" spans="2:8" x14ac:dyDescent="0.2">
      <c r="C9" s="1">
        <v>6</v>
      </c>
      <c r="D9" s="3">
        <v>43465</v>
      </c>
      <c r="E9" s="5">
        <v>13474.17</v>
      </c>
      <c r="F9" s="6">
        <f t="shared" si="0"/>
        <v>80845.02</v>
      </c>
    </row>
    <row r="10" spans="2:8" x14ac:dyDescent="0.2">
      <c r="C10" s="1">
        <v>7</v>
      </c>
      <c r="D10" s="3">
        <v>43830</v>
      </c>
      <c r="E10" s="5">
        <v>13474.17</v>
      </c>
      <c r="F10" s="6">
        <f t="shared" si="0"/>
        <v>94319.19</v>
      </c>
      <c r="H10" s="1">
        <f>+SUM(E4:E10)</f>
        <v>94319.19</v>
      </c>
    </row>
    <row r="11" spans="2:8" x14ac:dyDescent="0.2">
      <c r="C11" s="1">
        <v>8</v>
      </c>
      <c r="D11" s="3">
        <v>44196</v>
      </c>
      <c r="E11" s="4">
        <v>13474.17</v>
      </c>
      <c r="F11" s="6">
        <f t="shared" si="0"/>
        <v>107793.36</v>
      </c>
    </row>
    <row r="12" spans="2:8" x14ac:dyDescent="0.2">
      <c r="C12" s="1">
        <v>9</v>
      </c>
      <c r="D12" s="3">
        <v>44561</v>
      </c>
      <c r="E12" s="4">
        <v>13474.17</v>
      </c>
      <c r="F12" s="6">
        <f t="shared" si="0"/>
        <v>121267.53</v>
      </c>
    </row>
    <row r="13" spans="2:8" x14ac:dyDescent="0.2">
      <c r="C13" s="1">
        <v>10</v>
      </c>
      <c r="D13" s="3">
        <v>44926</v>
      </c>
      <c r="E13" s="4">
        <v>13474.17</v>
      </c>
      <c r="F13" s="6">
        <f t="shared" si="0"/>
        <v>134741.70000000001</v>
      </c>
    </row>
    <row r="14" spans="2:8" x14ac:dyDescent="0.2">
      <c r="C14" s="1">
        <v>11</v>
      </c>
      <c r="D14" s="3">
        <v>45291</v>
      </c>
      <c r="E14" s="4">
        <v>13474.17</v>
      </c>
      <c r="F14" s="6">
        <f t="shared" si="0"/>
        <v>148215.87000000002</v>
      </c>
    </row>
    <row r="15" spans="2:8" x14ac:dyDescent="0.2">
      <c r="C15" s="1">
        <v>12</v>
      </c>
      <c r="D15" s="3">
        <v>45657</v>
      </c>
      <c r="E15" s="4">
        <v>13474.17</v>
      </c>
      <c r="F15" s="6">
        <f t="shared" si="0"/>
        <v>161690.04000000004</v>
      </c>
    </row>
    <row r="16" spans="2:8" x14ac:dyDescent="0.2">
      <c r="C16" s="1">
        <v>13</v>
      </c>
      <c r="D16" s="3">
        <v>46022</v>
      </c>
      <c r="E16" s="4">
        <v>13474.17</v>
      </c>
      <c r="F16" s="6">
        <f t="shared" si="0"/>
        <v>175164.21000000005</v>
      </c>
    </row>
    <row r="17" spans="3:6" x14ac:dyDescent="0.2">
      <c r="C17" s="1">
        <v>14</v>
      </c>
      <c r="D17" s="3">
        <v>46387</v>
      </c>
      <c r="E17" s="4">
        <v>13474.17</v>
      </c>
      <c r="F17" s="6">
        <f t="shared" si="0"/>
        <v>188638.38000000006</v>
      </c>
    </row>
    <row r="18" spans="3:6" x14ac:dyDescent="0.2">
      <c r="C18" s="1">
        <v>15</v>
      </c>
      <c r="D18" s="3">
        <v>46752</v>
      </c>
      <c r="E18" s="4">
        <v>13474.17</v>
      </c>
      <c r="F18" s="6">
        <f t="shared" si="0"/>
        <v>202112.55000000008</v>
      </c>
    </row>
    <row r="19" spans="3:6" x14ac:dyDescent="0.2">
      <c r="C19" s="1">
        <v>16</v>
      </c>
      <c r="D19" s="3">
        <v>47118</v>
      </c>
      <c r="E19" s="4">
        <v>13474.17</v>
      </c>
      <c r="F19" s="6">
        <f t="shared" si="0"/>
        <v>215586.72000000009</v>
      </c>
    </row>
    <row r="20" spans="3:6" x14ac:dyDescent="0.2">
      <c r="C20" s="1">
        <v>17</v>
      </c>
      <c r="D20" s="3">
        <v>47483</v>
      </c>
      <c r="E20" s="4">
        <v>13474.17</v>
      </c>
      <c r="F20" s="6">
        <f t="shared" si="0"/>
        <v>229060.8900000001</v>
      </c>
    </row>
    <row r="21" spans="3:6" x14ac:dyDescent="0.2">
      <c r="C21" s="1">
        <v>18</v>
      </c>
      <c r="D21" s="3">
        <v>47848</v>
      </c>
      <c r="E21" s="4">
        <v>13474.17</v>
      </c>
      <c r="F21" s="6">
        <f t="shared" si="0"/>
        <v>242535.06000000011</v>
      </c>
    </row>
    <row r="22" spans="3:6" x14ac:dyDescent="0.2">
      <c r="C22" s="1">
        <v>19</v>
      </c>
      <c r="D22" s="3">
        <v>48213</v>
      </c>
      <c r="E22" s="4">
        <v>13474.17</v>
      </c>
      <c r="F22" s="6">
        <f t="shared" si="0"/>
        <v>256009.23000000013</v>
      </c>
    </row>
    <row r="23" spans="3:6" x14ac:dyDescent="0.2">
      <c r="C23" s="1">
        <v>20</v>
      </c>
      <c r="D23" s="3">
        <v>48579</v>
      </c>
      <c r="E23" s="4">
        <v>13474.17</v>
      </c>
      <c r="F23" s="6">
        <f t="shared" si="0"/>
        <v>269483.40000000014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A809-6845-4683-A352-D52602C61435}">
  <dimension ref="A5:I91"/>
  <sheetViews>
    <sheetView topLeftCell="A16" zoomScale="73" zoomScaleNormal="73" workbookViewId="0">
      <selection activeCell="G34" sqref="G34:G37"/>
    </sheetView>
  </sheetViews>
  <sheetFormatPr defaultColWidth="11.42578125" defaultRowHeight="15" x14ac:dyDescent="0.25"/>
  <cols>
    <col min="1" max="1" width="14.28515625" customWidth="1"/>
    <col min="2" max="2" width="56" customWidth="1"/>
    <col min="3" max="3" width="14.5703125" hidden="1" customWidth="1"/>
    <col min="4" max="4" width="2" hidden="1" customWidth="1"/>
    <col min="5" max="5" width="12.42578125" style="7" bestFit="1" customWidth="1"/>
    <col min="6" max="6" width="12.42578125" style="7" hidden="1" customWidth="1"/>
    <col min="7" max="8" width="12.42578125" style="7" bestFit="1" customWidth="1"/>
    <col min="9" max="9" width="11.42578125" style="7"/>
  </cols>
  <sheetData>
    <row r="5" spans="1:8" ht="26.25" x14ac:dyDescent="0.4">
      <c r="B5" s="111" t="s">
        <v>3</v>
      </c>
      <c r="C5" s="111"/>
      <c r="D5" s="111"/>
      <c r="E5" s="111"/>
      <c r="F5" s="111"/>
      <c r="G5" s="111"/>
      <c r="H5" s="111"/>
    </row>
    <row r="6" spans="1:8" ht="26.25" x14ac:dyDescent="0.4">
      <c r="B6" s="111" t="s">
        <v>4</v>
      </c>
      <c r="C6" s="111"/>
      <c r="D6" s="111"/>
      <c r="E6" s="111"/>
      <c r="F6" s="111"/>
      <c r="G6" s="111"/>
      <c r="H6" s="111"/>
    </row>
    <row r="7" spans="1:8" ht="20.25" x14ac:dyDescent="0.3">
      <c r="B7" s="112" t="s">
        <v>141</v>
      </c>
      <c r="C7" s="112"/>
      <c r="D7" s="112"/>
      <c r="E7" s="112"/>
      <c r="F7" s="112"/>
      <c r="G7" s="112"/>
      <c r="H7" s="112"/>
    </row>
    <row r="9" spans="1:8" x14ac:dyDescent="0.25">
      <c r="A9" s="110"/>
      <c r="B9" s="110" t="s">
        <v>5</v>
      </c>
      <c r="C9" s="113" t="s">
        <v>6</v>
      </c>
      <c r="D9" s="110">
        <v>1</v>
      </c>
      <c r="E9" s="114"/>
      <c r="F9" s="114"/>
      <c r="G9" s="114"/>
      <c r="H9" s="115">
        <f>SUM(G11:G16)</f>
        <v>360239.48</v>
      </c>
    </row>
    <row r="10" spans="1:8" x14ac:dyDescent="0.25">
      <c r="A10" s="110"/>
      <c r="B10" s="110"/>
      <c r="C10" s="113"/>
      <c r="D10" s="110"/>
      <c r="E10" s="114"/>
      <c r="F10" s="114"/>
      <c r="G10" s="114"/>
      <c r="H10" s="114"/>
    </row>
    <row r="11" spans="1:8" x14ac:dyDescent="0.25">
      <c r="A11" s="110"/>
      <c r="B11" s="110" t="s">
        <v>7</v>
      </c>
      <c r="C11" s="113" t="s">
        <v>8</v>
      </c>
      <c r="D11" s="110">
        <v>3</v>
      </c>
      <c r="E11" s="114"/>
      <c r="F11" s="114"/>
      <c r="G11" s="114">
        <f>SUM(E13:E17)</f>
        <v>360239.48</v>
      </c>
      <c r="H11" s="114"/>
    </row>
    <row r="12" spans="1:8" x14ac:dyDescent="0.25">
      <c r="A12" s="110"/>
      <c r="B12" s="110" t="s">
        <v>9</v>
      </c>
      <c r="C12" s="113" t="s">
        <v>10</v>
      </c>
      <c r="D12" s="110">
        <v>5</v>
      </c>
      <c r="E12" s="114"/>
      <c r="F12" s="114">
        <v>152350</v>
      </c>
      <c r="G12" s="114"/>
      <c r="H12" s="114"/>
    </row>
    <row r="13" spans="1:8" x14ac:dyDescent="0.25">
      <c r="B13" t="s">
        <v>11</v>
      </c>
      <c r="C13" s="116" t="s">
        <v>12</v>
      </c>
      <c r="D13">
        <v>6</v>
      </c>
      <c r="E13" s="7">
        <v>171600</v>
      </c>
    </row>
    <row r="14" spans="1:8" x14ac:dyDescent="0.25">
      <c r="B14" t="s">
        <v>13</v>
      </c>
      <c r="C14" s="116"/>
      <c r="E14" s="7">
        <v>269483.48</v>
      </c>
    </row>
    <row r="15" spans="1:8" x14ac:dyDescent="0.25">
      <c r="C15" s="116"/>
    </row>
    <row r="16" spans="1:8" x14ac:dyDescent="0.25">
      <c r="B16" s="110" t="s">
        <v>14</v>
      </c>
      <c r="C16" s="116"/>
      <c r="G16" s="114"/>
    </row>
    <row r="17" spans="1:8" x14ac:dyDescent="0.25">
      <c r="B17" t="s">
        <v>15</v>
      </c>
      <c r="C17" s="116"/>
      <c r="E17" s="7">
        <v>-80844</v>
      </c>
    </row>
    <row r="18" spans="1:8" x14ac:dyDescent="0.25">
      <c r="C18" s="116"/>
    </row>
    <row r="19" spans="1:8" x14ac:dyDescent="0.25">
      <c r="C19" s="116"/>
    </row>
    <row r="20" spans="1:8" ht="15.75" thickBot="1" x14ac:dyDescent="0.3">
      <c r="B20" s="110" t="s">
        <v>16</v>
      </c>
      <c r="C20" s="113"/>
      <c r="D20" s="110"/>
      <c r="E20" s="114"/>
      <c r="F20" s="114"/>
      <c r="G20" s="114"/>
      <c r="H20" s="117">
        <f>SUM(G11:G18)</f>
        <v>360239.48</v>
      </c>
    </row>
    <row r="21" spans="1:8" ht="15.75" thickTop="1" x14ac:dyDescent="0.25">
      <c r="C21" s="116"/>
    </row>
    <row r="22" spans="1:8" x14ac:dyDescent="0.25">
      <c r="C22" s="116"/>
    </row>
    <row r="23" spans="1:8" x14ac:dyDescent="0.25">
      <c r="C23" s="116"/>
    </row>
    <row r="24" spans="1:8" x14ac:dyDescent="0.25">
      <c r="A24" s="110"/>
      <c r="B24" s="110" t="s">
        <v>17</v>
      </c>
      <c r="C24" s="113" t="s">
        <v>18</v>
      </c>
      <c r="D24" s="110">
        <v>1</v>
      </c>
      <c r="E24" s="114"/>
      <c r="F24" s="114"/>
      <c r="G24" s="114"/>
      <c r="H24" s="115">
        <f>SUM(G25:G37)</f>
        <v>362485</v>
      </c>
    </row>
    <row r="25" spans="1:8" x14ac:dyDescent="0.25">
      <c r="A25" s="110"/>
      <c r="B25" s="110" t="s">
        <v>19</v>
      </c>
      <c r="C25" s="113" t="s">
        <v>20</v>
      </c>
      <c r="D25" s="110">
        <v>3</v>
      </c>
      <c r="E25" s="114"/>
      <c r="F25" s="114"/>
      <c r="G25" s="114">
        <f>+E26</f>
        <v>1000</v>
      </c>
      <c r="H25" s="114"/>
    </row>
    <row r="26" spans="1:8" x14ac:dyDescent="0.25">
      <c r="B26" t="s">
        <v>21</v>
      </c>
      <c r="C26" s="116" t="s">
        <v>22</v>
      </c>
      <c r="D26">
        <v>6</v>
      </c>
      <c r="E26" s="7">
        <v>1000</v>
      </c>
    </row>
    <row r="27" spans="1:8" x14ac:dyDescent="0.25">
      <c r="C27" s="116"/>
    </row>
    <row r="28" spans="1:8" x14ac:dyDescent="0.25">
      <c r="B28" s="110" t="s">
        <v>23</v>
      </c>
      <c r="C28" s="116"/>
      <c r="G28" s="114">
        <f>+E29</f>
        <v>109633</v>
      </c>
    </row>
    <row r="29" spans="1:8" x14ac:dyDescent="0.25">
      <c r="B29" t="s">
        <v>24</v>
      </c>
      <c r="C29" s="116" t="s">
        <v>25</v>
      </c>
      <c r="D29">
        <v>6</v>
      </c>
      <c r="E29" s="7">
        <v>109633</v>
      </c>
    </row>
    <row r="30" spans="1:8" x14ac:dyDescent="0.25">
      <c r="C30" s="116"/>
    </row>
    <row r="31" spans="1:8" x14ac:dyDescent="0.25">
      <c r="B31" s="110" t="s">
        <v>26</v>
      </c>
      <c r="C31" s="116"/>
      <c r="G31" s="114">
        <f>+E32</f>
        <v>330450</v>
      </c>
    </row>
    <row r="32" spans="1:8" x14ac:dyDescent="0.25">
      <c r="B32" t="s">
        <v>27</v>
      </c>
      <c r="C32" s="116" t="s">
        <v>25</v>
      </c>
      <c r="D32">
        <v>6</v>
      </c>
      <c r="E32" s="7">
        <v>330450</v>
      </c>
    </row>
    <row r="33" spans="1:8" x14ac:dyDescent="0.25">
      <c r="C33" s="116"/>
    </row>
    <row r="34" spans="1:8" x14ac:dyDescent="0.25">
      <c r="A34" s="110"/>
      <c r="B34" s="110" t="s">
        <v>28</v>
      </c>
      <c r="C34" s="113" t="s">
        <v>29</v>
      </c>
      <c r="D34" s="110">
        <v>3</v>
      </c>
      <c r="E34" s="114"/>
      <c r="F34" s="114"/>
      <c r="G34" s="114">
        <f>+E35</f>
        <v>-67370</v>
      </c>
      <c r="H34" s="114"/>
    </row>
    <row r="35" spans="1:8" x14ac:dyDescent="0.25">
      <c r="A35" s="110"/>
      <c r="B35" s="7" t="s">
        <v>30</v>
      </c>
      <c r="C35" s="113" t="s">
        <v>31</v>
      </c>
      <c r="D35" s="110">
        <v>5</v>
      </c>
      <c r="E35" s="7">
        <v>-67370</v>
      </c>
      <c r="F35" s="114">
        <v>41629.31</v>
      </c>
      <c r="G35" s="114"/>
      <c r="H35" s="114"/>
    </row>
    <row r="36" spans="1:8" x14ac:dyDescent="0.25">
      <c r="A36" s="110"/>
      <c r="B36" s="7"/>
      <c r="C36" s="113"/>
      <c r="D36" s="110"/>
      <c r="F36" s="114"/>
      <c r="G36" s="114"/>
      <c r="H36" s="114"/>
    </row>
    <row r="37" spans="1:8" x14ac:dyDescent="0.25">
      <c r="A37" s="110"/>
      <c r="B37" s="114" t="s">
        <v>32</v>
      </c>
      <c r="C37" s="113"/>
      <c r="D37" s="110"/>
      <c r="F37" s="114"/>
      <c r="G37" s="114">
        <f>+E38</f>
        <v>-11228</v>
      </c>
      <c r="H37" s="114"/>
    </row>
    <row r="38" spans="1:8" x14ac:dyDescent="0.25">
      <c r="B38" t="s">
        <v>33</v>
      </c>
      <c r="C38" s="116"/>
      <c r="E38" s="7">
        <v>-11228</v>
      </c>
    </row>
    <row r="39" spans="1:8" x14ac:dyDescent="0.25">
      <c r="C39" s="116"/>
    </row>
    <row r="40" spans="1:8" ht="15.75" thickBot="1" x14ac:dyDescent="0.3">
      <c r="B40" s="110" t="s">
        <v>34</v>
      </c>
      <c r="C40" s="116"/>
      <c r="E40" s="114"/>
      <c r="F40" s="114"/>
      <c r="G40" s="114"/>
      <c r="H40" s="117">
        <f>+H24</f>
        <v>362485</v>
      </c>
    </row>
    <row r="41" spans="1:8" ht="15.75" thickTop="1" x14ac:dyDescent="0.25">
      <c r="C41" s="116"/>
    </row>
    <row r="42" spans="1:8" x14ac:dyDescent="0.25">
      <c r="C42" s="116"/>
    </row>
    <row r="43" spans="1:8" x14ac:dyDescent="0.25">
      <c r="C43" s="116"/>
    </row>
    <row r="46" spans="1:8" x14ac:dyDescent="0.25">
      <c r="C46" s="116"/>
    </row>
    <row r="47" spans="1:8" x14ac:dyDescent="0.25">
      <c r="C47" s="116"/>
    </row>
    <row r="48" spans="1:8" x14ac:dyDescent="0.25">
      <c r="C48" s="116"/>
    </row>
    <row r="49" spans="2:8" x14ac:dyDescent="0.25">
      <c r="C49" s="116"/>
    </row>
    <row r="50" spans="2:8" x14ac:dyDescent="0.25">
      <c r="B50" s="118" t="s">
        <v>35</v>
      </c>
      <c r="C50" s="113"/>
      <c r="D50" s="110"/>
      <c r="E50" s="114"/>
      <c r="F50" s="114"/>
      <c r="G50" s="119" t="s">
        <v>36</v>
      </c>
      <c r="H50" s="119"/>
    </row>
    <row r="51" spans="2:8" x14ac:dyDescent="0.25">
      <c r="B51" s="118" t="s">
        <v>37</v>
      </c>
      <c r="C51" s="113"/>
      <c r="D51" s="110"/>
      <c r="E51" s="114"/>
      <c r="F51" s="114"/>
      <c r="G51" s="119" t="s">
        <v>38</v>
      </c>
      <c r="H51" s="119"/>
    </row>
    <row r="52" spans="2:8" x14ac:dyDescent="0.25">
      <c r="B52" s="118"/>
      <c r="C52" s="113"/>
      <c r="D52" s="110"/>
      <c r="E52" s="114"/>
      <c r="F52" s="114"/>
      <c r="G52" s="120"/>
      <c r="H52" s="120"/>
    </row>
    <row r="53" spans="2:8" x14ac:dyDescent="0.25">
      <c r="B53" s="118"/>
      <c r="C53" s="113"/>
      <c r="D53" s="110"/>
      <c r="E53" s="114"/>
      <c r="F53" s="114"/>
      <c r="G53" s="120"/>
      <c r="H53" s="120"/>
    </row>
    <row r="54" spans="2:8" x14ac:dyDescent="0.25">
      <c r="B54" s="118"/>
      <c r="C54" s="113"/>
      <c r="D54" s="110"/>
      <c r="E54" s="114"/>
      <c r="F54" s="114"/>
      <c r="G54" s="120"/>
      <c r="H54" s="120"/>
    </row>
    <row r="55" spans="2:8" x14ac:dyDescent="0.25">
      <c r="B55" s="118"/>
      <c r="C55" s="113"/>
      <c r="D55" s="110"/>
      <c r="E55" s="114"/>
      <c r="F55" s="114"/>
      <c r="G55" s="120"/>
      <c r="H55" s="120"/>
    </row>
    <row r="56" spans="2:8" x14ac:dyDescent="0.25">
      <c r="B56" s="118"/>
      <c r="C56" s="113"/>
      <c r="D56" s="110"/>
      <c r="E56" s="114"/>
      <c r="F56" s="114"/>
      <c r="G56" s="120"/>
      <c r="H56" s="120"/>
    </row>
    <row r="57" spans="2:8" x14ac:dyDescent="0.25">
      <c r="B57" s="118"/>
      <c r="C57" s="113"/>
      <c r="D57" s="110"/>
      <c r="E57" s="114"/>
      <c r="F57" s="114"/>
      <c r="G57" s="120"/>
      <c r="H57" s="120"/>
    </row>
    <row r="58" spans="2:8" x14ac:dyDescent="0.25">
      <c r="B58" s="118"/>
      <c r="C58" s="113"/>
      <c r="D58" s="110"/>
      <c r="E58" s="114"/>
      <c r="F58" s="114"/>
      <c r="G58" s="120"/>
      <c r="H58" s="120"/>
    </row>
    <row r="59" spans="2:8" x14ac:dyDescent="0.25">
      <c r="B59" s="118"/>
      <c r="C59" s="113"/>
      <c r="D59" s="110"/>
      <c r="E59" s="114"/>
      <c r="F59" s="114"/>
      <c r="G59" s="120"/>
      <c r="H59" s="120"/>
    </row>
    <row r="60" spans="2:8" x14ac:dyDescent="0.25">
      <c r="B60" s="118"/>
      <c r="C60" s="113"/>
      <c r="D60" s="110"/>
      <c r="E60" s="114"/>
      <c r="F60" s="114"/>
      <c r="G60" s="120"/>
      <c r="H60" s="120"/>
    </row>
    <row r="61" spans="2:8" x14ac:dyDescent="0.25">
      <c r="B61" s="118"/>
      <c r="C61" s="113"/>
      <c r="D61" s="110"/>
      <c r="E61" s="114"/>
      <c r="F61" s="114"/>
      <c r="G61" s="120"/>
      <c r="H61" s="120"/>
    </row>
    <row r="62" spans="2:8" x14ac:dyDescent="0.25">
      <c r="B62" s="118"/>
      <c r="C62" s="113"/>
      <c r="D62" s="110"/>
      <c r="E62" s="114"/>
      <c r="F62" s="114"/>
      <c r="G62" s="120"/>
      <c r="H62" s="120"/>
    </row>
    <row r="63" spans="2:8" x14ac:dyDescent="0.25">
      <c r="B63" s="118"/>
      <c r="C63" s="113"/>
      <c r="D63" s="110"/>
      <c r="E63" s="114"/>
      <c r="F63" s="114"/>
      <c r="G63" s="120"/>
      <c r="H63" s="120"/>
    </row>
    <row r="64" spans="2:8" x14ac:dyDescent="0.25">
      <c r="B64" s="118"/>
      <c r="C64" s="113"/>
      <c r="D64" s="110"/>
      <c r="E64" s="114"/>
      <c r="F64" s="114"/>
      <c r="G64" s="120"/>
      <c r="H64" s="120"/>
    </row>
    <row r="65" spans="1:8" x14ac:dyDescent="0.25">
      <c r="B65" s="118"/>
      <c r="C65" s="113"/>
      <c r="D65" s="110"/>
      <c r="E65" s="114"/>
      <c r="F65" s="114"/>
      <c r="G65" s="120"/>
      <c r="H65" s="120"/>
    </row>
    <row r="66" spans="1:8" x14ac:dyDescent="0.25">
      <c r="B66" s="118"/>
      <c r="C66" s="113"/>
      <c r="D66" s="110"/>
      <c r="E66" s="114"/>
      <c r="F66" s="114"/>
      <c r="G66" s="120"/>
      <c r="H66" s="120"/>
    </row>
    <row r="67" spans="1:8" x14ac:dyDescent="0.25">
      <c r="B67" s="118"/>
      <c r="C67" s="113"/>
      <c r="D67" s="110"/>
      <c r="E67" s="114"/>
      <c r="F67" s="114"/>
      <c r="G67" s="120"/>
      <c r="H67" s="120"/>
    </row>
    <row r="68" spans="1:8" x14ac:dyDescent="0.25">
      <c r="C68" s="116"/>
    </row>
    <row r="69" spans="1:8" x14ac:dyDescent="0.25">
      <c r="C69" s="116"/>
    </row>
    <row r="70" spans="1:8" x14ac:dyDescent="0.25">
      <c r="C70" s="116"/>
    </row>
    <row r="71" spans="1:8" ht="26.25" x14ac:dyDescent="0.4">
      <c r="B71" s="111" t="s">
        <v>3</v>
      </c>
      <c r="C71" s="111"/>
      <c r="D71" s="111"/>
      <c r="E71" s="111"/>
      <c r="F71" s="111"/>
      <c r="G71" s="111"/>
      <c r="H71" s="111"/>
    </row>
    <row r="72" spans="1:8" ht="26.25" x14ac:dyDescent="0.4">
      <c r="B72" s="111" t="s">
        <v>39</v>
      </c>
      <c r="C72" s="111"/>
      <c r="D72" s="111"/>
      <c r="E72" s="111"/>
      <c r="F72" s="111"/>
      <c r="G72" s="111"/>
      <c r="H72" s="111"/>
    </row>
    <row r="73" spans="1:8" ht="20.25" x14ac:dyDescent="0.3">
      <c r="B73" s="112" t="s">
        <v>141</v>
      </c>
      <c r="C73" s="112"/>
      <c r="D73" s="112"/>
      <c r="E73" s="112"/>
      <c r="F73" s="112"/>
      <c r="G73" s="112"/>
      <c r="H73" s="112"/>
    </row>
    <row r="74" spans="1:8" x14ac:dyDescent="0.25">
      <c r="C74" s="116"/>
    </row>
    <row r="75" spans="1:8" x14ac:dyDescent="0.25">
      <c r="C75" s="116"/>
    </row>
    <row r="76" spans="1:8" x14ac:dyDescent="0.25">
      <c r="A76" s="110"/>
      <c r="B76" s="110" t="s">
        <v>40</v>
      </c>
      <c r="C76" s="113" t="s">
        <v>41</v>
      </c>
      <c r="D76" s="110">
        <v>1</v>
      </c>
      <c r="E76" s="114"/>
      <c r="F76" s="114"/>
      <c r="G76" s="114"/>
      <c r="H76" s="114">
        <f>+G77</f>
        <v>13473.6</v>
      </c>
    </row>
    <row r="77" spans="1:8" x14ac:dyDescent="0.25">
      <c r="A77" s="110"/>
      <c r="B77" s="110" t="s">
        <v>42</v>
      </c>
      <c r="C77" s="113" t="s">
        <v>43</v>
      </c>
      <c r="D77" s="110">
        <v>3</v>
      </c>
      <c r="E77" s="114"/>
      <c r="F77" s="114"/>
      <c r="G77" s="114">
        <f>+E78</f>
        <v>13473.6</v>
      </c>
      <c r="H77" s="114"/>
    </row>
    <row r="78" spans="1:8" x14ac:dyDescent="0.25">
      <c r="A78" s="110"/>
      <c r="B78" t="s">
        <v>44</v>
      </c>
      <c r="C78" s="116" t="s">
        <v>45</v>
      </c>
      <c r="D78">
        <v>5</v>
      </c>
      <c r="E78" s="7">
        <v>13473.6</v>
      </c>
      <c r="F78" s="114">
        <v>6073.51</v>
      </c>
      <c r="G78" s="114"/>
      <c r="H78" s="114"/>
    </row>
    <row r="79" spans="1:8" ht="15.75" thickBot="1" x14ac:dyDescent="0.3">
      <c r="B79" s="110" t="s">
        <v>46</v>
      </c>
      <c r="C79" s="110"/>
      <c r="D79" s="110"/>
      <c r="E79" s="114"/>
      <c r="F79" s="114"/>
      <c r="G79" s="114"/>
      <c r="H79" s="117">
        <f>+H76</f>
        <v>13473.6</v>
      </c>
    </row>
    <row r="80" spans="1:8" ht="15.75" thickTop="1" x14ac:dyDescent="0.25"/>
    <row r="90" spans="2:8" x14ac:dyDescent="0.25">
      <c r="B90" s="118" t="s">
        <v>35</v>
      </c>
      <c r="C90" s="113"/>
      <c r="D90" s="110"/>
      <c r="E90" s="114"/>
      <c r="F90" s="114"/>
      <c r="G90" s="119" t="s">
        <v>36</v>
      </c>
      <c r="H90" s="119"/>
    </row>
    <row r="91" spans="2:8" x14ac:dyDescent="0.25">
      <c r="B91" s="118" t="s">
        <v>37</v>
      </c>
      <c r="C91" s="113"/>
      <c r="D91" s="110"/>
      <c r="E91" s="114"/>
      <c r="F91" s="114"/>
      <c r="G91" s="119" t="s">
        <v>38</v>
      </c>
      <c r="H91" s="119"/>
    </row>
  </sheetData>
  <mergeCells count="10">
    <mergeCell ref="B72:H72"/>
    <mergeCell ref="B73:H73"/>
    <mergeCell ref="G90:H90"/>
    <mergeCell ref="G91:H91"/>
    <mergeCell ref="B5:H5"/>
    <mergeCell ref="B6:H6"/>
    <mergeCell ref="B7:H7"/>
    <mergeCell ref="G50:H50"/>
    <mergeCell ref="G51:H51"/>
    <mergeCell ref="B71:H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ESF</vt:lpstr>
      <vt:lpstr>ERI</vt:lpstr>
      <vt:lpstr>ECP</vt:lpstr>
      <vt:lpstr>EFs 2019</vt:lpstr>
      <vt:lpstr>depreciacion </vt:lpstr>
      <vt:lpstr>EFs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Valarezo</dc:creator>
  <cp:lastModifiedBy>Carlos Almeida</cp:lastModifiedBy>
  <cp:revision>2</cp:revision>
  <cp:lastPrinted>2018-12-13T03:29:49Z</cp:lastPrinted>
  <dcterms:created xsi:type="dcterms:W3CDTF">2016-04-12T20:37:43Z</dcterms:created>
  <dcterms:modified xsi:type="dcterms:W3CDTF">2020-03-25T17:02:51Z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TELCONET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