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net 2019\Consolidado Telconet &amp; subsidiarias 2019\Estados financieros 2019\Corpandino\"/>
    </mc:Choice>
  </mc:AlternateContent>
  <xr:revisionPtr revIDLastSave="0" documentId="13_ncr:1_{FDF8B578-1F76-4450-9010-C6086EE93B3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SF" sheetId="3" r:id="rId1"/>
    <sheet name="ERI" sheetId="4" r:id="rId2"/>
    <sheet name="ECP" sheetId="5" r:id="rId3"/>
    <sheet name="BC 2019" sheetId="1" r:id="rId4"/>
    <sheet name="BC 2018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3" l="1"/>
  <c r="F14" i="3"/>
  <c r="F27" i="3" s="1"/>
  <c r="F31" i="3" s="1"/>
  <c r="C27" i="3"/>
  <c r="C31" i="3" s="1"/>
  <c r="C14" i="3"/>
  <c r="C19" i="3" l="1"/>
  <c r="I41" i="5" l="1"/>
  <c r="I42" i="5" s="1"/>
  <c r="B15" i="4"/>
  <c r="B10" i="4"/>
  <c r="B5" i="4"/>
  <c r="B4" i="4"/>
  <c r="E29" i="3"/>
  <c r="E20" i="3"/>
  <c r="E11" i="3"/>
  <c r="E9" i="3"/>
  <c r="E8" i="3"/>
  <c r="E13" i="3"/>
  <c r="E10" i="3"/>
  <c r="B19" i="3"/>
  <c r="B10" i="3"/>
  <c r="B9" i="3"/>
  <c r="B8" i="3"/>
  <c r="B5" i="3"/>
  <c r="E26" i="3"/>
  <c r="B27" i="3"/>
  <c r="H42" i="5"/>
  <c r="G42" i="5"/>
  <c r="F42" i="5"/>
  <c r="E42" i="5"/>
  <c r="D42" i="5"/>
  <c r="C42" i="5"/>
  <c r="B42" i="5"/>
  <c r="J40" i="5"/>
  <c r="J39" i="5"/>
  <c r="J38" i="5"/>
  <c r="J37" i="5"/>
  <c r="J36" i="5"/>
  <c r="J34" i="5"/>
  <c r="J32" i="5"/>
  <c r="J30" i="5"/>
  <c r="J28" i="5"/>
  <c r="J26" i="5"/>
  <c r="H24" i="5"/>
  <c r="G24" i="5"/>
  <c r="F24" i="5"/>
  <c r="E24" i="5"/>
  <c r="D24" i="5"/>
  <c r="C24" i="5"/>
  <c r="B24" i="5"/>
  <c r="J22" i="5"/>
  <c r="J20" i="5"/>
  <c r="I18" i="5"/>
  <c r="I24" i="5" s="1"/>
  <c r="J16" i="5"/>
  <c r="J14" i="5"/>
  <c r="B6" i="4" l="1"/>
  <c r="B12" i="4" s="1"/>
  <c r="B17" i="4" s="1"/>
  <c r="B23" i="4" s="1"/>
  <c r="B29" i="4" s="1"/>
  <c r="E14" i="3"/>
  <c r="E27" i="3" s="1"/>
  <c r="B14" i="3"/>
  <c r="B31" i="3" s="1"/>
  <c r="E31" i="3"/>
  <c r="J18" i="5"/>
  <c r="J24" i="5" s="1"/>
  <c r="J41" i="5"/>
  <c r="J42" i="5" s="1"/>
  <c r="J205" i="1" l="1"/>
  <c r="J118" i="1" s="1"/>
</calcChain>
</file>

<file path=xl/sharedStrings.xml><?xml version="1.0" encoding="utf-8"?>
<sst xmlns="http://schemas.openxmlformats.org/spreadsheetml/2006/main" count="910" uniqueCount="518">
  <si>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</si>
  <si>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</si>
  <si>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</si>
  <si>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</si>
  <si>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</si>
  <si>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</si>
  <si>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</si>
  <si>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</si>
  <si>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CAJA  CHICA </t>
  </si>
  <si>
    <t>1-1-1-01-02</t>
  </si>
  <si>
    <t xml:space="preserve">      CAJA CHICA GUAYAQUIL</t>
  </si>
  <si>
    <t>1-1-1-01-02-001</t>
  </si>
  <si>
    <t xml:space="preserve">     INSTITUCIONES FINANCIERAS</t>
  </si>
  <si>
    <t>1-1-1-01-03</t>
  </si>
  <si>
    <t xml:space="preserve">      BANCO BOLIVARIANO</t>
  </si>
  <si>
    <t>1-1-1-01-03-001</t>
  </si>
  <si>
    <t xml:space="preserve">      TRANSFERENCIAS ENTRE CUENTAS TRANSI</t>
  </si>
  <si>
    <t>1-1-1-01-03-002</t>
  </si>
  <si>
    <t xml:space="preserve">      BCO. BOLIVARIANO AHORRO 2925900</t>
  </si>
  <si>
    <t>1-1-1-01-03-003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</si>
  <si>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</si>
  <si>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</si>
  <si>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</si>
  <si>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</si>
  <si>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 POR  COBRAR</t>
  </si>
  <si>
    <t>1-1-1-03-01-001</t>
  </si>
  <si>
    <t xml:space="preserve">     CUENTAS POR COBRAR RELACIONADAS</t>
  </si>
  <si>
    <t>1-1-1-03-02</t>
  </si>
  <si>
    <t xml:space="preserve">      CABLE ANDINO INC.</t>
  </si>
  <si>
    <t>1-1-1-03-02-002</t>
  </si>
  <si>
    <t xml:space="preserve">      C.B.P.  REE X C</t>
  </si>
  <si>
    <t>1-1-1-03-02-003</t>
  </si>
  <si>
    <t xml:space="preserve">    CREDITO TRIBUTARIO</t>
  </si>
  <si>
    <t>1-1-1-05</t>
  </si>
  <si>
    <t xml:space="preserve">     CREDITO TRIBUTARIO</t>
  </si>
  <si>
    <t>1-1-1-05-01</t>
  </si>
  <si>
    <t xml:space="preserve">      2% RETENCION SOBRE VENTAS</t>
  </si>
  <si>
    <t>1-1-1-05-01-002</t>
  </si>
  <si>
    <t xml:space="preserve">      CREDITO TRIBUTARIO RENTA</t>
  </si>
  <si>
    <t>1-1-1-05-01-003</t>
  </si>
  <si>
    <t xml:space="preserve">      ANTICIPO IMPUESTO A  LA RENTA</t>
  </si>
  <si>
    <t>1-1-1-05-01-004</t>
  </si>
  <si>
    <t xml:space="preserve">     CREDITO TRIBUTARIO IVA</t>
  </si>
  <si>
    <t>1-1-1-05-02</t>
  </si>
  <si>
    <t xml:space="preserve">      12% IVA COMPRA BIENES</t>
  </si>
  <si>
    <t>1-1-1-05-02-001</t>
  </si>
  <si>
    <t xml:space="preserve">      12% IVA COMPRA SERVICIOS</t>
  </si>
  <si>
    <t>1-1-1-05-02-002</t>
  </si>
  <si>
    <t xml:space="preserve">      70% RETENCION IVA</t>
  </si>
  <si>
    <t>1-1-1-05-02-005</t>
  </si>
  <si>
    <t xml:space="preserve">      CREDITO TRIBUTARIO I.V.A.</t>
  </si>
  <si>
    <t>1-1-1-05-02-006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</si>
  <si>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</si>
  <si>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</si>
  <si>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</si>
  <si>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</si>
  <si>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</si>
  <si>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</si>
  <si>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</si>
  <si>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</si>
  <si>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EN TRANSITO LOCAL</t>
  </si>
  <si>
    <t>1-2-1-01-01-001</t>
  </si>
  <si>
    <t xml:space="preserve">      MATERIALES Y EQUIPOS</t>
  </si>
  <si>
    <t>1-2-1-01-01-002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</si>
  <si>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</si>
  <si>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</si>
  <si>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</si>
  <si>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</si>
  <si>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</si>
  <si>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</si>
  <si>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</si>
  <si>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</si>
  <si>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TERRENOS</t>
  </si>
  <si>
    <t>1-3-2-01-01-001</t>
  </si>
  <si>
    <t xml:space="preserve">      EQUIPOS DE  COMPUTACION</t>
  </si>
  <si>
    <t>1-3-2-01-01-002</t>
  </si>
  <si>
    <t xml:space="preserve">      EQUIPOS DE TELECOMUNICACION</t>
  </si>
  <si>
    <t>1-3-2-01-01-003</t>
  </si>
  <si>
    <t xml:space="preserve">      INSTALACIONES</t>
  </si>
  <si>
    <t>1-3-2-01-01-004</t>
  </si>
  <si>
    <t xml:space="preserve">      MUEBLES Y ENSERES</t>
  </si>
  <si>
    <t>1-3-2-01-01-005</t>
  </si>
  <si>
    <t xml:space="preserve">      EDIFICIO</t>
  </si>
  <si>
    <t>1-3-2-01-01-006</t>
  </si>
  <si>
    <t xml:space="preserve">      DUCTOS</t>
  </si>
  <si>
    <t>1-3-2-01-01-007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</si>
  <si>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</si>
  <si>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</si>
  <si>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</si>
  <si>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</si>
  <si>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ACUMU. EQUIPOS COMPUTACION</t>
  </si>
  <si>
    <t>1-3-2-02-01-001</t>
  </si>
  <si>
    <t xml:space="preserve">      DEPREC. ACUMU EQUIPOS TELECOMUN</t>
  </si>
  <si>
    <t>1-3-2-02-01-002</t>
  </si>
  <si>
    <t xml:space="preserve">      DEPREC. ACUMU.  INSTALACIONES</t>
  </si>
  <si>
    <t>1-3-2-02-01-003</t>
  </si>
  <si>
    <t xml:space="preserve">      DEPREC. ACUMUL. MUEBLES Y ENSERES</t>
  </si>
  <si>
    <t>1-3-2-02-01-004</t>
  </si>
  <si>
    <t xml:space="preserve">      DEPREC. ACUMUL. EDIFICIOS</t>
  </si>
  <si>
    <t>1-3-2-02-01-005</t>
  </si>
  <si>
    <t xml:space="preserve">      DEPRECIACION ACUML. DUCTOS</t>
  </si>
  <si>
    <t>1-3-2-02-01-006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</si>
  <si>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</si>
  <si>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</si>
  <si>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</si>
  <si>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</si>
  <si>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</si>
  <si>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</si>
  <si>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ACTIVOS  LARGO  PLAZO</t>
  </si>
  <si>
    <t>1-4-1-01-03</t>
  </si>
  <si>
    <t xml:space="preserve">      PROYECTO BASE MANTA  PCCS</t>
  </si>
  <si>
    <t>1-4-1-01-03-001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</si>
  <si>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</si>
  <si>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</si>
  <si>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</si>
  <si>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</si>
  <si>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</si>
  <si>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</si>
  <si>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</si>
  <si>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</si>
  <si>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</si>
  <si>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</si>
  <si>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12% IVA VENTAS</t>
  </si>
  <si>
    <t>2-1-1-01-01-001</t>
  </si>
  <si>
    <t xml:space="preserve">      30% IVA  RETENIDO PROVEEDORES</t>
  </si>
  <si>
    <t>2-1-1-01-01-002</t>
  </si>
  <si>
    <t xml:space="preserve">      70% IVA RETENIDO PROVEEDORES</t>
  </si>
  <si>
    <t>2-1-1-01-01-003</t>
  </si>
  <si>
    <t xml:space="preserve">      100% IVA RETENCION PROVEEDORES</t>
  </si>
  <si>
    <t>2-1-1-01-01-004</t>
  </si>
  <si>
    <t xml:space="preserve">      I.V.A. POR PAGAR</t>
  </si>
  <si>
    <t>2-1-1-01-01-005</t>
  </si>
  <si>
    <t xml:space="preserve">     RETENCIONES EN FUENTE X PAGAR</t>
  </si>
  <si>
    <t>2-1-1-01-02</t>
  </si>
  <si>
    <t xml:space="preserve">      1% RETENCIONES FUENTE</t>
  </si>
  <si>
    <t>2-1-1-01-02-001</t>
  </si>
  <si>
    <t xml:space="preserve">      2% RETENCIONE FUENTE</t>
  </si>
  <si>
    <t>2-1-1-01-02-002</t>
  </si>
  <si>
    <t xml:space="preserve">      8% RETENCIONES FUENTE</t>
  </si>
  <si>
    <t>2-1-1-01-02-003</t>
  </si>
  <si>
    <t xml:space="preserve">      10% RETENCION FUENTE</t>
  </si>
  <si>
    <t>2-1-1-01-02-004</t>
  </si>
  <si>
    <t xml:space="preserve">      RETENCIONES EN LA FUENTE POR PAGAR</t>
  </si>
  <si>
    <t>2-1-1-01-02-006</t>
  </si>
  <si>
    <t xml:space="preserve">      RETENCIÓN IMPTO. RENTA EMPLEADOS</t>
  </si>
  <si>
    <t>2-1-1-01-02-007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</si>
  <si>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</si>
  <si>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</si>
  <si>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</si>
  <si>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</si>
  <si>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 POR PAGAR</t>
  </si>
  <si>
    <t>2-1-1-02-01-001</t>
  </si>
  <si>
    <t xml:space="preserve">      DECIMO 13ERO  POR PAGAR</t>
  </si>
  <si>
    <t>2-1-1-02-01-002</t>
  </si>
  <si>
    <t xml:space="preserve">      DECIMO 14TO POR PAGAR</t>
  </si>
  <si>
    <t>2-1-1-02-01-003</t>
  </si>
  <si>
    <t xml:space="preserve">      VACACIONES POR PAGAR</t>
  </si>
  <si>
    <t>2-1-1-02-01-004</t>
  </si>
  <si>
    <t xml:space="preserve">      APORTES  PATRONAL POR PAGAR</t>
  </si>
  <si>
    <t>2-1-1-02-01-005</t>
  </si>
  <si>
    <t xml:space="preserve">      FONDO RESERVA POR PAGAR</t>
  </si>
  <si>
    <t>2-1-1-02-01-006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</si>
  <si>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</si>
  <si>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</si>
  <si>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</si>
  <si>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</si>
  <si>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</si>
  <si>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</si>
  <si>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 CUENTAS POR  PAGAR EXTERIOR</t>
  </si>
  <si>
    <t>2-1-1-03-02</t>
  </si>
  <si>
    <t xml:space="preserve">      PROVEEDORES EXTERIOR</t>
  </si>
  <si>
    <t>2-1-1-03-02-001</t>
  </si>
  <si>
    <t xml:space="preserve">    CTA X PAGAR EMPLEADOS - ACCIONISTAS</t>
  </si>
  <si>
    <t>2-1-1-05</t>
  </si>
  <si>
    <t xml:space="preserve">     CUENTAS POR PAGAR DEL PERSONAL</t>
  </si>
  <si>
    <t>2-1-1-05-01</t>
  </si>
  <si>
    <t xml:space="preserve">      QUIROGRAFARIOS  EMPLEADOS</t>
  </si>
  <si>
    <t>2-1-1-05-01-002</t>
  </si>
  <si>
    <t xml:space="preserve">    CUENTAS POR PAGAR DIVERSAS </t>
  </si>
  <si>
    <t>2-1-1-07</t>
  </si>
  <si>
    <t xml:space="preserve">     CUENTAS X PAGAR DIVERSAS - TERCEROS</t>
  </si>
  <si>
    <t>2-1-1-07-01</t>
  </si>
  <si>
    <t xml:space="preserve">      PROVISIÓN ARCOTEL POR PAGAR</t>
  </si>
  <si>
    <t>2-1-1-07-01-001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</si>
  <si>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</si>
  <si>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</si>
  <si>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</si>
  <si>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</si>
  <si>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 PASIVO LARGO PLAZO</t>
  </si>
  <si>
    <t>2-2</t>
  </si>
  <si>
    <t xml:space="preserve">   PASIVO LARGO PLAZO</t>
  </si>
  <si>
    <t>2-2-1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</si>
  <si>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</si>
  <si>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</si>
  <si>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</si>
  <si>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</si>
  <si>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TELCONET S.A. L/P</t>
  </si>
  <si>
    <t>2-2-1-04-01-001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</si>
  <si>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</si>
  <si>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</si>
  <si>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</si>
  <si>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</si>
  <si>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</si>
  <si>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</si>
  <si>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</si>
  <si>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</si>
  <si>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</t>
  </si>
  <si>
    <t>3-1-1-01-01</t>
  </si>
  <si>
    <t xml:space="preserve">      CAPITAL SUSCRITO Y PAGADO</t>
  </si>
  <si>
    <t>3-1-1-01-01-001</t>
  </si>
  <si>
    <t xml:space="preserve">     APORTES  FUTURAS CAPITALIZACIONES</t>
  </si>
  <si>
    <t>3-1-1-01-02</t>
  </si>
  <si>
    <t xml:space="preserve">      APORTE DE ACCIONISTA</t>
  </si>
  <si>
    <t>3-1-1-01-02-001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</si>
  <si>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</si>
  <si>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</si>
  <si>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</si>
  <si>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</si>
  <si>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</si>
  <si>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</si>
  <si>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</si>
  <si>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</si>
  <si>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ACUMULADA AÑO AN</t>
  </si>
  <si>
    <t>3-3-1-01-01-002</t>
  </si>
  <si>
    <t xml:space="preserve"> INGRESOS</t>
  </si>
  <si>
    <t>4</t>
  </si>
  <si>
    <t xml:space="preserve">  PORTADORES</t>
  </si>
  <si>
    <t>4-1</t>
  </si>
  <si>
    <t xml:space="preserve">   VENTAS</t>
  </si>
  <si>
    <t>4-1-1</t>
  </si>
  <si>
    <t xml:space="preserve">    VENTAS</t>
  </si>
  <si>
    <t>4-1-1-01</t>
  </si>
  <si>
    <t xml:space="preserve">     VENTAS GUAYAQUIL</t>
  </si>
  <si>
    <t>4-1-1-01-01</t>
  </si>
  <si>
    <t xml:space="preserve">      VENTA  SERVICIOS  PROFESIONALES</t>
  </si>
  <si>
    <t>4-1-1-01-01-001</t>
  </si>
  <si>
    <t xml:space="preserve">      VENTAS  DE  CAPACIDADES</t>
  </si>
  <si>
    <t>4-1-1-01-01-002</t>
  </si>
  <si>
    <t xml:space="preserve"> COSTOS</t>
  </si>
  <si>
    <t>5</t>
  </si>
  <si>
    <t xml:space="preserve">  COSTO</t>
  </si>
  <si>
    <t>5-1</t>
  </si>
  <si>
    <t xml:space="preserve">   COSTO</t>
  </si>
  <si>
    <t>5-1-1</t>
  </si>
  <si>
    <t xml:space="preserve">    COSTO</t>
  </si>
  <si>
    <t>5-1-1-01</t>
  </si>
  <si>
    <t xml:space="preserve">     COSTO  MANO DE  OBRA</t>
  </si>
  <si>
    <t>5-1-1-01-02</t>
  </si>
  <si>
    <t xml:space="preserve">      COSTOS  SERVICIOS  PRESTADOS</t>
  </si>
  <si>
    <t>5-1-1-01-02-002</t>
  </si>
  <si>
    <t xml:space="preserve">     COSTO MANTENIMIENTO</t>
  </si>
  <si>
    <t>5-1-1-01-03</t>
  </si>
  <si>
    <t xml:space="preserve">      MANTENIMIENTO Y MATERIALES  AL  COS</t>
  </si>
  <si>
    <t>5-1-1-01-03-001</t>
  </si>
  <si>
    <t xml:space="preserve">      COSTO MANTENIMIENTO DE REDES</t>
  </si>
  <si>
    <t>5-1-1-01-03-002</t>
  </si>
  <si>
    <t xml:space="preserve">  USAR</t>
  </si>
  <si>
    <t>5-4</t>
  </si>
  <si>
    <t xml:space="preserve">   OTROS COSTOS</t>
  </si>
  <si>
    <t>5-4-1</t>
  </si>
  <si>
    <t xml:space="preserve">    OTROS COSTOS</t>
  </si>
  <si>
    <t>5-4-1-01</t>
  </si>
  <si>
    <t xml:space="preserve">     OTROS COSTOS</t>
  </si>
  <si>
    <t>5-4-1-01-01</t>
  </si>
  <si>
    <t xml:space="preserve">      DEPRECIACION DE ACTIVOS AL COSTO</t>
  </si>
  <si>
    <t>5-4-1-01-01-001</t>
  </si>
  <si>
    <t xml:space="preserve"> GASTOS GENERALES</t>
  </si>
  <si>
    <t>6</t>
  </si>
  <si>
    <t xml:space="preserve">  GASTOS GENERALES</t>
  </si>
  <si>
    <t>6-1</t>
  </si>
  <si>
    <t>6-1-1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</si>
  <si>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</si>
  <si>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</si>
  <si>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</si>
  <si>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</si>
  <si>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</si>
  <si>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</si>
  <si>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BONOS ADICIONALES</t>
  </si>
  <si>
    <t>6-1-1-01-01-005</t>
  </si>
  <si>
    <t xml:space="preserve">     BENEFICIOS SOCIALES</t>
  </si>
  <si>
    <t>6-1-1-01-02</t>
  </si>
  <si>
    <t xml:space="preserve">      DECIMO TERCER  SUELDO</t>
  </si>
  <si>
    <t>6-1-1-01-02-001</t>
  </si>
  <si>
    <t xml:space="preserve">      DECIMO 14TO SUELDO</t>
  </si>
  <si>
    <t>6-1-1-01-02-002</t>
  </si>
  <si>
    <t xml:space="preserve">      APORTES  AL  IESS</t>
  </si>
  <si>
    <t>6-1-1-01-02-003</t>
  </si>
  <si>
    <t xml:space="preserve">      IECE -  SECAP</t>
  </si>
  <si>
    <t>6-1-1-01-02-004</t>
  </si>
  <si>
    <t xml:space="preserve">      VACACIONES DEL  PERSONAL</t>
  </si>
  <si>
    <t>6-1-1-01-02-005</t>
  </si>
  <si>
    <t xml:space="preserve">      FONDO DE  RESERVA  X PAGAR</t>
  </si>
  <si>
    <t>6-1-1-01-02-006</t>
  </si>
  <si>
    <t xml:space="preserve">     OTROS BENEFICIOS EMPRESARIALES</t>
  </si>
  <si>
    <t>6-1-1-01-03</t>
  </si>
  <si>
    <t xml:space="preserve">      GASTOS  MEDICOS  EMPLEADOS</t>
  </si>
  <si>
    <t>6-1-1-01-03-001</t>
  </si>
  <si>
    <t xml:space="preserve">      ALIMENTACION - REFRIGERIOS</t>
  </si>
  <si>
    <t>6-1-1-01-03-002</t>
  </si>
  <si>
    <t xml:space="preserve">    GASTOS GENERALES</t>
  </si>
  <si>
    <t>6-1-1-02</t>
  </si>
  <si>
    <t xml:space="preserve">     GASTOS GENERALES</t>
  </si>
  <si>
    <t>6-1-1-02-01</t>
  </si>
  <si>
    <t xml:space="preserve">      ARRIENDO  SOCIEDADES</t>
  </si>
  <si>
    <t>6-1-1-02-01-005</t>
  </si>
  <si>
    <t xml:space="preserve">      OTROS GASTOS NO DEDUCIBLES</t>
  </si>
  <si>
    <t>6-1-1-02-01-008</t>
  </si>
  <si>
    <t xml:space="preserve">      PUBLICIDAD  Y MARKETING</t>
  </si>
  <si>
    <t>6-1-1-02-01-011</t>
  </si>
  <si>
    <t xml:space="preserve">      COMISIONES Y SERVICIOS BANCARIOS</t>
  </si>
  <si>
    <t>6-1-1-02-01-012</t>
  </si>
  <si>
    <t xml:space="preserve">      GASTOS  DEPRECIACION DE ACTIVOS</t>
  </si>
  <si>
    <t>6-1-1-02-01-013</t>
  </si>
  <si>
    <t xml:space="preserve">      FLETES  Y  ACARREOS</t>
  </si>
  <si>
    <t>6-1-1-02-01-016</t>
  </si>
  <si>
    <t xml:space="preserve">      GASTOS DE  VIAJE</t>
  </si>
  <si>
    <t>6-1-1-02-01-018</t>
  </si>
  <si>
    <t xml:space="preserve">      GASTOS LEGALES</t>
  </si>
  <si>
    <t>6-1-1-02-01-019</t>
  </si>
  <si>
    <t xml:space="preserve">      SERVICIOS PROFESIONALES SOCIEDADES</t>
  </si>
  <si>
    <t>6-1-1-02-01-021</t>
  </si>
  <si>
    <t xml:space="preserve">      IMPUESTO SALIDA DE DIVISAS</t>
  </si>
  <si>
    <t>6-1-1-02-01-022</t>
  </si>
  <si>
    <t xml:space="preserve">      MATERIALES  Y  REPUESTOS</t>
  </si>
  <si>
    <t>6-1-1-02-01-028</t>
  </si>
  <si>
    <t xml:space="preserve">      MISCELANEOS</t>
  </si>
  <si>
    <t>6-1-1-02-01-029</t>
  </si>
  <si>
    <t xml:space="preserve">      MOVILIZACION DEL PERSONAL</t>
  </si>
  <si>
    <t>6-1-1-02-01-030</t>
  </si>
  <si>
    <t xml:space="preserve">      MULTAS E INTERESES SRI.</t>
  </si>
  <si>
    <t>6-1-1-02-01-031</t>
  </si>
  <si>
    <t xml:space="preserve">      SERVIC. PROFESIONAL PERSONA NATURAL</t>
  </si>
  <si>
    <t>6-1-1-02-01-037</t>
  </si>
  <si>
    <t xml:space="preserve">      SUMINISTROS Y SERVICIOS DE LIMPIEZA</t>
  </si>
  <si>
    <t>6-1-1-02-01-038</t>
  </si>
  <si>
    <t xml:space="preserve">      SUMINISTRO  DE  OFICINA.</t>
  </si>
  <si>
    <t>6-1-1-02-01-039</t>
  </si>
  <si>
    <t xml:space="preserve">      TASA Y CONTRIBUCION ORGANISMO DE CO</t>
  </si>
  <si>
    <t>6-1-1-02-01-042</t>
  </si>
  <si>
    <t xml:space="preserve">      INTERESES  A  DOCUMENTOS</t>
  </si>
  <si>
    <t>6-1-1-02-01-047</t>
  </si>
  <si>
    <t xml:space="preserve">      ALQUILER DE VEHICULOS</t>
  </si>
  <si>
    <t>6-1-1-02-01-050</t>
  </si>
  <si>
    <t xml:space="preserve">      CANASTAS Y FESTEJOS NAVIDEÑOS</t>
  </si>
  <si>
    <t>6-1-1-02-01-051</t>
  </si>
  <si>
    <t xml:space="preserve"> OTROS INGRESOS Y GASTOS</t>
  </si>
  <si>
    <t>7</t>
  </si>
  <si>
    <t xml:space="preserve">  INGRESOS NO OPERATIVOS</t>
  </si>
  <si>
    <t>7-1</t>
  </si>
  <si>
    <t xml:space="preserve">   OTROS INGRESOS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</si>
  <si>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</si>
  <si>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</si>
  <si>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</si>
  <si>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</si>
  <si>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</si>
  <si>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</t>
  </si>
  <si>
    <t>7-1-1-01-02-003</t>
  </si>
  <si>
    <t xml:space="preserve">      FACTURACION POR REEMBOLSO DE GASTOS</t>
  </si>
  <si>
    <t>7-1-1-01-02-004</t>
  </si>
  <si>
    <t xml:space="preserve">     OTROS GASTOS</t>
  </si>
  <si>
    <t>7-2-0-00-00</t>
  </si>
  <si>
    <t xml:space="preserve">   OTROS GASTOS</t>
  </si>
  <si>
    <t>7-2-1</t>
  </si>
  <si>
    <t xml:space="preserve">    OTROS GASTOS</t>
  </si>
  <si>
    <t>7-2-1-01</t>
  </si>
  <si>
    <t>7-2-1-01-02</t>
  </si>
  <si>
    <t xml:space="preserve">      OTROS EGRESOS NO OPERACIONALES</t>
  </si>
  <si>
    <t>7-2-1-01-02-001</t>
  </si>
  <si>
    <t xml:space="preserve">      COSTOS POR  REEMBOLSO DE GASTOS</t>
  </si>
  <si>
    <t>7-2-1-01-02-002</t>
  </si>
  <si>
    <t xml:space="preserve">    CUENTAS DE ORDEN DEUDORAS</t>
  </si>
  <si>
    <t>8-1-1-01</t>
  </si>
  <si>
    <t xml:space="preserve">     DE ORDEN DEUDORAS</t>
  </si>
  <si>
    <t>8-1-1-01-01</t>
  </si>
  <si>
    <t xml:space="preserve">      DE ORDEN DEUDORAS EQUIPOS DE TELEC.</t>
  </si>
  <si>
    <t>8-1-1-01-01-001</t>
  </si>
  <si>
    <t xml:space="preserve">    CUENTAS DE ORDEN ACREEDORES</t>
  </si>
  <si>
    <t>8-1-1-02</t>
  </si>
  <si>
    <t xml:space="preserve">     DE ORDEN ACREEDORAS</t>
  </si>
  <si>
    <t>8-1-1-02-01</t>
  </si>
  <si>
    <t xml:space="preserve">      DE ORDEN ACREEDORAS EQUIPO TELECOMU</t>
  </si>
  <si>
    <t>8-1-1-02-01-001</t>
  </si>
  <si>
    <t>CABLE ANDINO CORPANDINO S.A.</t>
  </si>
  <si>
    <t xml:space="preserve">ESTADO DE  SITUACION </t>
  </si>
  <si>
    <t>CORTE  31 DICIEMBRE 2019</t>
  </si>
  <si>
    <t>ESTADO DE  RESULTADO</t>
  </si>
  <si>
    <t>Utilidad del Ejercicio</t>
  </si>
  <si>
    <t>Resultados acumulados</t>
  </si>
  <si>
    <t>Capital pagado</t>
  </si>
  <si>
    <t xml:space="preserve">Aportes para </t>
  </si>
  <si>
    <t>Otros</t>
  </si>
  <si>
    <t>Reserva</t>
  </si>
  <si>
    <t xml:space="preserve">futura </t>
  </si>
  <si>
    <t xml:space="preserve">Reserva </t>
  </si>
  <si>
    <t xml:space="preserve"> resultados</t>
  </si>
  <si>
    <t>de</t>
  </si>
  <si>
    <t>Adopción de</t>
  </si>
  <si>
    <t xml:space="preserve">Resultados </t>
  </si>
  <si>
    <t>capitalización</t>
  </si>
  <si>
    <t>Legal</t>
  </si>
  <si>
    <t>Facultativa</t>
  </si>
  <si>
    <t>integrales</t>
  </si>
  <si>
    <t>Capital</t>
  </si>
  <si>
    <t xml:space="preserve"> NIIF</t>
  </si>
  <si>
    <t>acumulados</t>
  </si>
  <si>
    <t>Total</t>
  </si>
  <si>
    <t>Saldos al 1 de enero del 2014</t>
  </si>
  <si>
    <t>Resultado integral del año</t>
  </si>
  <si>
    <t>Apropiación reserva legal</t>
  </si>
  <si>
    <t>Saldo al 1 de enero de 2017</t>
  </si>
  <si>
    <t>Aumento de capital según Acta de Junta de Accionistas del 14 de julio de 2017</t>
  </si>
  <si>
    <t>Otros ajustes menores</t>
  </si>
  <si>
    <t>Aplicación de aporte de accionistas a cuentas por cobrar según Acta de Junta de Accionistas del 29 de diciembre de 2017</t>
  </si>
  <si>
    <t>Utilidad neta y resultado integral del año</t>
  </si>
  <si>
    <t>Saldos al 31 de diciembre del 2017</t>
  </si>
  <si>
    <t>Efecto de implementación de NIIF 9</t>
  </si>
  <si>
    <t>Aumento de capital según Acta de Junta de Accionistas del 4 de septiembre de 2018</t>
  </si>
  <si>
    <t>Otros ajustes</t>
  </si>
  <si>
    <t>Saldos al 31 de diciembre del 2018</t>
  </si>
  <si>
    <t>Aumento de capital según Acta de Junta de Accionistas</t>
  </si>
  <si>
    <t>Saldos al 31 de diciembre del 2019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</si>
  <si>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</si>
  <si>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</si>
  <si>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</si>
  <si>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</si>
  <si>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</si>
  <si>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</si>
  <si>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</si>
  <si>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</si>
  <si>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</si>
  <si>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Participación a trabajadores</t>
  </si>
  <si>
    <t>Impuesto a la renta</t>
  </si>
  <si>
    <t xml:space="preserve">     Utilidad neta del año</t>
  </si>
  <si>
    <t>Otro Resultado Integral</t>
  </si>
  <si>
    <t>Ganancia (Pérdida) actuarial en jubilación patronal y bonificación por desahucio</t>
  </si>
  <si>
    <t>Nota: se reclasificó de la cuenta de gastos administrativos al costo de ventas el valor de US$30.600.634</t>
  </si>
  <si>
    <r>
      <t xml:space="preserve">        </t>
    </r>
    <r>
      <rPr>
        <u/>
        <sz val="9"/>
        <rFont val="Arial"/>
        <family val="2"/>
      </rPr>
      <t>Activo</t>
    </r>
  </si>
  <si>
    <r>
      <t xml:space="preserve">        </t>
    </r>
    <r>
      <rPr>
        <u/>
        <sz val="9"/>
        <rFont val="Arial"/>
        <family val="2"/>
      </rPr>
      <t>Pasivo y patrimonio</t>
    </r>
  </si>
  <si>
    <t>ACTIVO CORRIENTE</t>
  </si>
  <si>
    <t>PASIVO CORRIENTE</t>
  </si>
  <si>
    <t>Efectivo y Equivalentes de efectivo</t>
  </si>
  <si>
    <t>Sobregiros Bancarios</t>
  </si>
  <si>
    <t>Activos Financieros a valor razonable</t>
  </si>
  <si>
    <t>Porción corriente de las obligaciones financieras</t>
  </si>
  <si>
    <t>Inversiones mantenidas hasta el vencimiento</t>
  </si>
  <si>
    <t>Porción corriente de valores emitidos</t>
  </si>
  <si>
    <t>Clientes</t>
  </si>
  <si>
    <t>Proveedores</t>
  </si>
  <si>
    <t>Compañías relacionadas</t>
  </si>
  <si>
    <t>Compañias relacionadas</t>
  </si>
  <si>
    <t>Impuestos por recuperar</t>
  </si>
  <si>
    <t>Otros impuestos por pagar</t>
  </si>
  <si>
    <t>Otras cuentas por cobrar</t>
  </si>
  <si>
    <t>Otras cuentas por pagar</t>
  </si>
  <si>
    <t>Anticipos a proveedores</t>
  </si>
  <si>
    <t>Pasivos del contrato</t>
  </si>
  <si>
    <t>Inventarios</t>
  </si>
  <si>
    <t>Beneficios Sociales</t>
  </si>
  <si>
    <t>Total del activo corriente</t>
  </si>
  <si>
    <t>Total pasivos corrientes</t>
  </si>
  <si>
    <t>ACTIVO NO CORRIENTE</t>
  </si>
  <si>
    <t>PASIVO NO CORRIENTE</t>
  </si>
  <si>
    <t>Obligaciones Financieras</t>
  </si>
  <si>
    <t>Valores emitidos</t>
  </si>
  <si>
    <t>Propiedad y equipos, neto</t>
  </si>
  <si>
    <t>Propiedades de Inversión</t>
  </si>
  <si>
    <t>Activos Intangibles</t>
  </si>
  <si>
    <t>Inversiones en derechos fiduciarios</t>
  </si>
  <si>
    <t>Jubilación Patronal y Bonifcación por desahucio</t>
  </si>
  <si>
    <t>Inversiones en subsidiarias y asociadas</t>
  </si>
  <si>
    <t>Activo por impuesto diferido</t>
  </si>
  <si>
    <t>Provisiones</t>
  </si>
  <si>
    <t>Otros activos</t>
  </si>
  <si>
    <t>Pasivo contingente</t>
  </si>
  <si>
    <t>Total pasivos no corrientes</t>
  </si>
  <si>
    <t>Total del activo no corriente</t>
  </si>
  <si>
    <t>Total pasivos</t>
  </si>
  <si>
    <t>PATRIMONIO (según estado adjunto)</t>
  </si>
  <si>
    <t xml:space="preserve">      Total del activo</t>
  </si>
  <si>
    <t xml:space="preserve">    Total del pasivo y patrimonio</t>
  </si>
  <si>
    <t>aaa</t>
  </si>
  <si>
    <t>aaaa</t>
  </si>
  <si>
    <t xml:space="preserve">      12% IVA COMPRA IMPORTACIONES</t>
  </si>
  <si>
    <t>1-1-1-05-02-003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</si>
  <si>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</si>
  <si>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</si>
  <si>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</si>
  <si>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</si>
  <si>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HAROLD ERNESTO CHIRIBOGA YCAZA</t>
  </si>
  <si>
    <t>1-1-1-07-01-030</t>
  </si>
  <si>
    <t xml:space="preserve">   USAR</t>
  </si>
  <si>
    <t>1-3-4</t>
  </si>
  <si>
    <t xml:space="preserve">    USAR</t>
  </si>
  <si>
    <t>1-3-4-01</t>
  </si>
  <si>
    <t xml:space="preserve">     CREDITO TRIBUTARIO NO CORRIENTE</t>
  </si>
  <si>
    <t>1-3-4-01-01</t>
  </si>
  <si>
    <t xml:space="preserve">      CREDITO TRIB. IVA  NO CORRIENTE</t>
  </si>
  <si>
    <t>1-3-4-01-01-001</t>
  </si>
  <si>
    <t xml:space="preserve">      IMPTO. RENTA POR PAGAR</t>
  </si>
  <si>
    <t>2-1-1-01-02-005</t>
  </si>
  <si>
    <t xml:space="preserve">      PARTICIPACION  TRABAJADORES</t>
  </si>
  <si>
    <t>2-1-1-02-01-007</t>
  </si>
  <si>
    <t xml:space="preserve">      UTILIDAD O PERDIDA DEL EJERCICIO</t>
  </si>
  <si>
    <t>3-3-1-01-01-001</t>
  </si>
  <si>
    <t xml:space="preserve">      GASTOS PARTICIPACION TRABAJADORES</t>
  </si>
  <si>
    <t>6-1-1-01-01-007</t>
  </si>
  <si>
    <t xml:space="preserve">      GASTO IMPUESTO A LA RENTA</t>
  </si>
  <si>
    <t>6-1-1-02-01-002</t>
  </si>
  <si>
    <t xml:space="preserve">      COMBUSTIBLE</t>
  </si>
  <si>
    <t>6-1-1-02-01-010</t>
  </si>
  <si>
    <t xml:space="preserve">      OTROS GASTOS</t>
  </si>
  <si>
    <t>6-1-1-02-01-049</t>
  </si>
  <si>
    <t xml:space="preserve"> CUENTAS DE ORDEN</t>
  </si>
  <si>
    <t xml:space="preserve">  CUENTAS DE ORDEN</t>
  </si>
  <si>
    <t>8-1</t>
  </si>
  <si>
    <t xml:space="preserve">   CUENTAS DE ORDEN</t>
  </si>
  <si>
    <t>8-1-1</t>
  </si>
  <si>
    <t xml:space="preserve"> 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</si>
</sst>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  <numFmt numFmtId="165" formatCode="_-* #,##0.00\ _€_-;\-* #,##0.00\ _€_-;_-* &quot;-&quot;??\ _€_-;_-@_-"/>
    <numFmt numFmtId="166" formatCode="_(* #,##0.00_);_(* \(#,##0.00\);_(* &quot;-&quot;??_);_(@_)"/>
    <numFmt numFmtId="167" formatCode="_ * #,##0_ ;\(* #,##0\);_ * &quot;-&quot;_ ;_ @_ "/>
    <numFmt numFmtId="168" formatCode="_(* #,##0_);_(* \(#,##0\);_(* &quot;-&quot;??_);_(@_)"/>
    <numFmt numFmtId="169" formatCode="#,##0\ ;\(#,##0\)"/>
    <numFmt numFmtId="170" formatCode="_ * #,##0_ ;\(* #,##0\);_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sz val="9"/>
      <color theme="1"/>
      <name val="Arial"/>
      <family val="2"/>
    </font>
    <font>
      <u val="singleAccounting"/>
      <sz val="9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6" fillId="0" borderId="0"/>
    <xf numFmtId="166" fontId="1" fillId="0" borderId="0" applyFont="0" applyFill="0" applyBorder="0" applyAlignment="0" applyProtection="0"/>
  </cellStyleXfs>
  <cellXfs count="106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4" fontId="2" fillId="0" borderId="0" xfId="1" applyNumberFormat="1" applyFon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164" fontId="4" fillId="0" borderId="0" xfId="1" applyNumberFormat="1" applyFont="1"/>
    <xf numFmtId="0" fontId="2" fillId="2" borderId="0" xfId="0" applyFont="1" applyFill="1"/>
    <xf numFmtId="164" fontId="2" fillId="2" borderId="0" xfId="1" applyNumberFormat="1" applyFont="1" applyFill="1"/>
    <xf numFmtId="49" fontId="2" fillId="2" borderId="0" xfId="0" applyNumberFormat="1" applyFont="1" applyFill="1"/>
    <xf numFmtId="0" fontId="0" fillId="0" borderId="0" xfId="0" applyAlignment="1">
      <alignment horizontal="center"/>
    </xf>
    <xf numFmtId="164" fontId="5" fillId="0" borderId="0" xfId="3" applyNumberFormat="1" applyFont="1" applyFill="1" applyBorder="1" applyAlignment="1">
      <alignment horizontal="center"/>
    </xf>
    <xf numFmtId="164" fontId="5" fillId="0" borderId="0" xfId="3" applyNumberFormat="1" applyFont="1" applyFill="1" applyBorder="1" applyAlignment="1">
      <alignment horizontal="center" wrapText="1"/>
    </xf>
    <xf numFmtId="164" fontId="5" fillId="0" borderId="0" xfId="3" applyNumberFormat="1" applyFont="1" applyFill="1" applyAlignment="1">
      <alignment horizontal="center"/>
    </xf>
    <xf numFmtId="164" fontId="5" fillId="0" borderId="1" xfId="3" applyNumberFormat="1" applyFont="1" applyFill="1" applyBorder="1" applyAlignment="1">
      <alignment horizontal="center" wrapText="1"/>
    </xf>
    <xf numFmtId="164" fontId="5" fillId="0" borderId="1" xfId="3" applyNumberFormat="1" applyFont="1" applyFill="1" applyBorder="1" applyAlignment="1">
      <alignment horizontal="center"/>
    </xf>
    <xf numFmtId="166" fontId="5" fillId="0" borderId="0" xfId="4" applyFont="1" applyFill="1" applyBorder="1"/>
    <xf numFmtId="0" fontId="5" fillId="0" borderId="0" xfId="0" applyFont="1"/>
    <xf numFmtId="167" fontId="5" fillId="0" borderId="0" xfId="5" applyNumberFormat="1" applyFont="1" applyFill="1" applyBorder="1"/>
    <xf numFmtId="168" fontId="5" fillId="0" borderId="0" xfId="4" applyNumberFormat="1" applyFont="1" applyFill="1" applyBorder="1"/>
    <xf numFmtId="0" fontId="5" fillId="0" borderId="2" xfId="0" applyFont="1" applyBorder="1"/>
    <xf numFmtId="164" fontId="5" fillId="0" borderId="0" xfId="3" applyNumberFormat="1" applyFont="1" applyFill="1" applyBorder="1"/>
    <xf numFmtId="166" fontId="5" fillId="0" borderId="0" xfId="5" applyNumberFormat="1" applyFont="1" applyFill="1" applyBorder="1"/>
    <xf numFmtId="167" fontId="0" fillId="0" borderId="0" xfId="0" applyNumberFormat="1"/>
    <xf numFmtId="164" fontId="5" fillId="0" borderId="0" xfId="3" applyNumberFormat="1" applyFont="1" applyFill="1"/>
    <xf numFmtId="166" fontId="5" fillId="0" borderId="0" xfId="3" applyNumberFormat="1" applyFont="1" applyFill="1" applyBorder="1"/>
    <xf numFmtId="0" fontId="5" fillId="0" borderId="0" xfId="0" applyFont="1" applyAlignment="1">
      <alignment vertical="center" wrapText="1"/>
    </xf>
    <xf numFmtId="166" fontId="5" fillId="0" borderId="0" xfId="4" applyFont="1" applyFill="1" applyBorder="1" applyAlignment="1">
      <alignment vertical="center"/>
    </xf>
    <xf numFmtId="166" fontId="0" fillId="0" borderId="0" xfId="6" applyFont="1" applyFill="1"/>
    <xf numFmtId="166" fontId="0" fillId="0" borderId="0" xfId="0" applyNumberFormat="1"/>
    <xf numFmtId="168" fontId="7" fillId="0" borderId="0" xfId="6" applyNumberFormat="1" applyFont="1" applyFill="1"/>
    <xf numFmtId="166" fontId="5" fillId="0" borderId="0" xfId="0" applyNumberFormat="1" applyFont="1"/>
    <xf numFmtId="168" fontId="5" fillId="0" borderId="0" xfId="5" applyNumberFormat="1" applyFont="1" applyFill="1" applyBorder="1"/>
    <xf numFmtId="168" fontId="8" fillId="0" borderId="0" xfId="6" applyNumberFormat="1" applyFont="1" applyFill="1"/>
    <xf numFmtId="168" fontId="0" fillId="0" borderId="0" xfId="0" applyNumberFormat="1"/>
    <xf numFmtId="168" fontId="5" fillId="0" borderId="3" xfId="4" applyNumberFormat="1" applyFont="1" applyFill="1" applyBorder="1"/>
    <xf numFmtId="43" fontId="0" fillId="0" borderId="0" xfId="0" applyNumberFormat="1"/>
    <xf numFmtId="4" fontId="0" fillId="0" borderId="0" xfId="0" applyNumberFormat="1"/>
    <xf numFmtId="169" fontId="9" fillId="0" borderId="0" xfId="0" applyNumberFormat="1" applyFont="1" applyAlignment="1">
      <alignment horizontal="center"/>
    </xf>
    <xf numFmtId="168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8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9" fontId="9" fillId="0" borderId="0" xfId="0" applyNumberFormat="1" applyFont="1"/>
    <xf numFmtId="0" fontId="10" fillId="0" borderId="0" xfId="0" applyFont="1"/>
    <xf numFmtId="169" fontId="8" fillId="0" borderId="0" xfId="0" applyNumberFormat="1" applyFont="1"/>
    <xf numFmtId="168" fontId="8" fillId="0" borderId="0" xfId="6" applyNumberFormat="1" applyFont="1" applyFill="1" applyBorder="1" applyAlignment="1">
      <alignment horizontal="center"/>
    </xf>
    <xf numFmtId="166" fontId="8" fillId="0" borderId="0" xfId="6" applyFont="1" applyFill="1" applyBorder="1"/>
    <xf numFmtId="166" fontId="8" fillId="0" borderId="0" xfId="6" applyFont="1" applyFill="1" applyBorder="1" applyAlignment="1">
      <alignment horizontal="center"/>
    </xf>
    <xf numFmtId="168" fontId="8" fillId="0" borderId="1" xfId="6" applyNumberFormat="1" applyFont="1" applyFill="1" applyBorder="1" applyAlignment="1">
      <alignment horizontal="center"/>
    </xf>
    <xf numFmtId="166" fontId="8" fillId="0" borderId="1" xfId="6" applyFont="1" applyFill="1" applyBorder="1" applyAlignment="1">
      <alignment horizontal="center"/>
    </xf>
    <xf numFmtId="168" fontId="10" fillId="0" borderId="0" xfId="0" applyNumberFormat="1" applyFont="1"/>
    <xf numFmtId="166" fontId="10" fillId="0" borderId="0" xfId="0" applyNumberFormat="1" applyFont="1"/>
    <xf numFmtId="168" fontId="8" fillId="0" borderId="0" xfId="6" applyNumberFormat="1" applyFont="1" applyFill="1" applyBorder="1"/>
    <xf numFmtId="168" fontId="8" fillId="0" borderId="1" xfId="6" applyNumberFormat="1" applyFont="1" applyFill="1" applyBorder="1"/>
    <xf numFmtId="166" fontId="8" fillId="0" borderId="1" xfId="6" applyFont="1" applyFill="1" applyBorder="1"/>
    <xf numFmtId="0" fontId="8" fillId="0" borderId="0" xfId="0" applyFont="1" applyAlignment="1">
      <alignment horizontal="left" wrapText="1" indent="2"/>
    </xf>
    <xf numFmtId="168" fontId="8" fillId="0" borderId="0" xfId="6" applyNumberFormat="1" applyFont="1" applyFill="1" applyAlignment="1">
      <alignment horizontal="center"/>
    </xf>
    <xf numFmtId="166" fontId="8" fillId="0" borderId="0" xfId="0" applyNumberFormat="1" applyFont="1"/>
    <xf numFmtId="166" fontId="8" fillId="0" borderId="0" xfId="6" applyFont="1" applyFill="1" applyAlignment="1">
      <alignment horizontal="center"/>
    </xf>
    <xf numFmtId="43" fontId="10" fillId="0" borderId="0" xfId="0" applyNumberFormat="1" applyFont="1"/>
    <xf numFmtId="0" fontId="8" fillId="0" borderId="0" xfId="0" applyFont="1"/>
    <xf numFmtId="168" fontId="8" fillId="0" borderId="4" xfId="6" applyNumberFormat="1" applyFont="1" applyFill="1" applyBorder="1"/>
    <xf numFmtId="166" fontId="8" fillId="0" borderId="4" xfId="6" applyFont="1" applyFill="1" applyBorder="1"/>
    <xf numFmtId="164" fontId="10" fillId="0" borderId="0" xfId="6" applyNumberFormat="1" applyFont="1" applyFill="1"/>
    <xf numFmtId="166" fontId="10" fillId="0" borderId="0" xfId="6" applyFont="1" applyFill="1"/>
    <xf numFmtId="164" fontId="12" fillId="0" borderId="0" xfId="6" applyNumberFormat="1" applyFont="1"/>
    <xf numFmtId="164" fontId="10" fillId="0" borderId="0" xfId="0" applyNumberFormat="1" applyFont="1"/>
    <xf numFmtId="169" fontId="8" fillId="0" borderId="0" xfId="0" applyNumberFormat="1" applyFont="1" applyAlignment="1">
      <alignment horizontal="left" wrapText="1" indent="2"/>
    </xf>
    <xf numFmtId="168" fontId="10" fillId="0" borderId="5" xfId="0" applyNumberFormat="1" applyFont="1" applyBorder="1"/>
    <xf numFmtId="166" fontId="10" fillId="0" borderId="5" xfId="0" applyNumberFormat="1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166" fontId="13" fillId="0" borderId="0" xfId="6" applyFont="1" applyFill="1" applyBorder="1"/>
    <xf numFmtId="0" fontId="14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7" applyFont="1" applyAlignment="1">
      <alignment horizontal="left"/>
    </xf>
    <xf numFmtId="170" fontId="8" fillId="0" borderId="0" xfId="8" applyNumberFormat="1" applyFont="1" applyFill="1"/>
    <xf numFmtId="0" fontId="8" fillId="0" borderId="0" xfId="0" applyFont="1" applyAlignment="1">
      <alignment horizontal="left" indent="1"/>
    </xf>
    <xf numFmtId="170" fontId="10" fillId="0" borderId="0" xfId="0" applyNumberFormat="1" applyFont="1"/>
    <xf numFmtId="170" fontId="8" fillId="0" borderId="6" xfId="8" applyNumberFormat="1" applyFont="1" applyFill="1" applyBorder="1"/>
    <xf numFmtId="0" fontId="8" fillId="0" borderId="0" xfId="7" applyFont="1"/>
    <xf numFmtId="170" fontId="8" fillId="0" borderId="4" xfId="8" applyNumberFormat="1" applyFont="1" applyFill="1" applyBorder="1"/>
    <xf numFmtId="0" fontId="8" fillId="0" borderId="0" xfId="7" applyFont="1" applyAlignment="1">
      <alignment horizontal="left" indent="1"/>
    </xf>
    <xf numFmtId="164" fontId="8" fillId="0" borderId="0" xfId="8" applyNumberFormat="1" applyFont="1" applyFill="1"/>
    <xf numFmtId="170" fontId="8" fillId="0" borderId="0" xfId="8" applyNumberFormat="1" applyFont="1" applyFill="1" applyBorder="1"/>
    <xf numFmtId="170" fontId="8" fillId="0" borderId="1" xfId="8" applyNumberFormat="1" applyFont="1" applyFill="1" applyBorder="1"/>
    <xf numFmtId="168" fontId="10" fillId="0" borderId="4" xfId="0" applyNumberFormat="1" applyFont="1" applyBorder="1"/>
    <xf numFmtId="167" fontId="8" fillId="0" borderId="0" xfId="0" applyNumberFormat="1" applyFont="1"/>
    <xf numFmtId="164" fontId="8" fillId="0" borderId="3" xfId="8" applyNumberFormat="1" applyFont="1" applyFill="1" applyBorder="1"/>
    <xf numFmtId="0" fontId="8" fillId="0" borderId="0" xfId="7" applyFont="1" applyAlignment="1">
      <alignment wrapText="1"/>
    </xf>
    <xf numFmtId="170" fontId="8" fillId="0" borderId="3" xfId="0" applyNumberFormat="1" applyFont="1" applyBorder="1" applyAlignment="1">
      <alignment horizontal="center"/>
    </xf>
    <xf numFmtId="168" fontId="8" fillId="0" borderId="0" xfId="0" applyNumberFormat="1" applyFont="1"/>
    <xf numFmtId="37" fontId="8" fillId="0" borderId="0" xfId="0" applyNumberFormat="1" applyFont="1"/>
    <xf numFmtId="164" fontId="15" fillId="0" borderId="0" xfId="1" applyNumberFormat="1" applyFont="1"/>
    <xf numFmtId="164" fontId="15" fillId="0" borderId="0" xfId="0" applyNumberFormat="1" applyFont="1"/>
    <xf numFmtId="44" fontId="0" fillId="0" borderId="0" xfId="2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 vertical="center" wrapText="1"/>
    </xf>
    <xf numFmtId="164" fontId="5" fillId="0" borderId="1" xfId="3" applyNumberFormat="1" applyFont="1" applyFill="1" applyBorder="1" applyAlignment="1">
      <alignment horizontal="center"/>
    </xf>
    <xf numFmtId="164" fontId="5" fillId="0" borderId="0" xfId="3" applyNumberFormat="1" applyFont="1" applyFill="1" applyAlignment="1">
      <alignment horizontal="center" wrapText="1"/>
    </xf>
    <xf numFmtId="164" fontId="5" fillId="0" borderId="1" xfId="3" applyNumberFormat="1" applyFont="1" applyFill="1" applyBorder="1" applyAlignment="1">
      <alignment horizontal="center" wrapText="1"/>
    </xf>
  </cellXfs>
  <cellStyles count="9">
    <cellStyle name="Comma" xfId="1" builtinId="3"/>
    <cellStyle name="Comma 2" xfId="8" xr:uid="{31B31EA7-9DEF-48FA-B36D-6A6D074FFA2D}"/>
    <cellStyle name="Comma_Worksheet in D: Mis documentos Clientes 2003 Holanda Informes Brenntag-Informe2002-2001" xfId="5" xr:uid="{C48C2D51-D623-4D13-879F-B4937E3B25CD}"/>
    <cellStyle name="Currency" xfId="2" builtinId="4"/>
    <cellStyle name="Millares 10" xfId="6" xr:uid="{24702975-314C-4D2C-8085-B4F6ECAC8605}"/>
    <cellStyle name="Millares 11" xfId="4" xr:uid="{09C08FCF-C7DE-4C34-8AE7-5D07AEDB9635}"/>
    <cellStyle name="Millares 2" xfId="3" xr:uid="{4A8403BA-269C-45AA-9904-1A155A7E3BAB}"/>
    <cellStyle name="Normal" xfId="0" builtinId="0"/>
    <cellStyle name="Normal 2 10" xfId="7" xr:uid="{7099D9FE-3460-4172-845C-8B1DE5F731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5"/>
  <sheetViews>
    <sheetView tabSelected="1" topLeftCell="C7" workbookViewId="0">
      <selection activeCell="F10" sqref="F10"/>
    </sheetView>
  </sheetViews>
  <sheetFormatPr defaultColWidth="11.42578125" defaultRowHeight="12" x14ac:dyDescent="0.2"/>
  <cols>
    <col min="1" max="1" width="38.85546875" style="46" bestFit="1" customWidth="1"/>
    <col min="2" max="2" width="12.85546875" style="46" bestFit="1" customWidth="1"/>
    <col min="3" max="3" width="11.7109375" style="46" bestFit="1" customWidth="1"/>
    <col min="4" max="4" width="41.5703125" style="46" bestFit="1" customWidth="1"/>
    <col min="5" max="6" width="12" style="46" bestFit="1" customWidth="1"/>
    <col min="7" max="7" width="11.42578125" style="46"/>
    <col min="8" max="8" width="13.28515625" style="46" bestFit="1" customWidth="1"/>
    <col min="9" max="16384" width="11.42578125" style="46"/>
  </cols>
  <sheetData>
    <row r="1" spans="1:9" x14ac:dyDescent="0.2">
      <c r="A1" s="63"/>
      <c r="B1" s="73"/>
      <c r="C1" s="74"/>
      <c r="D1" s="63"/>
      <c r="E1" s="73"/>
      <c r="F1" s="74"/>
    </row>
    <row r="2" spans="1:9" x14ac:dyDescent="0.2">
      <c r="A2" s="73" t="s">
        <v>436</v>
      </c>
      <c r="B2" s="75">
        <v>2019</v>
      </c>
      <c r="C2" s="75">
        <v>2018</v>
      </c>
      <c r="D2" s="73" t="s">
        <v>437</v>
      </c>
      <c r="E2" s="75">
        <v>2019</v>
      </c>
      <c r="F2" s="75">
        <v>2018</v>
      </c>
      <c r="G2" s="76"/>
      <c r="H2" s="77"/>
      <c r="I2" s="77"/>
    </row>
    <row r="3" spans="1:9" x14ac:dyDescent="0.2">
      <c r="A3" s="63"/>
      <c r="B3" s="73"/>
      <c r="C3" s="73"/>
      <c r="D3" s="63"/>
      <c r="E3" s="63"/>
      <c r="F3" s="63"/>
    </row>
    <row r="4" spans="1:9" x14ac:dyDescent="0.2">
      <c r="A4" s="78" t="s">
        <v>438</v>
      </c>
      <c r="B4" s="73"/>
      <c r="C4" s="73"/>
      <c r="D4" s="79" t="s">
        <v>439</v>
      </c>
      <c r="E4" s="80"/>
      <c r="F4" s="80"/>
    </row>
    <row r="5" spans="1:9" x14ac:dyDescent="0.2">
      <c r="A5" s="81" t="s">
        <v>440</v>
      </c>
      <c r="B5" s="55">
        <f>+'BC 2019'!G8</f>
        <v>21433.96</v>
      </c>
      <c r="C5" s="55">
        <v>1428</v>
      </c>
      <c r="D5" s="81" t="s">
        <v>441</v>
      </c>
      <c r="E5" s="55"/>
      <c r="F5" s="55"/>
      <c r="H5" s="67"/>
      <c r="I5" s="67"/>
    </row>
    <row r="6" spans="1:9" x14ac:dyDescent="0.2">
      <c r="A6" s="81" t="s">
        <v>442</v>
      </c>
      <c r="B6" s="55"/>
      <c r="C6" s="55"/>
      <c r="D6" s="81" t="s">
        <v>443</v>
      </c>
      <c r="E6" s="80"/>
      <c r="F6" s="80"/>
      <c r="H6" s="67"/>
      <c r="I6" s="67"/>
    </row>
    <row r="7" spans="1:9" x14ac:dyDescent="0.2">
      <c r="A7" s="81" t="s">
        <v>444</v>
      </c>
      <c r="B7" s="55"/>
      <c r="C7" s="55"/>
      <c r="D7" s="81" t="s">
        <v>445</v>
      </c>
      <c r="E7" s="80"/>
      <c r="F7" s="80"/>
      <c r="H7" s="67"/>
      <c r="I7" s="67"/>
    </row>
    <row r="8" spans="1:9" x14ac:dyDescent="0.2">
      <c r="A8" s="81" t="s">
        <v>446</v>
      </c>
      <c r="B8" s="55">
        <f>+'BC 2019'!E17</f>
        <v>332951.71000000002</v>
      </c>
      <c r="C8" s="55">
        <v>206183</v>
      </c>
      <c r="D8" s="81" t="s">
        <v>447</v>
      </c>
      <c r="E8" s="82">
        <f>-'BC 2019'!F87</f>
        <v>108375.7</v>
      </c>
      <c r="F8" s="82">
        <v>38824</v>
      </c>
      <c r="H8" s="67"/>
      <c r="I8" s="67"/>
    </row>
    <row r="9" spans="1:9" x14ac:dyDescent="0.2">
      <c r="A9" s="81" t="s">
        <v>448</v>
      </c>
      <c r="B9" s="55">
        <f>+'BC 2019'!F18</f>
        <v>701363.5</v>
      </c>
      <c r="C9" s="55">
        <v>748255</v>
      </c>
      <c r="D9" s="81" t="s">
        <v>449</v>
      </c>
      <c r="E9" s="80">
        <f>-'BC 2019'!E98</f>
        <v>412280.27</v>
      </c>
      <c r="F9" s="80">
        <v>673934</v>
      </c>
      <c r="H9" s="67"/>
      <c r="I9" s="67"/>
    </row>
    <row r="10" spans="1:9" x14ac:dyDescent="0.2">
      <c r="A10" s="81" t="s">
        <v>450</v>
      </c>
      <c r="B10" s="55">
        <f>+'BC 2019'!G21</f>
        <v>132492.89000000001</v>
      </c>
      <c r="C10" s="55">
        <v>75999</v>
      </c>
      <c r="D10" s="81" t="s">
        <v>451</v>
      </c>
      <c r="E10" s="80">
        <f>-'BC 2019'!G64</f>
        <v>3113.15</v>
      </c>
      <c r="F10" s="80">
        <v>5394</v>
      </c>
      <c r="H10" s="67"/>
      <c r="I10" s="67"/>
    </row>
    <row r="11" spans="1:9" x14ac:dyDescent="0.2">
      <c r="A11" s="81" t="s">
        <v>452</v>
      </c>
      <c r="B11" s="55"/>
      <c r="C11" s="55"/>
      <c r="D11" s="81" t="s">
        <v>453</v>
      </c>
      <c r="E11" s="80">
        <f>-'BC 2019'!F92-'BC 2019'!F95</f>
        <v>4269.2</v>
      </c>
      <c r="F11" s="80">
        <v>3599</v>
      </c>
      <c r="H11" s="67"/>
      <c r="I11" s="67"/>
    </row>
    <row r="12" spans="1:9" x14ac:dyDescent="0.2">
      <c r="A12" s="81" t="s">
        <v>454</v>
      </c>
      <c r="B12" s="55"/>
      <c r="C12" s="55"/>
      <c r="D12" s="81" t="s">
        <v>455</v>
      </c>
      <c r="E12" s="80"/>
      <c r="F12" s="80"/>
      <c r="H12" s="67"/>
      <c r="I12" s="67"/>
    </row>
    <row r="13" spans="1:9" x14ac:dyDescent="0.2">
      <c r="A13" s="81" t="s">
        <v>456</v>
      </c>
      <c r="B13" s="55"/>
      <c r="C13" s="55"/>
      <c r="D13" s="81" t="s">
        <v>457</v>
      </c>
      <c r="E13" s="80">
        <f>-'BC 2019'!F79</f>
        <v>12103.72</v>
      </c>
      <c r="F13" s="80">
        <v>22081</v>
      </c>
      <c r="H13" s="67"/>
      <c r="I13" s="67"/>
    </row>
    <row r="14" spans="1:9" x14ac:dyDescent="0.2">
      <c r="A14" s="78" t="s">
        <v>458</v>
      </c>
      <c r="B14" s="83">
        <f>SUM(B5:B13)</f>
        <v>1188242.06</v>
      </c>
      <c r="C14" s="83">
        <f>SUM(C5:C13)</f>
        <v>1031865</v>
      </c>
      <c r="D14" s="84" t="s">
        <v>459</v>
      </c>
      <c r="E14" s="85">
        <f>SUM(E5:E13)</f>
        <v>540142.04</v>
      </c>
      <c r="F14" s="85">
        <f>SUM(F5:F13)</f>
        <v>743832</v>
      </c>
      <c r="G14" s="82"/>
      <c r="H14" s="67"/>
      <c r="I14" s="67"/>
    </row>
    <row r="15" spans="1:9" x14ac:dyDescent="0.2">
      <c r="A15" s="81"/>
      <c r="B15" s="55"/>
      <c r="C15" s="55"/>
      <c r="H15" s="67"/>
      <c r="I15" s="67"/>
    </row>
    <row r="16" spans="1:9" x14ac:dyDescent="0.2">
      <c r="A16" s="78" t="s">
        <v>460</v>
      </c>
      <c r="B16" s="55"/>
      <c r="C16" s="55"/>
      <c r="D16" s="79" t="s">
        <v>461</v>
      </c>
      <c r="H16" s="67"/>
      <c r="I16" s="67"/>
    </row>
    <row r="17" spans="1:13" x14ac:dyDescent="0.2">
      <c r="A17" s="81" t="s">
        <v>448</v>
      </c>
      <c r="B17" s="55"/>
      <c r="C17" s="55"/>
      <c r="D17" s="86" t="s">
        <v>462</v>
      </c>
      <c r="E17" s="80"/>
      <c r="F17" s="80"/>
      <c r="H17" s="67"/>
      <c r="I17" s="67"/>
    </row>
    <row r="18" spans="1:13" x14ac:dyDescent="0.2">
      <c r="A18" s="81" t="s">
        <v>452</v>
      </c>
      <c r="B18" s="55"/>
      <c r="C18" s="55"/>
      <c r="D18" s="86" t="s">
        <v>463</v>
      </c>
      <c r="E18" s="80"/>
      <c r="F18" s="80"/>
      <c r="H18" s="67"/>
      <c r="I18" s="67"/>
    </row>
    <row r="19" spans="1:13" x14ac:dyDescent="0.2">
      <c r="A19" s="81" t="s">
        <v>464</v>
      </c>
      <c r="B19" s="55">
        <f>+'BC 2019'!H38</f>
        <v>3226290.03</v>
      </c>
      <c r="C19" s="55">
        <f>+'BC 2018'!E39</f>
        <v>3405286.23</v>
      </c>
      <c r="D19" s="81" t="s">
        <v>447</v>
      </c>
      <c r="E19" s="80"/>
      <c r="F19" s="80"/>
      <c r="H19" s="67"/>
      <c r="I19" s="67"/>
    </row>
    <row r="20" spans="1:13" x14ac:dyDescent="0.2">
      <c r="A20" s="81" t="s">
        <v>465</v>
      </c>
      <c r="B20" s="55"/>
      <c r="C20" s="55"/>
      <c r="D20" s="81" t="s">
        <v>449</v>
      </c>
      <c r="E20" s="80">
        <f>-'BC 2019'!E103</f>
        <v>1660951.53</v>
      </c>
      <c r="F20" s="80">
        <v>1660952</v>
      </c>
      <c r="G20" s="82"/>
      <c r="H20" s="67"/>
      <c r="I20" s="67"/>
      <c r="K20" s="87"/>
      <c r="M20" s="87"/>
    </row>
    <row r="21" spans="1:13" x14ac:dyDescent="0.2">
      <c r="A21" s="81" t="s">
        <v>466</v>
      </c>
      <c r="B21" s="55"/>
      <c r="C21" s="55"/>
      <c r="D21" s="81" t="s">
        <v>453</v>
      </c>
      <c r="E21" s="80"/>
      <c r="F21" s="80"/>
      <c r="H21" s="67"/>
      <c r="I21" s="67"/>
      <c r="J21" s="73"/>
      <c r="K21" s="87"/>
      <c r="L21" s="73"/>
      <c r="M21" s="87"/>
    </row>
    <row r="22" spans="1:13" x14ac:dyDescent="0.2">
      <c r="A22" s="81" t="s">
        <v>467</v>
      </c>
      <c r="B22" s="55"/>
      <c r="C22" s="55"/>
      <c r="D22" s="81" t="s">
        <v>468</v>
      </c>
      <c r="E22" s="80"/>
      <c r="F22" s="80"/>
      <c r="H22" s="67"/>
      <c r="I22" s="67"/>
    </row>
    <row r="23" spans="1:13" x14ac:dyDescent="0.2">
      <c r="A23" s="81" t="s">
        <v>469</v>
      </c>
      <c r="B23" s="55"/>
      <c r="C23" s="55"/>
      <c r="D23" s="81" t="s">
        <v>455</v>
      </c>
      <c r="E23" s="80"/>
      <c r="F23" s="80"/>
      <c r="H23" s="67"/>
      <c r="I23" s="67"/>
    </row>
    <row r="24" spans="1:13" x14ac:dyDescent="0.2">
      <c r="A24" s="81" t="s">
        <v>470</v>
      </c>
      <c r="B24" s="55"/>
      <c r="C24" s="55"/>
      <c r="D24" s="81" t="s">
        <v>471</v>
      </c>
      <c r="E24" s="88"/>
      <c r="F24" s="88"/>
      <c r="H24" s="67"/>
      <c r="I24" s="67"/>
    </row>
    <row r="25" spans="1:13" x14ac:dyDescent="0.2">
      <c r="A25" s="81" t="s">
        <v>472</v>
      </c>
      <c r="B25" s="56"/>
      <c r="C25" s="56"/>
      <c r="D25" s="81" t="s">
        <v>473</v>
      </c>
      <c r="E25" s="89"/>
      <c r="F25" s="89"/>
      <c r="H25" s="67"/>
      <c r="I25" s="67"/>
    </row>
    <row r="26" spans="1:13" x14ac:dyDescent="0.2">
      <c r="A26" s="81"/>
      <c r="B26" s="55"/>
      <c r="C26" s="55"/>
      <c r="D26" s="84" t="s">
        <v>474</v>
      </c>
      <c r="E26" s="56">
        <f>SUM(E17:E25)</f>
        <v>1660951.53</v>
      </c>
      <c r="F26" s="56">
        <f>SUM(F17:F25)</f>
        <v>1660952</v>
      </c>
      <c r="H26" s="67"/>
      <c r="I26" s="67"/>
    </row>
    <row r="27" spans="1:13" x14ac:dyDescent="0.2">
      <c r="A27" s="78" t="s">
        <v>475</v>
      </c>
      <c r="B27" s="88">
        <f>SUM(B17:B25)</f>
        <v>3226290.03</v>
      </c>
      <c r="C27" s="88">
        <f>SUM(C17:C25)</f>
        <v>3405286.23</v>
      </c>
      <c r="D27" s="84" t="s">
        <v>476</v>
      </c>
      <c r="E27" s="90">
        <f>+E26+E14</f>
        <v>2201093.5700000003</v>
      </c>
      <c r="F27" s="90">
        <f>+F26+F14</f>
        <v>2404784</v>
      </c>
      <c r="H27" s="67"/>
      <c r="I27" s="67"/>
    </row>
    <row r="28" spans="1:13" x14ac:dyDescent="0.2">
      <c r="A28" s="78"/>
      <c r="B28" s="80"/>
      <c r="C28" s="80"/>
      <c r="D28" s="84"/>
      <c r="E28" s="91"/>
      <c r="F28" s="91"/>
      <c r="H28" s="67"/>
      <c r="I28" s="67"/>
    </row>
    <row r="29" spans="1:13" ht="12" customHeight="1" x14ac:dyDescent="0.2">
      <c r="D29" s="84" t="s">
        <v>477</v>
      </c>
      <c r="E29" s="35">
        <f>-'BC 2019'!J104-'BC 2019'!J118</f>
        <v>2213438.52</v>
      </c>
      <c r="F29" s="35">
        <v>2032367</v>
      </c>
      <c r="H29" s="67"/>
      <c r="I29" s="67"/>
    </row>
    <row r="30" spans="1:13" ht="5.0999999999999996" customHeight="1" x14ac:dyDescent="0.2">
      <c r="H30" s="67"/>
      <c r="I30" s="67"/>
    </row>
    <row r="31" spans="1:13" ht="12.75" thickBot="1" x14ac:dyDescent="0.25">
      <c r="A31" s="63" t="s">
        <v>478</v>
      </c>
      <c r="B31" s="92">
        <f>+B27+B14</f>
        <v>4414532.09</v>
      </c>
      <c r="C31" s="92">
        <f>+C27+C14</f>
        <v>4437151.2300000004</v>
      </c>
      <c r="D31" s="93" t="s">
        <v>479</v>
      </c>
      <c r="E31" s="94">
        <f>+E29+E27</f>
        <v>4414532.09</v>
      </c>
      <c r="F31" s="94">
        <f>+F29+F27</f>
        <v>4437151</v>
      </c>
      <c r="H31" s="67"/>
      <c r="I31" s="67"/>
    </row>
    <row r="32" spans="1:13" ht="5.0999999999999996" customHeight="1" thickTop="1" x14ac:dyDescent="0.2">
      <c r="D32" s="91"/>
      <c r="E32" s="91"/>
      <c r="F32" s="91"/>
      <c r="H32" s="67"/>
      <c r="I32" s="67"/>
    </row>
    <row r="33" spans="1:8" ht="5.0999999999999996" customHeight="1" x14ac:dyDescent="0.2">
      <c r="B33" s="95"/>
      <c r="C33" s="95"/>
      <c r="D33" s="91"/>
      <c r="E33" s="91"/>
      <c r="F33" s="91"/>
      <c r="H33" s="91"/>
    </row>
    <row r="34" spans="1:8" x14ac:dyDescent="0.2">
      <c r="B34" s="95"/>
      <c r="C34" s="95"/>
      <c r="D34" s="91"/>
      <c r="E34" s="95"/>
      <c r="F34" s="91"/>
      <c r="H34" s="91"/>
    </row>
    <row r="35" spans="1:8" x14ac:dyDescent="0.2">
      <c r="B35" s="95"/>
      <c r="C35" s="95"/>
      <c r="D35" s="91"/>
      <c r="E35" s="95"/>
      <c r="H35" s="91"/>
    </row>
    <row r="36" spans="1:8" x14ac:dyDescent="0.2">
      <c r="B36" s="95"/>
      <c r="C36" s="95"/>
      <c r="D36" s="91"/>
      <c r="H36" s="91"/>
    </row>
    <row r="37" spans="1:8" x14ac:dyDescent="0.2">
      <c r="B37" s="95"/>
      <c r="C37" s="95"/>
      <c r="D37" s="91"/>
      <c r="E37" s="91"/>
      <c r="F37" s="91"/>
      <c r="H37" s="91"/>
    </row>
    <row r="38" spans="1:8" x14ac:dyDescent="0.2">
      <c r="B38" s="95"/>
      <c r="C38" s="95"/>
      <c r="D38" s="91"/>
      <c r="E38" s="91"/>
      <c r="F38" s="91"/>
      <c r="H38" s="91"/>
    </row>
    <row r="39" spans="1:8" x14ac:dyDescent="0.2">
      <c r="A39" s="91"/>
      <c r="B39" s="95"/>
      <c r="C39" s="95"/>
      <c r="D39" s="91"/>
      <c r="E39" s="91"/>
      <c r="F39" s="91"/>
      <c r="H39" s="91"/>
    </row>
    <row r="40" spans="1:8" x14ac:dyDescent="0.2">
      <c r="A40" s="95"/>
      <c r="B40" s="55"/>
      <c r="C40" s="95"/>
      <c r="D40" s="91"/>
      <c r="E40" s="91"/>
      <c r="F40" s="91"/>
      <c r="H40" s="91"/>
    </row>
    <row r="41" spans="1:8" x14ac:dyDescent="0.2">
      <c r="B41" s="95"/>
      <c r="C41" s="95"/>
      <c r="D41" s="91"/>
      <c r="H41" s="91"/>
    </row>
    <row r="42" spans="1:8" x14ac:dyDescent="0.2">
      <c r="B42" s="95"/>
      <c r="C42" s="95"/>
      <c r="D42" s="91"/>
      <c r="H42" s="91"/>
    </row>
    <row r="43" spans="1:8" x14ac:dyDescent="0.2">
      <c r="B43" s="95"/>
      <c r="C43" s="95"/>
      <c r="D43" s="91"/>
      <c r="E43" s="91"/>
      <c r="F43" s="91"/>
      <c r="H43" s="91"/>
    </row>
    <row r="44" spans="1:8" x14ac:dyDescent="0.2">
      <c r="B44" s="95"/>
      <c r="C44" s="95"/>
      <c r="D44" s="91"/>
      <c r="H44" s="91"/>
    </row>
    <row r="45" spans="1:8" x14ac:dyDescent="0.2">
      <c r="B45" s="95"/>
      <c r="C45" s="95"/>
      <c r="D45" s="91"/>
      <c r="H45" s="91"/>
    </row>
    <row r="46" spans="1:8" x14ac:dyDescent="0.2">
      <c r="B46" s="95"/>
      <c r="C46" s="95"/>
      <c r="D46" s="91"/>
      <c r="E46" s="91"/>
      <c r="F46" s="91"/>
      <c r="H46" s="91"/>
    </row>
    <row r="47" spans="1:8" x14ac:dyDescent="0.2">
      <c r="B47" s="95"/>
      <c r="C47" s="95"/>
      <c r="D47" s="91"/>
      <c r="E47" s="91"/>
      <c r="F47" s="91"/>
      <c r="H47" s="91"/>
    </row>
    <row r="48" spans="1:8" x14ac:dyDescent="0.2">
      <c r="B48" s="95"/>
      <c r="C48" s="95"/>
      <c r="D48" s="91"/>
      <c r="E48" s="91"/>
      <c r="F48" s="91"/>
      <c r="H48" s="91"/>
    </row>
    <row r="49" spans="1:8" x14ac:dyDescent="0.2">
      <c r="B49" s="95"/>
      <c r="C49" s="95"/>
      <c r="D49" s="91"/>
      <c r="H49" s="91"/>
    </row>
    <row r="50" spans="1:8" x14ac:dyDescent="0.2">
      <c r="B50" s="95"/>
      <c r="C50" s="95"/>
      <c r="D50" s="91"/>
      <c r="H50" s="91"/>
    </row>
    <row r="51" spans="1:8" x14ac:dyDescent="0.2">
      <c r="B51" s="95"/>
      <c r="C51" s="95"/>
      <c r="D51" s="91"/>
      <c r="H51" s="91"/>
    </row>
    <row r="52" spans="1:8" x14ac:dyDescent="0.2">
      <c r="B52" s="95"/>
      <c r="C52" s="95"/>
      <c r="D52" s="91"/>
      <c r="H52" s="91"/>
    </row>
    <row r="53" spans="1:8" x14ac:dyDescent="0.2">
      <c r="B53" s="95"/>
      <c r="C53" s="95"/>
      <c r="D53" s="91"/>
      <c r="E53" s="91"/>
      <c r="F53" s="91"/>
      <c r="H53" s="91"/>
    </row>
    <row r="54" spans="1:8" x14ac:dyDescent="0.2">
      <c r="A54" s="91"/>
      <c r="B54" s="95"/>
      <c r="C54" s="95"/>
      <c r="D54" s="91"/>
      <c r="H54" s="91"/>
    </row>
    <row r="55" spans="1:8" x14ac:dyDescent="0.2">
      <c r="B55" s="95"/>
      <c r="C55" s="95"/>
      <c r="D55" s="91"/>
      <c r="H55" s="91"/>
    </row>
    <row r="56" spans="1:8" x14ac:dyDescent="0.2">
      <c r="B56" s="95"/>
      <c r="C56" s="95"/>
      <c r="D56" s="91"/>
      <c r="H56" s="91"/>
    </row>
    <row r="57" spans="1:8" x14ac:dyDescent="0.2">
      <c r="D57" s="91"/>
      <c r="E57" s="91"/>
      <c r="F57" s="91"/>
      <c r="H57" s="91"/>
    </row>
    <row r="58" spans="1:8" x14ac:dyDescent="0.2">
      <c r="B58" s="91"/>
      <c r="C58" s="91"/>
      <c r="D58" s="91"/>
      <c r="H58" s="91"/>
    </row>
    <row r="59" spans="1:8" x14ac:dyDescent="0.2">
      <c r="B59" s="91"/>
      <c r="C59" s="91"/>
      <c r="D59" s="91"/>
      <c r="H59" s="91"/>
    </row>
    <row r="60" spans="1:8" x14ac:dyDescent="0.2">
      <c r="A60" s="91"/>
      <c r="B60" s="91"/>
      <c r="C60" s="91"/>
      <c r="D60" s="96"/>
      <c r="H60" s="91"/>
    </row>
    <row r="61" spans="1:8" x14ac:dyDescent="0.2">
      <c r="B61" s="91"/>
      <c r="C61" s="91"/>
      <c r="D61" s="96"/>
      <c r="H61" s="91"/>
    </row>
    <row r="62" spans="1:8" x14ac:dyDescent="0.2">
      <c r="B62" s="91"/>
      <c r="C62" s="91"/>
      <c r="D62" s="96"/>
      <c r="H62" s="91"/>
    </row>
    <row r="63" spans="1:8" x14ac:dyDescent="0.2">
      <c r="B63" s="95"/>
      <c r="C63" s="95"/>
      <c r="D63" s="96"/>
      <c r="H63" s="91"/>
    </row>
    <row r="64" spans="1:8" x14ac:dyDescent="0.2">
      <c r="B64" s="91"/>
      <c r="C64" s="91"/>
      <c r="D64" s="96"/>
      <c r="H64" s="91"/>
    </row>
    <row r="65" spans="2:8" x14ac:dyDescent="0.2">
      <c r="D65" s="96"/>
      <c r="H65" s="91"/>
    </row>
    <row r="66" spans="2:8" x14ac:dyDescent="0.2">
      <c r="B66" s="91"/>
      <c r="C66" s="91"/>
      <c r="D66" s="96"/>
      <c r="H66" s="91"/>
    </row>
    <row r="67" spans="2:8" x14ac:dyDescent="0.2">
      <c r="B67" s="91"/>
      <c r="C67" s="91"/>
      <c r="D67" s="96"/>
      <c r="H67" s="91"/>
    </row>
    <row r="68" spans="2:8" x14ac:dyDescent="0.2">
      <c r="B68" s="91"/>
      <c r="C68" s="91"/>
      <c r="D68" s="96"/>
      <c r="H68" s="91"/>
    </row>
    <row r="69" spans="2:8" x14ac:dyDescent="0.2">
      <c r="B69" s="91"/>
      <c r="C69" s="91"/>
      <c r="D69" s="96"/>
      <c r="H69" s="91"/>
    </row>
    <row r="70" spans="2:8" x14ac:dyDescent="0.2">
      <c r="B70" s="91"/>
      <c r="C70" s="91"/>
      <c r="D70" s="96"/>
      <c r="H70" s="91"/>
    </row>
    <row r="71" spans="2:8" x14ac:dyDescent="0.2">
      <c r="B71" s="91"/>
      <c r="C71" s="91"/>
      <c r="D71" s="96"/>
      <c r="H71" s="91"/>
    </row>
    <row r="72" spans="2:8" x14ac:dyDescent="0.2">
      <c r="B72" s="96"/>
      <c r="C72" s="96"/>
      <c r="D72" s="96"/>
      <c r="H72" s="91"/>
    </row>
    <row r="73" spans="2:8" x14ac:dyDescent="0.2">
      <c r="B73" s="96"/>
      <c r="C73" s="96"/>
      <c r="D73" s="96"/>
      <c r="H73" s="91"/>
    </row>
    <row r="74" spans="2:8" x14ac:dyDescent="0.2">
      <c r="D74" s="96"/>
      <c r="H74" s="91"/>
    </row>
    <row r="75" spans="2:8" x14ac:dyDescent="0.2">
      <c r="H75" s="91"/>
    </row>
    <row r="76" spans="2:8" x14ac:dyDescent="0.2">
      <c r="H76" s="91"/>
    </row>
    <row r="77" spans="2:8" x14ac:dyDescent="0.2">
      <c r="H77" s="91"/>
    </row>
    <row r="78" spans="2:8" x14ac:dyDescent="0.2">
      <c r="H78" s="91"/>
    </row>
    <row r="79" spans="2:8" x14ac:dyDescent="0.2">
      <c r="H79" s="91"/>
    </row>
    <row r="80" spans="2:8" x14ac:dyDescent="0.2">
      <c r="H80" s="91"/>
    </row>
    <row r="81" spans="8:8" x14ac:dyDescent="0.2">
      <c r="H81" s="91"/>
    </row>
    <row r="82" spans="8:8" x14ac:dyDescent="0.2">
      <c r="H82" s="91"/>
    </row>
    <row r="83" spans="8:8" x14ac:dyDescent="0.2">
      <c r="H83" s="91"/>
    </row>
    <row r="84" spans="8:8" x14ac:dyDescent="0.2">
      <c r="H84" s="91"/>
    </row>
    <row r="85" spans="8:8" x14ac:dyDescent="0.2">
      <c r="H85" s="91"/>
    </row>
    <row r="86" spans="8:8" x14ac:dyDescent="0.2">
      <c r="H86" s="91"/>
    </row>
    <row r="87" spans="8:8" x14ac:dyDescent="0.2">
      <c r="H87" s="91"/>
    </row>
    <row r="88" spans="8:8" x14ac:dyDescent="0.2">
      <c r="H88" s="91"/>
    </row>
    <row r="89" spans="8:8" x14ac:dyDescent="0.2">
      <c r="H89" s="91"/>
    </row>
    <row r="90" spans="8:8" x14ac:dyDescent="0.2">
      <c r="H90" s="91"/>
    </row>
    <row r="91" spans="8:8" x14ac:dyDescent="0.2">
      <c r="H91" s="91"/>
    </row>
    <row r="92" spans="8:8" x14ac:dyDescent="0.2">
      <c r="H92" s="91"/>
    </row>
    <row r="93" spans="8:8" x14ac:dyDescent="0.2">
      <c r="H93" s="91"/>
    </row>
    <row r="94" spans="8:8" x14ac:dyDescent="0.2">
      <c r="H94" s="91"/>
    </row>
    <row r="95" spans="8:8" x14ac:dyDescent="0.2">
      <c r="H95" s="9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B2F6-257A-4B8F-8BD5-3027A758195B}">
  <dimension ref="A1:I36"/>
  <sheetViews>
    <sheetView topLeftCell="A6" workbookViewId="0">
      <selection activeCell="B30" sqref="B30"/>
    </sheetView>
  </sheetViews>
  <sheetFormatPr defaultColWidth="11.42578125" defaultRowHeight="12" x14ac:dyDescent="0.2"/>
  <cols>
    <col min="1" max="1" width="43.140625" style="46" customWidth="1"/>
    <col min="2" max="2" width="10" style="53" bestFit="1" customWidth="1"/>
    <col min="3" max="3" width="1.28515625" style="46" customWidth="1"/>
    <col min="4" max="4" width="15.7109375" style="46" customWidth="1"/>
    <col min="5" max="5" width="1.7109375" style="46" customWidth="1"/>
    <col min="6" max="6" width="13.28515625" style="46" bestFit="1" customWidth="1"/>
    <col min="7" max="7" width="15.28515625" style="46" bestFit="1" customWidth="1"/>
    <col min="8" max="8" width="12.85546875" style="46" bestFit="1" customWidth="1"/>
    <col min="9" max="16384" width="11.42578125" style="46"/>
  </cols>
  <sheetData>
    <row r="1" spans="1:7" s="42" customFormat="1" x14ac:dyDescent="0.2">
      <c r="A1" s="40"/>
      <c r="B1" s="41"/>
    </row>
    <row r="2" spans="1:7" s="42" customFormat="1" ht="14.25" x14ac:dyDescent="0.35">
      <c r="A2" s="40"/>
      <c r="B2" s="43">
        <v>2019</v>
      </c>
      <c r="C2" s="44"/>
      <c r="D2" s="44">
        <v>2018</v>
      </c>
    </row>
    <row r="3" spans="1:7" ht="14.25" x14ac:dyDescent="0.35">
      <c r="A3" s="45"/>
      <c r="B3" s="43"/>
      <c r="C3" s="44"/>
      <c r="D3" s="44"/>
    </row>
    <row r="4" spans="1:7" ht="15" x14ac:dyDescent="0.25">
      <c r="A4" s="47" t="s">
        <v>421</v>
      </c>
      <c r="B4" s="48">
        <f>-'BC 2019'!J124</f>
        <v>987843.93</v>
      </c>
      <c r="C4" s="49"/>
      <c r="D4" s="50"/>
      <c r="G4" s="31"/>
    </row>
    <row r="5" spans="1:7" x14ac:dyDescent="0.2">
      <c r="A5" s="47" t="s">
        <v>422</v>
      </c>
      <c r="B5" s="51">
        <f>-'BC 2019'!J131</f>
        <v>-520037.48</v>
      </c>
      <c r="C5" s="49"/>
      <c r="D5" s="52"/>
    </row>
    <row r="6" spans="1:7" x14ac:dyDescent="0.2">
      <c r="B6" s="53">
        <f>+B4+B5</f>
        <v>467806.45000000007</v>
      </c>
      <c r="C6" s="54"/>
      <c r="D6" s="54"/>
    </row>
    <row r="7" spans="1:7" x14ac:dyDescent="0.2">
      <c r="A7" s="47" t="s">
        <v>423</v>
      </c>
      <c r="B7" s="55"/>
      <c r="C7" s="49"/>
      <c r="D7" s="49"/>
    </row>
    <row r="8" spans="1:7" x14ac:dyDescent="0.2">
      <c r="A8" s="47"/>
      <c r="B8" s="55"/>
      <c r="C8" s="49"/>
      <c r="D8" s="49"/>
    </row>
    <row r="9" spans="1:7" x14ac:dyDescent="0.2">
      <c r="A9" s="45" t="s">
        <v>424</v>
      </c>
      <c r="C9" s="49"/>
      <c r="D9" s="49"/>
    </row>
    <row r="10" spans="1:7" x14ac:dyDescent="0.2">
      <c r="A10" s="47" t="s">
        <v>425</v>
      </c>
      <c r="B10" s="56">
        <f>-'BC 2019'!H147</f>
        <v>-287276.77</v>
      </c>
      <c r="C10" s="49"/>
      <c r="D10" s="57"/>
    </row>
    <row r="11" spans="1:7" x14ac:dyDescent="0.2">
      <c r="A11" s="47"/>
      <c r="B11" s="55"/>
      <c r="C11" s="49"/>
      <c r="D11" s="49"/>
    </row>
    <row r="12" spans="1:7" x14ac:dyDescent="0.2">
      <c r="A12" s="47" t="s">
        <v>426</v>
      </c>
      <c r="B12" s="55">
        <f>+B6+B10</f>
        <v>180529.68000000005</v>
      </c>
      <c r="C12" s="49"/>
      <c r="D12" s="49"/>
    </row>
    <row r="13" spans="1:7" x14ac:dyDescent="0.2">
      <c r="A13" s="47"/>
      <c r="B13" s="55"/>
      <c r="C13" s="49"/>
      <c r="D13" s="49"/>
    </row>
    <row r="14" spans="1:7" x14ac:dyDescent="0.2">
      <c r="A14" s="47" t="s">
        <v>427</v>
      </c>
      <c r="B14" s="55"/>
      <c r="C14" s="49"/>
      <c r="D14" s="49"/>
    </row>
    <row r="15" spans="1:7" ht="15" x14ac:dyDescent="0.25">
      <c r="A15" s="47" t="s">
        <v>428</v>
      </c>
      <c r="B15" s="55">
        <f>-'BC 2019'!J185</f>
        <v>541.9</v>
      </c>
      <c r="C15" s="49"/>
      <c r="D15" s="49"/>
      <c r="F15" s="31"/>
      <c r="G15" s="31"/>
    </row>
    <row r="16" spans="1:7" x14ac:dyDescent="0.2">
      <c r="A16" s="47"/>
      <c r="B16" s="56"/>
      <c r="C16" s="49"/>
      <c r="D16" s="57"/>
    </row>
    <row r="17" spans="1:9" ht="24" x14ac:dyDescent="0.2">
      <c r="A17" s="58" t="s">
        <v>429</v>
      </c>
      <c r="B17" s="55">
        <f>+B12+B15</f>
        <v>181071.58000000005</v>
      </c>
      <c r="C17" s="49"/>
      <c r="D17" s="49"/>
      <c r="F17" s="53"/>
    </row>
    <row r="18" spans="1:9" x14ac:dyDescent="0.2">
      <c r="A18" s="47"/>
      <c r="B18" s="55"/>
      <c r="C18" s="49"/>
      <c r="D18" s="49"/>
    </row>
    <row r="19" spans="1:9" x14ac:dyDescent="0.2">
      <c r="A19" s="47" t="s">
        <v>430</v>
      </c>
      <c r="B19" s="59">
        <v>0</v>
      </c>
      <c r="C19" s="60"/>
      <c r="D19" s="61"/>
      <c r="F19" s="62"/>
    </row>
    <row r="20" spans="1:9" x14ac:dyDescent="0.2">
      <c r="A20" s="47"/>
      <c r="B20" s="55"/>
      <c r="C20" s="49"/>
      <c r="D20" s="49"/>
    </row>
    <row r="21" spans="1:9" x14ac:dyDescent="0.2">
      <c r="A21" s="47" t="s">
        <v>431</v>
      </c>
      <c r="B21" s="55"/>
      <c r="C21" s="54"/>
      <c r="D21" s="49"/>
    </row>
    <row r="22" spans="1:9" x14ac:dyDescent="0.2">
      <c r="A22" s="63"/>
      <c r="C22" s="54"/>
      <c r="D22" s="54"/>
    </row>
    <row r="23" spans="1:9" ht="12.75" x14ac:dyDescent="0.2">
      <c r="A23" s="47" t="s">
        <v>432</v>
      </c>
      <c r="B23" s="64">
        <f>+B17+B21</f>
        <v>181071.58000000005</v>
      </c>
      <c r="C23" s="49"/>
      <c r="D23" s="65"/>
      <c r="E23" s="55"/>
      <c r="F23" s="66"/>
      <c r="G23" s="67"/>
      <c r="H23" s="68"/>
      <c r="I23" s="69"/>
    </row>
    <row r="24" spans="1:9" x14ac:dyDescent="0.2">
      <c r="C24" s="54"/>
      <c r="D24" s="54"/>
    </row>
    <row r="25" spans="1:9" x14ac:dyDescent="0.2">
      <c r="A25" s="45" t="s">
        <v>433</v>
      </c>
      <c r="C25" s="54"/>
      <c r="D25" s="54"/>
    </row>
    <row r="26" spans="1:9" x14ac:dyDescent="0.2">
      <c r="A26" s="63"/>
      <c r="C26" s="54"/>
      <c r="D26" s="54"/>
    </row>
    <row r="27" spans="1:9" ht="24" x14ac:dyDescent="0.2">
      <c r="A27" s="70" t="s">
        <v>434</v>
      </c>
      <c r="B27" s="51">
        <v>0</v>
      </c>
      <c r="C27" s="54"/>
      <c r="D27" s="52"/>
    </row>
    <row r="28" spans="1:9" x14ac:dyDescent="0.2">
      <c r="A28" s="63"/>
      <c r="C28" s="54"/>
      <c r="D28" s="54"/>
    </row>
    <row r="29" spans="1:9" ht="12.75" thickBot="1" x14ac:dyDescent="0.25">
      <c r="A29" s="47" t="s">
        <v>407</v>
      </c>
      <c r="B29" s="71">
        <f>+B23+B27</f>
        <v>181071.58000000005</v>
      </c>
      <c r="C29" s="54"/>
      <c r="D29" s="72"/>
    </row>
    <row r="30" spans="1:9" ht="12.75" thickTop="1" x14ac:dyDescent="0.2">
      <c r="A30" s="47"/>
      <c r="C30" s="54"/>
      <c r="D30" s="54"/>
    </row>
    <row r="31" spans="1:9" x14ac:dyDescent="0.2">
      <c r="B31" s="55"/>
      <c r="C31" s="49"/>
      <c r="D31" s="49"/>
    </row>
    <row r="32" spans="1:9" x14ac:dyDescent="0.2">
      <c r="B32" s="55"/>
      <c r="C32" s="54"/>
      <c r="D32" s="49"/>
    </row>
    <row r="36" spans="1:2" x14ac:dyDescent="0.2">
      <c r="A36" s="102" t="s">
        <v>435</v>
      </c>
      <c r="B36" s="102"/>
    </row>
  </sheetData>
  <mergeCells count="1">
    <mergeCell ref="A36:B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8F8E-33AE-435E-A57A-063E0F964C10}">
  <dimension ref="A1:M56"/>
  <sheetViews>
    <sheetView workbookViewId="0">
      <selection activeCell="F40" sqref="F40"/>
    </sheetView>
  </sheetViews>
  <sheetFormatPr defaultColWidth="11.42578125" defaultRowHeight="15" x14ac:dyDescent="0.25"/>
  <cols>
    <col min="1" max="1" width="36.7109375" customWidth="1"/>
    <col min="2" max="2" width="10" customWidth="1"/>
    <col min="3" max="4" width="11.140625" bestFit="1" customWidth="1"/>
    <col min="5" max="5" width="9" bestFit="1" customWidth="1"/>
    <col min="6" max="6" width="11.140625" bestFit="1" customWidth="1"/>
    <col min="7" max="7" width="9.85546875" bestFit="1" customWidth="1"/>
    <col min="8" max="8" width="11.7109375" bestFit="1" customWidth="1"/>
    <col min="9" max="10" width="12" bestFit="1" customWidth="1"/>
    <col min="11" max="11" width="13.7109375" bestFit="1" customWidth="1"/>
  </cols>
  <sheetData>
    <row r="1" spans="1:12" s="12" customFormat="1" x14ac:dyDescent="0.25">
      <c r="C1" s="13"/>
      <c r="D1" s="13"/>
      <c r="E1" s="13"/>
      <c r="F1" s="13"/>
      <c r="G1" s="103" t="s">
        <v>387</v>
      </c>
      <c r="H1" s="103"/>
      <c r="I1" s="103"/>
    </row>
    <row r="2" spans="1:12" s="12" customFormat="1" ht="14.25" customHeight="1" x14ac:dyDescent="0.25">
      <c r="B2" s="104" t="s">
        <v>388</v>
      </c>
      <c r="C2" s="14" t="s">
        <v>389</v>
      </c>
      <c r="F2" s="14" t="s">
        <v>390</v>
      </c>
      <c r="G2" s="14" t="s">
        <v>391</v>
      </c>
      <c r="J2" s="15"/>
    </row>
    <row r="3" spans="1:12" s="12" customFormat="1" ht="14.25" customHeight="1" x14ac:dyDescent="0.25">
      <c r="B3" s="104"/>
      <c r="C3" s="14" t="s">
        <v>392</v>
      </c>
      <c r="D3" s="14" t="s">
        <v>393</v>
      </c>
      <c r="E3" s="14" t="s">
        <v>393</v>
      </c>
      <c r="F3" s="14" t="s">
        <v>394</v>
      </c>
      <c r="G3" s="14" t="s">
        <v>395</v>
      </c>
      <c r="H3" s="14" t="s">
        <v>396</v>
      </c>
      <c r="I3" s="15" t="s">
        <v>397</v>
      </c>
      <c r="J3" s="15"/>
    </row>
    <row r="4" spans="1:12" s="12" customFormat="1" x14ac:dyDescent="0.25">
      <c r="B4" s="105"/>
      <c r="C4" s="16" t="s">
        <v>398</v>
      </c>
      <c r="D4" s="16" t="s">
        <v>399</v>
      </c>
      <c r="E4" s="16" t="s">
        <v>400</v>
      </c>
      <c r="F4" s="16" t="s">
        <v>401</v>
      </c>
      <c r="G4" s="16" t="s">
        <v>402</v>
      </c>
      <c r="H4" s="16" t="s">
        <v>403</v>
      </c>
      <c r="I4" s="17" t="s">
        <v>404</v>
      </c>
      <c r="J4" s="17" t="s">
        <v>405</v>
      </c>
    </row>
    <row r="5" spans="1:12" x14ac:dyDescent="0.25">
      <c r="B5" s="18"/>
      <c r="C5" s="18"/>
      <c r="D5" s="18"/>
      <c r="E5" s="18"/>
      <c r="F5" s="18"/>
      <c r="G5" s="18"/>
      <c r="H5" s="18"/>
      <c r="I5" s="18"/>
      <c r="J5" s="18"/>
    </row>
    <row r="6" spans="1:12" hidden="1" x14ac:dyDescent="0.25">
      <c r="A6" s="19" t="s">
        <v>406</v>
      </c>
      <c r="B6" s="20">
        <v>9830611</v>
      </c>
      <c r="C6" s="21">
        <v>900000</v>
      </c>
      <c r="D6" s="21">
        <v>2751278</v>
      </c>
      <c r="E6" s="21">
        <v>36350</v>
      </c>
      <c r="F6" s="21">
        <v>36350</v>
      </c>
      <c r="G6" s="21">
        <v>706749</v>
      </c>
      <c r="H6" s="21">
        <v>960263</v>
      </c>
      <c r="I6" s="21">
        <v>16280475</v>
      </c>
      <c r="J6" s="20">
        <v>31465726</v>
      </c>
    </row>
    <row r="7" spans="1:12" hidden="1" x14ac:dyDescent="0.25">
      <c r="B7" s="20"/>
      <c r="C7" s="18"/>
      <c r="D7" s="18"/>
      <c r="E7" s="18"/>
      <c r="F7" s="18"/>
      <c r="G7" s="20"/>
      <c r="H7" s="20"/>
      <c r="I7" s="20"/>
      <c r="J7" s="18"/>
    </row>
    <row r="8" spans="1:12" hidden="1" x14ac:dyDescent="0.25">
      <c r="A8" s="19" t="s">
        <v>407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21">
        <v>3055040</v>
      </c>
      <c r="J8" s="21">
        <v>3055040</v>
      </c>
    </row>
    <row r="9" spans="1:12" hidden="1" x14ac:dyDescent="0.25">
      <c r="B9" s="20"/>
      <c r="C9" s="18"/>
      <c r="D9" s="18"/>
      <c r="E9" s="18"/>
      <c r="F9" s="18"/>
      <c r="G9" s="20"/>
      <c r="H9" s="20"/>
      <c r="I9" s="20"/>
      <c r="J9" s="18"/>
    </row>
    <row r="10" spans="1:12" hidden="1" x14ac:dyDescent="0.25">
      <c r="A10" s="22" t="s">
        <v>408</v>
      </c>
      <c r="B10" s="23">
        <v>0</v>
      </c>
      <c r="C10" s="23">
        <v>0</v>
      </c>
      <c r="D10" s="23">
        <v>305504</v>
      </c>
      <c r="E10" s="23">
        <v>0</v>
      </c>
      <c r="F10" s="23">
        <v>0</v>
      </c>
      <c r="G10" s="23">
        <v>0</v>
      </c>
      <c r="H10" s="23">
        <v>0</v>
      </c>
      <c r="I10" s="21">
        <v>-305504</v>
      </c>
      <c r="J10" s="21">
        <v>0</v>
      </c>
    </row>
    <row r="11" spans="1:12" hidden="1" x14ac:dyDescent="0.25">
      <c r="B11" s="23"/>
      <c r="C11" s="18"/>
      <c r="D11" s="18"/>
      <c r="E11" s="18"/>
      <c r="F11" s="18"/>
      <c r="G11" s="23"/>
      <c r="H11" s="23"/>
      <c r="I11" s="23"/>
      <c r="J11" s="23"/>
    </row>
    <row r="12" spans="1:12" hidden="1" x14ac:dyDescent="0.25">
      <c r="A12" s="19" t="s">
        <v>409</v>
      </c>
      <c r="B12" s="24">
        <v>23879352</v>
      </c>
      <c r="C12" s="24">
        <v>705936</v>
      </c>
      <c r="D12" s="24">
        <v>3982138</v>
      </c>
      <c r="E12" s="24">
        <v>34797</v>
      </c>
      <c r="F12" s="18">
        <v>-495802</v>
      </c>
      <c r="G12" s="24">
        <v>227072</v>
      </c>
      <c r="H12" s="18">
        <v>-3202431</v>
      </c>
      <c r="I12" s="24">
        <v>38523084</v>
      </c>
      <c r="J12" s="24">
        <v>63654146</v>
      </c>
      <c r="L12" s="25"/>
    </row>
    <row r="13" spans="1:12" ht="4.3499999999999996" hidden="1" customHeight="1" x14ac:dyDescent="0.25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6"/>
      <c r="L13" s="26"/>
    </row>
    <row r="14" spans="1:12" ht="22.5" hidden="1" x14ac:dyDescent="0.25">
      <c r="A14" s="28" t="s">
        <v>410</v>
      </c>
      <c r="B14" s="18">
        <v>6127345</v>
      </c>
      <c r="C14" s="29"/>
      <c r="D14" s="29"/>
      <c r="E14" s="29"/>
      <c r="F14" s="29"/>
      <c r="G14" s="29"/>
      <c r="H14" s="29"/>
      <c r="I14" s="29">
        <v>-6127345</v>
      </c>
      <c r="J14" s="29">
        <f>SUM(B14:I14)</f>
        <v>0</v>
      </c>
      <c r="K14" s="26"/>
      <c r="L14" s="26"/>
    </row>
    <row r="15" spans="1:12" ht="5.0999999999999996" hidden="1" customHeight="1" x14ac:dyDescent="0.2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6"/>
      <c r="L15" s="26"/>
    </row>
    <row r="16" spans="1:12" hidden="1" x14ac:dyDescent="0.25">
      <c r="A16" s="19" t="s">
        <v>408</v>
      </c>
      <c r="B16" s="18"/>
      <c r="C16" s="18"/>
      <c r="D16" s="18">
        <v>680816</v>
      </c>
      <c r="E16" s="18"/>
      <c r="F16" s="18"/>
      <c r="G16" s="18"/>
      <c r="H16" s="18"/>
      <c r="I16" s="18">
        <v>-680816</v>
      </c>
      <c r="J16" s="18">
        <f>SUM(B16:I16)</f>
        <v>0</v>
      </c>
      <c r="L16" s="21"/>
    </row>
    <row r="17" spans="1:12" ht="4.3499999999999996" hidden="1" customHeight="1" x14ac:dyDescent="0.25">
      <c r="B17" s="18"/>
      <c r="C17" s="18"/>
      <c r="D17" s="18"/>
      <c r="E17" s="18"/>
      <c r="F17" s="18"/>
      <c r="G17" s="18"/>
      <c r="H17" s="18"/>
      <c r="I17" s="18"/>
      <c r="J17" s="24"/>
    </row>
    <row r="18" spans="1:12" hidden="1" x14ac:dyDescent="0.25">
      <c r="A18" s="19" t="s">
        <v>411</v>
      </c>
      <c r="B18" s="18"/>
      <c r="C18" s="18"/>
      <c r="D18" s="18"/>
      <c r="E18" s="18"/>
      <c r="F18" s="18"/>
      <c r="G18" s="18"/>
      <c r="H18" s="18"/>
      <c r="I18" s="18">
        <f>476468-29500</f>
        <v>446968</v>
      </c>
      <c r="J18" s="18">
        <f>SUM(B18:I18)</f>
        <v>446968</v>
      </c>
      <c r="L18" s="21"/>
    </row>
    <row r="19" spans="1:12" ht="4.3499999999999996" hidden="1" customHeight="1" x14ac:dyDescent="0.25">
      <c r="B19" s="18"/>
      <c r="C19" s="18"/>
      <c r="D19" s="18"/>
      <c r="E19" s="18"/>
      <c r="F19" s="18"/>
      <c r="G19" s="18"/>
      <c r="H19" s="18"/>
      <c r="I19" s="18"/>
      <c r="J19" s="24"/>
    </row>
    <row r="20" spans="1:12" ht="33.75" hidden="1" x14ac:dyDescent="0.25">
      <c r="A20" s="28" t="s">
        <v>412</v>
      </c>
      <c r="B20" s="18"/>
      <c r="C20" s="18">
        <v>-705016</v>
      </c>
      <c r="D20" s="18"/>
      <c r="E20" s="18"/>
      <c r="F20" s="18"/>
      <c r="G20" s="18"/>
      <c r="H20" s="18"/>
      <c r="I20" s="18"/>
      <c r="J20" s="18">
        <f>SUM(B20:I20)</f>
        <v>-705016</v>
      </c>
      <c r="L20" s="21"/>
    </row>
    <row r="21" spans="1:12" ht="4.3499999999999996" hidden="1" customHeight="1" x14ac:dyDescent="0.25">
      <c r="B21" s="18"/>
      <c r="C21" s="18"/>
      <c r="D21" s="18"/>
      <c r="E21" s="18"/>
      <c r="F21" s="18"/>
      <c r="G21" s="18"/>
      <c r="H21" s="18"/>
      <c r="I21" s="18"/>
      <c r="J21" s="24"/>
    </row>
    <row r="22" spans="1:12" hidden="1" x14ac:dyDescent="0.25">
      <c r="A22" s="19" t="s">
        <v>413</v>
      </c>
      <c r="B22" s="18"/>
      <c r="C22" s="18"/>
      <c r="D22" s="18"/>
      <c r="E22" s="18"/>
      <c r="F22" s="18">
        <v>1849659</v>
      </c>
      <c r="G22" s="18"/>
      <c r="H22" s="18"/>
      <c r="I22" s="18">
        <v>5595545</v>
      </c>
      <c r="J22" s="18">
        <f>SUM(B22:I22)</f>
        <v>7445204</v>
      </c>
      <c r="K22" s="30"/>
      <c r="L22" s="21"/>
    </row>
    <row r="23" spans="1:12" ht="4.3499999999999996" hidden="1" customHeight="1" x14ac:dyDescent="0.25">
      <c r="B23" s="31"/>
      <c r="C23" s="31"/>
      <c r="D23" s="31"/>
      <c r="E23" s="31"/>
      <c r="F23" s="31"/>
      <c r="G23" s="31"/>
      <c r="H23" s="31"/>
      <c r="I23" s="31"/>
      <c r="J23" s="31"/>
    </row>
    <row r="24" spans="1:12" hidden="1" x14ac:dyDescent="0.25">
      <c r="A24" s="19" t="s">
        <v>414</v>
      </c>
      <c r="B24" s="18">
        <f t="shared" ref="B24:J24" si="0">SUM(B12:B22)</f>
        <v>30006697</v>
      </c>
      <c r="C24" s="18">
        <f t="shared" si="0"/>
        <v>920</v>
      </c>
      <c r="D24" s="18">
        <f t="shared" si="0"/>
        <v>4662954</v>
      </c>
      <c r="E24" s="18">
        <f t="shared" si="0"/>
        <v>34797</v>
      </c>
      <c r="F24" s="18">
        <f t="shared" si="0"/>
        <v>1353857</v>
      </c>
      <c r="G24" s="18">
        <f t="shared" si="0"/>
        <v>227072</v>
      </c>
      <c r="H24" s="18">
        <f t="shared" si="0"/>
        <v>-3202431</v>
      </c>
      <c r="I24" s="24">
        <f t="shared" si="0"/>
        <v>37757436</v>
      </c>
      <c r="J24" s="24">
        <f t="shared" si="0"/>
        <v>70841302</v>
      </c>
      <c r="K24" s="32"/>
      <c r="L24" s="25"/>
    </row>
    <row r="25" spans="1:12" ht="4.9000000000000004" hidden="1" customHeight="1" x14ac:dyDescent="0.25">
      <c r="B25" s="33"/>
      <c r="C25" s="33"/>
      <c r="D25" s="33"/>
      <c r="E25" s="33"/>
      <c r="F25" s="33"/>
      <c r="G25" s="33"/>
      <c r="H25" s="33"/>
      <c r="I25" s="33"/>
      <c r="J25" s="33"/>
    </row>
    <row r="26" spans="1:12" hidden="1" x14ac:dyDescent="0.25">
      <c r="A26" s="28" t="s">
        <v>415</v>
      </c>
      <c r="B26" s="18"/>
      <c r="C26" s="18"/>
      <c r="D26" s="18"/>
      <c r="E26" s="18"/>
      <c r="F26" s="18"/>
      <c r="G26" s="18"/>
      <c r="H26" s="18"/>
      <c r="I26" s="18">
        <v>854455</v>
      </c>
      <c r="J26" s="18">
        <f>SUM(B26:I26)</f>
        <v>854455</v>
      </c>
    </row>
    <row r="27" spans="1:12" ht="4.9000000000000004" hidden="1" customHeight="1" x14ac:dyDescent="0.25">
      <c r="B27" s="33"/>
      <c r="C27" s="33"/>
      <c r="D27" s="33"/>
      <c r="E27" s="33"/>
      <c r="F27" s="33"/>
      <c r="G27" s="33"/>
      <c r="H27" s="33"/>
      <c r="I27" s="33"/>
      <c r="J27" s="33"/>
    </row>
    <row r="28" spans="1:12" ht="22.5" hidden="1" x14ac:dyDescent="0.25">
      <c r="A28" s="28" t="s">
        <v>416</v>
      </c>
      <c r="B28" s="18">
        <v>5035990</v>
      </c>
      <c r="C28" s="18"/>
      <c r="D28" s="18"/>
      <c r="E28" s="18"/>
      <c r="F28" s="18"/>
      <c r="G28" s="18"/>
      <c r="H28" s="18"/>
      <c r="I28" s="18">
        <v>-5035990</v>
      </c>
      <c r="J28" s="18">
        <f>SUM(B28:I28)</f>
        <v>0</v>
      </c>
    </row>
    <row r="29" spans="1:12" ht="4.9000000000000004" hidden="1" customHeight="1" x14ac:dyDescent="0.25">
      <c r="B29" s="18"/>
      <c r="C29" s="18"/>
      <c r="D29" s="18"/>
      <c r="E29" s="18"/>
      <c r="F29" s="18"/>
      <c r="G29" s="18"/>
      <c r="H29" s="18"/>
      <c r="I29" s="18"/>
      <c r="J29" s="18"/>
    </row>
    <row r="30" spans="1:12" hidden="1" x14ac:dyDescent="0.25">
      <c r="A30" s="19" t="s">
        <v>408</v>
      </c>
      <c r="B30" s="18"/>
      <c r="C30" s="18"/>
      <c r="D30" s="18">
        <v>559555</v>
      </c>
      <c r="E30" s="18"/>
      <c r="F30" s="18"/>
      <c r="G30" s="18"/>
      <c r="H30" s="18"/>
      <c r="I30" s="18">
        <v>-559555</v>
      </c>
      <c r="J30" s="18">
        <f>SUM(B30:I30)</f>
        <v>0</v>
      </c>
      <c r="L30" s="21"/>
    </row>
    <row r="31" spans="1:12" ht="4.9000000000000004" hidden="1" customHeight="1" x14ac:dyDescent="0.25">
      <c r="B31" s="18"/>
      <c r="C31" s="18"/>
      <c r="D31" s="18"/>
      <c r="E31" s="18"/>
      <c r="F31" s="18"/>
      <c r="G31" s="18"/>
      <c r="H31" s="18"/>
      <c r="I31" s="18"/>
      <c r="J31" s="18"/>
    </row>
    <row r="32" spans="1:12" hidden="1" x14ac:dyDescent="0.25">
      <c r="A32" s="19" t="s">
        <v>417</v>
      </c>
      <c r="B32" s="18"/>
      <c r="C32" s="18"/>
      <c r="D32" s="18"/>
      <c r="E32" s="18"/>
      <c r="F32" s="18"/>
      <c r="G32" s="18"/>
      <c r="H32" s="18"/>
      <c r="I32" s="18">
        <v>251108</v>
      </c>
      <c r="J32" s="18">
        <f>SUM(B32:I32)</f>
        <v>251108</v>
      </c>
    </row>
    <row r="33" spans="1:13" ht="4.9000000000000004" hidden="1" customHeight="1" x14ac:dyDescent="0.25">
      <c r="B33" s="18"/>
      <c r="C33" s="18"/>
      <c r="D33" s="18"/>
      <c r="E33" s="18"/>
      <c r="F33" s="18"/>
      <c r="G33" s="18"/>
      <c r="H33" s="18"/>
      <c r="I33" s="18"/>
      <c r="J33" s="18"/>
    </row>
    <row r="34" spans="1:13" hidden="1" x14ac:dyDescent="0.25">
      <c r="A34" s="19" t="s">
        <v>413</v>
      </c>
      <c r="B34" s="18"/>
      <c r="C34" s="18"/>
      <c r="D34" s="18"/>
      <c r="E34" s="18"/>
      <c r="F34" s="18">
        <v>70086</v>
      </c>
      <c r="G34" s="18"/>
      <c r="H34" s="18"/>
      <c r="I34" s="18">
        <v>9390028</v>
      </c>
      <c r="J34" s="18">
        <f>SUM(B34:I34)</f>
        <v>9460114</v>
      </c>
    </row>
    <row r="35" spans="1:13" ht="4.9000000000000004" hidden="1" customHeight="1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2"/>
      <c r="L35" s="32"/>
      <c r="M35" s="32"/>
    </row>
    <row r="36" spans="1:13" ht="18.600000000000001" customHeight="1" x14ac:dyDescent="0.25">
      <c r="A36" s="19" t="s">
        <v>418</v>
      </c>
      <c r="B36" s="21">
        <v>1105000</v>
      </c>
      <c r="C36" s="21">
        <v>877313</v>
      </c>
      <c r="D36" s="21"/>
      <c r="E36" s="21"/>
      <c r="F36" s="21"/>
      <c r="G36" s="21"/>
      <c r="H36" s="21"/>
      <c r="I36" s="34">
        <v>50054</v>
      </c>
      <c r="J36" s="34">
        <f t="shared" ref="J36:J41" si="1">SUM(B36:I36)</f>
        <v>2032367</v>
      </c>
      <c r="K36" s="35"/>
      <c r="L36" s="25"/>
      <c r="M36" s="32"/>
    </row>
    <row r="37" spans="1:13" x14ac:dyDescent="0.25">
      <c r="A37" s="28" t="s">
        <v>415</v>
      </c>
      <c r="B37" s="21"/>
      <c r="C37" s="21"/>
      <c r="D37" s="21"/>
      <c r="E37" s="21"/>
      <c r="F37" s="21"/>
      <c r="G37" s="21"/>
      <c r="H37" s="21"/>
      <c r="I37" s="21"/>
      <c r="J37" s="21">
        <f t="shared" si="1"/>
        <v>0</v>
      </c>
    </row>
    <row r="38" spans="1:13" ht="22.5" x14ac:dyDescent="0.25">
      <c r="A38" s="28" t="s">
        <v>419</v>
      </c>
      <c r="B38" s="21"/>
      <c r="C38" s="21"/>
      <c r="D38" s="21"/>
      <c r="E38" s="21"/>
      <c r="F38" s="36"/>
      <c r="G38" s="21"/>
      <c r="H38" s="21"/>
      <c r="I38" s="21"/>
      <c r="J38" s="21">
        <f t="shared" si="1"/>
        <v>0</v>
      </c>
    </row>
    <row r="39" spans="1:13" x14ac:dyDescent="0.25">
      <c r="A39" s="19" t="s">
        <v>408</v>
      </c>
      <c r="B39" s="21"/>
      <c r="C39" s="21"/>
      <c r="D39" s="21"/>
      <c r="E39" s="21"/>
      <c r="F39" s="21"/>
      <c r="G39" s="21"/>
      <c r="H39" s="21"/>
      <c r="I39" s="21"/>
      <c r="J39" s="21">
        <f t="shared" si="1"/>
        <v>0</v>
      </c>
    </row>
    <row r="40" spans="1:13" x14ac:dyDescent="0.25">
      <c r="A40" s="19" t="s">
        <v>417</v>
      </c>
      <c r="B40" s="21"/>
      <c r="C40" s="21"/>
      <c r="D40" s="21"/>
      <c r="E40" s="21"/>
      <c r="F40" s="21"/>
      <c r="G40" s="21"/>
      <c r="H40" s="21"/>
      <c r="I40" s="21"/>
      <c r="J40" s="21">
        <f t="shared" si="1"/>
        <v>0</v>
      </c>
    </row>
    <row r="41" spans="1:13" x14ac:dyDescent="0.25">
      <c r="A41" s="19" t="s">
        <v>413</v>
      </c>
      <c r="B41" s="21"/>
      <c r="C41" s="21"/>
      <c r="D41" s="21"/>
      <c r="E41" s="21"/>
      <c r="F41" s="21"/>
      <c r="G41" s="21"/>
      <c r="H41" s="21"/>
      <c r="I41" s="21">
        <f>+ERI!B29</f>
        <v>181071.58000000005</v>
      </c>
      <c r="J41" s="21">
        <f t="shared" si="1"/>
        <v>181071.58000000005</v>
      </c>
    </row>
    <row r="42" spans="1:13" ht="15.75" thickBot="1" x14ac:dyDescent="0.3">
      <c r="A42" s="19" t="s">
        <v>420</v>
      </c>
      <c r="B42" s="37">
        <f t="shared" ref="B42:J42" si="2">SUM(B36:B41)</f>
        <v>1105000</v>
      </c>
      <c r="C42" s="37">
        <f t="shared" si="2"/>
        <v>877313</v>
      </c>
      <c r="D42" s="37">
        <f t="shared" si="2"/>
        <v>0</v>
      </c>
      <c r="E42" s="37">
        <f t="shared" si="2"/>
        <v>0</v>
      </c>
      <c r="F42" s="37">
        <f t="shared" si="2"/>
        <v>0</v>
      </c>
      <c r="G42" s="37">
        <f t="shared" si="2"/>
        <v>0</v>
      </c>
      <c r="H42" s="37">
        <f t="shared" si="2"/>
        <v>0</v>
      </c>
      <c r="I42" s="37">
        <f t="shared" si="2"/>
        <v>231125.58000000005</v>
      </c>
      <c r="J42" s="37">
        <f t="shared" si="2"/>
        <v>2213438.58</v>
      </c>
    </row>
    <row r="43" spans="1:13" ht="15.75" thickTop="1" x14ac:dyDescent="0.25">
      <c r="B43" s="19"/>
      <c r="C43" s="19"/>
      <c r="D43" s="19"/>
      <c r="E43" s="19"/>
      <c r="F43" s="19"/>
      <c r="G43" s="19"/>
      <c r="H43" s="19"/>
      <c r="I43" s="19"/>
      <c r="J43" s="19"/>
    </row>
    <row r="44" spans="1:13" x14ac:dyDescent="0.25">
      <c r="B44" s="98"/>
      <c r="C44" s="98"/>
      <c r="D44" s="98"/>
      <c r="E44" s="98"/>
      <c r="F44" s="98"/>
      <c r="G44" s="98"/>
      <c r="H44" s="98"/>
      <c r="I44" s="98"/>
      <c r="J44" s="97"/>
    </row>
    <row r="45" spans="1:13" x14ac:dyDescent="0.25">
      <c r="C45" s="38"/>
    </row>
    <row r="47" spans="1:13" x14ac:dyDescent="0.25">
      <c r="C47" s="31"/>
      <c r="D47" s="38"/>
    </row>
    <row r="48" spans="1:13" x14ac:dyDescent="0.25">
      <c r="C48" s="31"/>
      <c r="D48" s="38"/>
    </row>
    <row r="49" spans="3:6" x14ac:dyDescent="0.25">
      <c r="C49" s="38"/>
      <c r="D49" s="38"/>
      <c r="E49" s="39"/>
      <c r="F49" s="38"/>
    </row>
    <row r="50" spans="3:6" x14ac:dyDescent="0.25">
      <c r="D50" s="39"/>
      <c r="E50" s="39"/>
      <c r="F50" s="38"/>
    </row>
    <row r="51" spans="3:6" x14ac:dyDescent="0.25">
      <c r="D51" s="39"/>
      <c r="E51" s="39"/>
      <c r="F51" s="38"/>
    </row>
    <row r="52" spans="3:6" x14ac:dyDescent="0.25">
      <c r="D52" s="2"/>
    </row>
    <row r="53" spans="3:6" x14ac:dyDescent="0.25">
      <c r="D53" s="2"/>
    </row>
    <row r="54" spans="3:6" x14ac:dyDescent="0.25">
      <c r="D54" s="2"/>
    </row>
    <row r="55" spans="3:6" x14ac:dyDescent="0.25">
      <c r="D55" s="2"/>
    </row>
    <row r="56" spans="3:6" x14ac:dyDescent="0.25">
      <c r="D56" s="39"/>
      <c r="E56" s="38"/>
    </row>
  </sheetData>
  <mergeCells count="2">
    <mergeCell ref="G1:I1"/>
    <mergeCell ref="B2:B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5"/>
  <sheetViews>
    <sheetView topLeftCell="A38" workbookViewId="0">
      <selection activeCell="B53" sqref="B53"/>
    </sheetView>
  </sheetViews>
  <sheetFormatPr defaultColWidth="11.42578125" defaultRowHeight="15" x14ac:dyDescent="0.25"/>
  <cols>
    <col min="1" max="1" width="4" bestFit="1" customWidth="1"/>
    <col min="2" max="2" width="42.7109375" bestFit="1" customWidth="1"/>
    <col min="3" max="3" width="14.5703125" bestFit="1" customWidth="1"/>
    <col min="4" max="4" width="2" bestFit="1" customWidth="1"/>
    <col min="5" max="10" width="10.7109375" style="5" bestFit="1" customWidth="1"/>
    <col min="11" max="11" width="11.42578125" style="5"/>
  </cols>
  <sheetData>
    <row r="1" spans="1:11" ht="23.25" x14ac:dyDescent="0.35">
      <c r="A1" s="6" t="s">
        <v>382</v>
      </c>
    </row>
    <row r="2" spans="1:11" s="7" customFormat="1" ht="18.75" x14ac:dyDescent="0.3">
      <c r="A2" s="7" t="s">
        <v>383</v>
      </c>
      <c r="E2" s="8"/>
      <c r="F2" s="8"/>
      <c r="G2" s="8"/>
      <c r="H2" s="8"/>
      <c r="I2" s="8"/>
      <c r="J2" s="8"/>
      <c r="K2" s="8"/>
    </row>
    <row r="3" spans="1:11" s="7" customFormat="1" ht="18.75" x14ac:dyDescent="0.3">
      <c r="A3" s="7" t="s">
        <v>384</v>
      </c>
      <c r="E3" s="8"/>
      <c r="F3" s="8"/>
      <c r="G3" s="8"/>
      <c r="H3" s="8"/>
      <c r="I3" s="8"/>
      <c r="J3" s="8"/>
      <c r="K3" s="8"/>
    </row>
    <row r="5" spans="1:11" s="2" customFormat="1" x14ac:dyDescent="0.25">
      <c r="A5" s="2">
        <v>1</v>
      </c>
      <c r="B5" s="2" t="s">
        <v>0</v>
      </c>
      <c r="C5" s="3" t="s">
        <v>1</v>
      </c>
      <c r="D5" s="2">
        <v>1</v>
      </c>
      <c r="E5" s="4"/>
      <c r="F5" s="4"/>
      <c r="G5" s="4"/>
      <c r="H5" s="4"/>
      <c r="I5" s="4"/>
      <c r="J5" s="4">
        <v>4414532.09</v>
      </c>
      <c r="K5" s="4"/>
    </row>
    <row r="6" spans="1:11" s="2" customFormat="1" x14ac:dyDescent="0.25">
      <c r="A6" s="2">
        <v>2</v>
      </c>
      <c r="B6" s="2" t="s">
        <v>2</v>
      </c>
      <c r="C6" s="3" t="s">
        <v>3</v>
      </c>
      <c r="D6" s="2">
        <v>2</v>
      </c>
      <c r="E6" s="4"/>
      <c r="F6" s="4"/>
      <c r="G6" s="4"/>
      <c r="H6" s="4"/>
      <c r="I6" s="4">
        <v>1188242.06</v>
      </c>
      <c r="J6" s="4"/>
      <c r="K6" s="4"/>
    </row>
    <row r="7" spans="1:11" s="2" customFormat="1" x14ac:dyDescent="0.25">
      <c r="A7" s="2">
        <v>3</v>
      </c>
      <c r="B7" s="2" t="s">
        <v>4</v>
      </c>
      <c r="C7" s="3" t="s">
        <v>5</v>
      </c>
      <c r="D7" s="2">
        <v>3</v>
      </c>
      <c r="E7" s="4"/>
      <c r="F7" s="4"/>
      <c r="G7" s="4"/>
      <c r="H7" s="4">
        <v>1188242.06</v>
      </c>
      <c r="I7" s="4"/>
      <c r="J7" s="4"/>
      <c r="K7" s="4"/>
    </row>
    <row r="8" spans="1:11" s="2" customFormat="1" x14ac:dyDescent="0.25">
      <c r="A8" s="2">
        <v>4</v>
      </c>
      <c r="B8" s="2" t="s">
        <v>6</v>
      </c>
      <c r="C8" s="3" t="s">
        <v>7</v>
      </c>
      <c r="D8" s="2">
        <v>4</v>
      </c>
      <c r="E8" s="4"/>
      <c r="F8" s="4"/>
      <c r="G8" s="4">
        <v>21433.96</v>
      </c>
      <c r="H8" s="4"/>
      <c r="I8" s="4"/>
      <c r="J8" s="4"/>
      <c r="K8" s="4"/>
    </row>
    <row r="9" spans="1:11" s="2" customFormat="1" x14ac:dyDescent="0.25">
      <c r="A9" s="2">
        <v>5</v>
      </c>
      <c r="B9" s="2" t="s">
        <v>8</v>
      </c>
      <c r="C9" s="3" t="s">
        <v>9</v>
      </c>
      <c r="D9" s="2">
        <v>5</v>
      </c>
      <c r="E9" s="4"/>
      <c r="F9" s="4">
        <v>200</v>
      </c>
      <c r="G9" s="4"/>
      <c r="H9" s="4"/>
      <c r="I9" s="4"/>
      <c r="J9" s="4"/>
      <c r="K9" s="4"/>
    </row>
    <row r="10" spans="1:11" s="2" customFormat="1" x14ac:dyDescent="0.25">
      <c r="A10">
        <v>6</v>
      </c>
      <c r="B10" t="s">
        <v>10</v>
      </c>
      <c r="C10" s="1" t="s">
        <v>11</v>
      </c>
      <c r="D10">
        <v>6</v>
      </c>
      <c r="E10" s="5">
        <v>200</v>
      </c>
      <c r="F10" s="5"/>
      <c r="G10" s="5"/>
      <c r="H10" s="5"/>
      <c r="I10" s="5"/>
      <c r="J10" s="5"/>
      <c r="K10" s="5"/>
    </row>
    <row r="11" spans="1:11" s="2" customFormat="1" x14ac:dyDescent="0.25">
      <c r="A11" s="2">
        <v>8</v>
      </c>
      <c r="B11" s="2" t="s">
        <v>12</v>
      </c>
      <c r="C11" s="3" t="s">
        <v>13</v>
      </c>
      <c r="D11" s="2">
        <v>5</v>
      </c>
      <c r="E11" s="4"/>
      <c r="F11" s="4">
        <v>21233.96</v>
      </c>
      <c r="G11" s="4"/>
      <c r="H11" s="4"/>
      <c r="I11" s="4"/>
      <c r="J11" s="4"/>
      <c r="K11" s="4"/>
    </row>
    <row r="12" spans="1:11" s="2" customFormat="1" x14ac:dyDescent="0.25">
      <c r="A12">
        <v>9</v>
      </c>
      <c r="B12" t="s">
        <v>14</v>
      </c>
      <c r="C12" s="1" t="s">
        <v>15</v>
      </c>
      <c r="D12">
        <v>6</v>
      </c>
      <c r="E12" s="5">
        <v>20881.939999999999</v>
      </c>
      <c r="F12" s="5"/>
      <c r="G12" s="5"/>
      <c r="H12" s="5"/>
      <c r="I12" s="5"/>
      <c r="J12" s="5"/>
      <c r="K12" s="5"/>
    </row>
    <row r="13" spans="1:11" s="2" customFormat="1" x14ac:dyDescent="0.25">
      <c r="A13">
        <v>11</v>
      </c>
      <c r="B13" t="s">
        <v>16</v>
      </c>
      <c r="C13" s="1" t="s">
        <v>17</v>
      </c>
      <c r="D13">
        <v>6</v>
      </c>
      <c r="E13" s="5">
        <v>0</v>
      </c>
      <c r="F13" s="5"/>
      <c r="G13" s="5"/>
      <c r="H13" s="5"/>
      <c r="I13" s="5"/>
      <c r="J13" s="5"/>
      <c r="K13" s="5"/>
    </row>
    <row r="14" spans="1:11" s="2" customFormat="1" x14ac:dyDescent="0.25">
      <c r="A14">
        <v>13</v>
      </c>
      <c r="B14" t="s">
        <v>18</v>
      </c>
      <c r="C14" s="1" t="s">
        <v>19</v>
      </c>
      <c r="D14">
        <v>6</v>
      </c>
      <c r="E14" s="5">
        <v>352.02</v>
      </c>
      <c r="F14" s="5"/>
      <c r="G14" s="5"/>
      <c r="H14" s="5"/>
      <c r="I14" s="5"/>
      <c r="J14" s="5"/>
      <c r="K14" s="5"/>
    </row>
    <row r="15" spans="1:11" s="2" customFormat="1" x14ac:dyDescent="0.25">
      <c r="A15" s="2">
        <v>15</v>
      </c>
      <c r="B15" s="2" t="s">
        <v>20</v>
      </c>
      <c r="C15" s="3" t="s">
        <v>21</v>
      </c>
      <c r="D15" s="2">
        <v>4</v>
      </c>
      <c r="E15" s="4"/>
      <c r="F15" s="4"/>
      <c r="G15" s="4">
        <v>1034315.21</v>
      </c>
      <c r="H15" s="4"/>
      <c r="I15" s="4"/>
      <c r="J15" s="4"/>
      <c r="K15" s="4"/>
    </row>
    <row r="16" spans="1:11" s="2" customFormat="1" x14ac:dyDescent="0.25">
      <c r="A16" s="2">
        <v>16</v>
      </c>
      <c r="B16" s="2" t="s">
        <v>22</v>
      </c>
      <c r="C16" s="3" t="s">
        <v>23</v>
      </c>
      <c r="D16" s="2">
        <v>5</v>
      </c>
      <c r="E16" s="4"/>
      <c r="F16" s="4">
        <v>332951.71000000002</v>
      </c>
      <c r="G16" s="4"/>
      <c r="H16" s="4"/>
      <c r="I16" s="4"/>
      <c r="J16" s="4"/>
      <c r="K16" s="4"/>
    </row>
    <row r="17" spans="1:11" s="2" customFormat="1" x14ac:dyDescent="0.25">
      <c r="A17">
        <v>17</v>
      </c>
      <c r="B17" t="s">
        <v>24</v>
      </c>
      <c r="C17" s="1" t="s">
        <v>25</v>
      </c>
      <c r="D17">
        <v>6</v>
      </c>
      <c r="E17" s="5">
        <v>332951.71000000002</v>
      </c>
      <c r="F17" s="5"/>
      <c r="G17" s="5"/>
      <c r="H17" s="5"/>
      <c r="I17" s="5"/>
      <c r="J17" s="5"/>
      <c r="K17" s="5"/>
    </row>
    <row r="18" spans="1:11" s="2" customFormat="1" x14ac:dyDescent="0.25">
      <c r="A18" s="2">
        <v>19</v>
      </c>
      <c r="B18" s="2" t="s">
        <v>26</v>
      </c>
      <c r="C18" s="3" t="s">
        <v>27</v>
      </c>
      <c r="D18" s="2">
        <v>5</v>
      </c>
      <c r="E18" s="4"/>
      <c r="F18" s="4">
        <v>701363.5</v>
      </c>
      <c r="G18" s="4"/>
      <c r="H18" s="4"/>
      <c r="I18" s="4"/>
      <c r="J18" s="4"/>
      <c r="K18" s="4"/>
    </row>
    <row r="19" spans="1:11" s="2" customFormat="1" x14ac:dyDescent="0.25">
      <c r="A19">
        <v>20</v>
      </c>
      <c r="B19" t="s">
        <v>28</v>
      </c>
      <c r="C19" s="1" t="s">
        <v>29</v>
      </c>
      <c r="D19">
        <v>6</v>
      </c>
      <c r="E19" s="5">
        <v>4732.9399999999996</v>
      </c>
      <c r="F19" s="5"/>
      <c r="G19" s="5"/>
      <c r="H19" s="5"/>
      <c r="I19" s="5"/>
      <c r="J19" s="5"/>
      <c r="K19" s="5"/>
    </row>
    <row r="20" spans="1:11" s="2" customFormat="1" x14ac:dyDescent="0.25">
      <c r="A20">
        <v>22</v>
      </c>
      <c r="B20" t="s">
        <v>30</v>
      </c>
      <c r="C20" s="1" t="s">
        <v>31</v>
      </c>
      <c r="D20">
        <v>6</v>
      </c>
      <c r="E20" s="5">
        <v>696630.56</v>
      </c>
      <c r="F20" s="5"/>
      <c r="G20" s="5"/>
      <c r="H20" s="5"/>
      <c r="I20" s="5"/>
      <c r="J20" s="5"/>
      <c r="K20" s="5"/>
    </row>
    <row r="21" spans="1:11" s="2" customFormat="1" x14ac:dyDescent="0.25">
      <c r="A21" s="2">
        <v>24</v>
      </c>
      <c r="B21" s="2" t="s">
        <v>32</v>
      </c>
      <c r="C21" s="3" t="s">
        <v>33</v>
      </c>
      <c r="D21" s="2">
        <v>4</v>
      </c>
      <c r="E21" s="4"/>
      <c r="F21" s="4"/>
      <c r="G21" s="4">
        <v>132492.89000000001</v>
      </c>
      <c r="H21" s="4"/>
      <c r="I21" s="4"/>
      <c r="J21" s="4"/>
      <c r="K21" s="4"/>
    </row>
    <row r="22" spans="1:11" s="2" customFormat="1" x14ac:dyDescent="0.25">
      <c r="A22" s="2">
        <v>25</v>
      </c>
      <c r="B22" s="2" t="s">
        <v>34</v>
      </c>
      <c r="C22" s="3" t="s">
        <v>35</v>
      </c>
      <c r="D22" s="2">
        <v>5</v>
      </c>
      <c r="E22" s="4"/>
      <c r="F22" s="4">
        <v>33531.25</v>
      </c>
      <c r="G22" s="4"/>
      <c r="H22" s="4"/>
      <c r="I22" s="4"/>
      <c r="J22" s="4"/>
      <c r="K22" s="4"/>
    </row>
    <row r="23" spans="1:11" s="2" customFormat="1" x14ac:dyDescent="0.25">
      <c r="A23">
        <v>26</v>
      </c>
      <c r="B23" t="s">
        <v>36</v>
      </c>
      <c r="C23" s="1" t="s">
        <v>37</v>
      </c>
      <c r="D23">
        <v>6</v>
      </c>
      <c r="E23" s="5">
        <v>19674.82</v>
      </c>
      <c r="F23" s="5"/>
      <c r="G23" s="5"/>
      <c r="H23" s="5"/>
      <c r="I23" s="5"/>
      <c r="J23" s="5"/>
      <c r="K23" s="5"/>
    </row>
    <row r="24" spans="1:11" s="2" customFormat="1" x14ac:dyDescent="0.25">
      <c r="A24">
        <v>28</v>
      </c>
      <c r="B24" t="s">
        <v>38</v>
      </c>
      <c r="C24" s="1" t="s">
        <v>39</v>
      </c>
      <c r="D24">
        <v>6</v>
      </c>
      <c r="E24" s="5">
        <v>3821.11</v>
      </c>
      <c r="F24" s="5"/>
      <c r="G24" s="5"/>
      <c r="H24" s="5"/>
      <c r="I24" s="5"/>
      <c r="J24" s="5"/>
      <c r="K24" s="5"/>
    </row>
    <row r="25" spans="1:11" s="2" customFormat="1" x14ac:dyDescent="0.25">
      <c r="A25">
        <v>30</v>
      </c>
      <c r="B25" t="s">
        <v>40</v>
      </c>
      <c r="C25" s="1" t="s">
        <v>41</v>
      </c>
      <c r="D25">
        <v>6</v>
      </c>
      <c r="E25" s="5">
        <v>10035.32</v>
      </c>
      <c r="F25" s="5"/>
      <c r="G25" s="5"/>
      <c r="H25" s="5"/>
      <c r="I25" s="5"/>
      <c r="J25" s="5"/>
      <c r="K25" s="5"/>
    </row>
    <row r="26" spans="1:11" s="2" customFormat="1" x14ac:dyDescent="0.25">
      <c r="A26" s="2">
        <v>32</v>
      </c>
      <c r="B26" s="2" t="s">
        <v>42</v>
      </c>
      <c r="C26" s="3" t="s">
        <v>43</v>
      </c>
      <c r="D26" s="2">
        <v>5</v>
      </c>
      <c r="E26" s="4"/>
      <c r="F26" s="4">
        <v>98961.64</v>
      </c>
      <c r="G26" s="4"/>
      <c r="H26" s="4"/>
      <c r="I26" s="4"/>
      <c r="J26" s="4"/>
      <c r="K26" s="4"/>
    </row>
    <row r="27" spans="1:11" s="2" customFormat="1" x14ac:dyDescent="0.25">
      <c r="A27">
        <v>33</v>
      </c>
      <c r="B27" t="s">
        <v>44</v>
      </c>
      <c r="C27" s="1" t="s">
        <v>45</v>
      </c>
      <c r="D27">
        <v>6</v>
      </c>
      <c r="E27" s="5">
        <v>0</v>
      </c>
      <c r="F27" s="5"/>
      <c r="G27" s="5"/>
      <c r="H27" s="5"/>
      <c r="I27" s="5"/>
      <c r="J27" s="5"/>
      <c r="K27" s="5"/>
    </row>
    <row r="28" spans="1:11" s="2" customFormat="1" x14ac:dyDescent="0.25">
      <c r="A28">
        <v>35</v>
      </c>
      <c r="B28" t="s">
        <v>46</v>
      </c>
      <c r="C28" s="1" t="s">
        <v>47</v>
      </c>
      <c r="D28">
        <v>6</v>
      </c>
      <c r="E28" s="5">
        <v>0</v>
      </c>
      <c r="F28" s="5"/>
      <c r="G28" s="5"/>
      <c r="H28" s="5"/>
      <c r="I28" s="5"/>
      <c r="J28" s="5"/>
      <c r="K28" s="5"/>
    </row>
    <row r="29" spans="1:11" s="2" customFormat="1" x14ac:dyDescent="0.25">
      <c r="A29">
        <v>37</v>
      </c>
      <c r="B29" t="s">
        <v>48</v>
      </c>
      <c r="C29" s="1" t="s">
        <v>49</v>
      </c>
      <c r="D29">
        <v>6</v>
      </c>
      <c r="E29" s="5">
        <v>0</v>
      </c>
      <c r="F29" s="5"/>
      <c r="G29" s="5"/>
      <c r="H29" s="5"/>
      <c r="I29" s="5"/>
      <c r="J29" s="5"/>
      <c r="K29" s="5"/>
    </row>
    <row r="30" spans="1:11" s="2" customFormat="1" x14ac:dyDescent="0.25">
      <c r="A30">
        <v>39</v>
      </c>
      <c r="B30" t="s">
        <v>50</v>
      </c>
      <c r="C30" s="1" t="s">
        <v>51</v>
      </c>
      <c r="D30">
        <v>6</v>
      </c>
      <c r="E30" s="5">
        <v>98961.64</v>
      </c>
      <c r="F30" s="5"/>
      <c r="G30" s="5"/>
      <c r="H30" s="5"/>
      <c r="I30" s="5"/>
      <c r="J30" s="5"/>
      <c r="K30" s="5"/>
    </row>
    <row r="31" spans="1:11" s="2" customFormat="1" x14ac:dyDescent="0.25">
      <c r="A31" s="2">
        <v>41</v>
      </c>
      <c r="B31" s="2" t="s">
        <v>52</v>
      </c>
      <c r="C31" s="3" t="s">
        <v>53</v>
      </c>
      <c r="D31" s="2">
        <v>2</v>
      </c>
      <c r="E31" s="4"/>
      <c r="F31" s="4"/>
      <c r="G31" s="4"/>
      <c r="H31" s="4"/>
      <c r="I31" s="4">
        <v>0</v>
      </c>
      <c r="J31" s="4"/>
      <c r="K31" s="4"/>
    </row>
    <row r="32" spans="1:11" s="2" customFormat="1" x14ac:dyDescent="0.25">
      <c r="A32" s="2">
        <v>42</v>
      </c>
      <c r="B32" s="2" t="s">
        <v>54</v>
      </c>
      <c r="C32" s="3" t="s">
        <v>55</v>
      </c>
      <c r="D32" s="2">
        <v>3</v>
      </c>
      <c r="E32" s="4"/>
      <c r="F32" s="4"/>
      <c r="G32" s="4"/>
      <c r="H32" s="4">
        <v>0</v>
      </c>
      <c r="I32" s="4"/>
      <c r="J32" s="4"/>
      <c r="K32" s="4"/>
    </row>
    <row r="33" spans="1:11" s="2" customFormat="1" x14ac:dyDescent="0.25">
      <c r="A33" s="2">
        <v>43</v>
      </c>
      <c r="B33" s="2" t="s">
        <v>56</v>
      </c>
      <c r="C33" s="3" t="s">
        <v>57</v>
      </c>
      <c r="D33" s="2">
        <v>4</v>
      </c>
      <c r="E33" s="4"/>
      <c r="F33" s="4"/>
      <c r="G33" s="4">
        <v>0</v>
      </c>
      <c r="H33" s="4"/>
      <c r="I33" s="4"/>
      <c r="J33" s="4"/>
      <c r="K33" s="4"/>
    </row>
    <row r="34" spans="1:11" s="2" customFormat="1" x14ac:dyDescent="0.25">
      <c r="A34" s="2">
        <v>44</v>
      </c>
      <c r="B34" s="2" t="s">
        <v>58</v>
      </c>
      <c r="C34" s="3" t="s">
        <v>59</v>
      </c>
      <c r="D34" s="2">
        <v>5</v>
      </c>
      <c r="E34" s="4"/>
      <c r="F34" s="4">
        <v>0</v>
      </c>
      <c r="G34" s="4"/>
      <c r="H34" s="4"/>
      <c r="I34" s="4"/>
      <c r="J34" s="4"/>
      <c r="K34" s="4"/>
    </row>
    <row r="35" spans="1:11" s="2" customFormat="1" x14ac:dyDescent="0.25">
      <c r="A35">
        <v>45</v>
      </c>
      <c r="B35" t="s">
        <v>60</v>
      </c>
      <c r="C35" s="1" t="s">
        <v>61</v>
      </c>
      <c r="D35">
        <v>6</v>
      </c>
      <c r="E35" s="5">
        <v>0</v>
      </c>
      <c r="F35" s="5"/>
      <c r="G35" s="5"/>
      <c r="H35" s="5"/>
      <c r="I35" s="5"/>
      <c r="J35" s="5"/>
      <c r="K35" s="5"/>
    </row>
    <row r="36" spans="1:11" s="2" customFormat="1" x14ac:dyDescent="0.25">
      <c r="A36">
        <v>47</v>
      </c>
      <c r="B36" t="s">
        <v>62</v>
      </c>
      <c r="C36" s="1" t="s">
        <v>63</v>
      </c>
      <c r="D36">
        <v>6</v>
      </c>
      <c r="E36" s="5">
        <v>0</v>
      </c>
      <c r="F36" s="5"/>
      <c r="G36" s="5"/>
      <c r="H36" s="5"/>
      <c r="I36" s="5"/>
      <c r="J36" s="5"/>
      <c r="K36" s="5"/>
    </row>
    <row r="37" spans="1:11" s="2" customFormat="1" x14ac:dyDescent="0.25">
      <c r="A37" s="2">
        <v>49</v>
      </c>
      <c r="B37" s="2" t="s">
        <v>64</v>
      </c>
      <c r="C37" s="3" t="s">
        <v>65</v>
      </c>
      <c r="D37" s="2">
        <v>2</v>
      </c>
      <c r="E37" s="4"/>
      <c r="F37" s="4"/>
      <c r="G37" s="4"/>
      <c r="H37" s="4"/>
      <c r="I37" s="4">
        <v>3226290.03</v>
      </c>
      <c r="J37" s="4"/>
      <c r="K37" s="4"/>
    </row>
    <row r="38" spans="1:11" s="2" customFormat="1" x14ac:dyDescent="0.25">
      <c r="A38" s="2">
        <v>50</v>
      </c>
      <c r="B38" s="2" t="s">
        <v>66</v>
      </c>
      <c r="C38" s="3" t="s">
        <v>67</v>
      </c>
      <c r="D38" s="2">
        <v>3</v>
      </c>
      <c r="E38" s="4"/>
      <c r="F38" s="4"/>
      <c r="G38" s="4"/>
      <c r="H38" s="4">
        <v>3226290.03</v>
      </c>
      <c r="I38" s="4"/>
      <c r="J38" s="4"/>
      <c r="K38" s="4"/>
    </row>
    <row r="39" spans="1:11" s="2" customFormat="1" x14ac:dyDescent="0.25">
      <c r="A39" s="2">
        <v>51</v>
      </c>
      <c r="B39" s="2" t="s">
        <v>68</v>
      </c>
      <c r="C39" s="3" t="s">
        <v>69</v>
      </c>
      <c r="D39" s="2">
        <v>4</v>
      </c>
      <c r="E39" s="4"/>
      <c r="F39" s="4"/>
      <c r="G39" s="4">
        <v>3840279.51</v>
      </c>
      <c r="H39" s="4"/>
      <c r="I39" s="4"/>
      <c r="J39" s="4"/>
      <c r="K39" s="4"/>
    </row>
    <row r="40" spans="1:11" s="2" customFormat="1" x14ac:dyDescent="0.25">
      <c r="A40" s="2">
        <v>52</v>
      </c>
      <c r="B40" s="2" t="s">
        <v>70</v>
      </c>
      <c r="C40" s="3" t="s">
        <v>71</v>
      </c>
      <c r="D40" s="2">
        <v>5</v>
      </c>
      <c r="E40" s="4"/>
      <c r="F40" s="4">
        <v>3840279.51</v>
      </c>
      <c r="G40" s="4"/>
      <c r="H40" s="4"/>
      <c r="I40" s="4"/>
      <c r="J40" s="4"/>
      <c r="K40" s="4"/>
    </row>
    <row r="41" spans="1:11" s="2" customFormat="1" x14ac:dyDescent="0.25">
      <c r="A41">
        <v>53</v>
      </c>
      <c r="B41" t="s">
        <v>72</v>
      </c>
      <c r="C41" s="1" t="s">
        <v>73</v>
      </c>
      <c r="D41">
        <v>6</v>
      </c>
      <c r="E41" s="5">
        <v>152350</v>
      </c>
      <c r="F41" s="5"/>
      <c r="G41" s="5"/>
      <c r="H41" s="5"/>
      <c r="I41" s="5"/>
      <c r="J41" s="5"/>
      <c r="K41" s="5"/>
    </row>
    <row r="42" spans="1:11" s="2" customFormat="1" x14ac:dyDescent="0.25">
      <c r="A42">
        <v>55</v>
      </c>
      <c r="B42" t="s">
        <v>74</v>
      </c>
      <c r="C42" s="1" t="s">
        <v>75</v>
      </c>
      <c r="D42">
        <v>6</v>
      </c>
      <c r="E42" s="5">
        <v>1555.5</v>
      </c>
      <c r="F42" s="5"/>
      <c r="G42" s="5"/>
      <c r="H42" s="5"/>
      <c r="I42" s="5"/>
      <c r="J42" s="5"/>
      <c r="K42" s="5"/>
    </row>
    <row r="43" spans="1:11" s="2" customFormat="1" x14ac:dyDescent="0.25">
      <c r="A43">
        <v>57</v>
      </c>
      <c r="B43" t="s">
        <v>76</v>
      </c>
      <c r="C43" s="1" t="s">
        <v>77</v>
      </c>
      <c r="D43">
        <v>6</v>
      </c>
      <c r="E43" s="5">
        <v>1331657.1000000001</v>
      </c>
      <c r="F43" s="5"/>
      <c r="G43" s="5"/>
      <c r="H43" s="5"/>
      <c r="I43" s="5"/>
      <c r="J43" s="5"/>
      <c r="K43" s="5"/>
    </row>
    <row r="44" spans="1:11" s="2" customFormat="1" x14ac:dyDescent="0.25">
      <c r="A44">
        <v>59</v>
      </c>
      <c r="B44" t="s">
        <v>78</v>
      </c>
      <c r="C44" s="1" t="s">
        <v>79</v>
      </c>
      <c r="D44">
        <v>6</v>
      </c>
      <c r="E44" s="5">
        <v>355566.55</v>
      </c>
      <c r="F44" s="5"/>
      <c r="G44" s="5"/>
      <c r="H44" s="5"/>
      <c r="I44" s="5"/>
      <c r="J44" s="5"/>
      <c r="K44" s="5"/>
    </row>
    <row r="45" spans="1:11" s="2" customFormat="1" x14ac:dyDescent="0.25">
      <c r="A45">
        <v>61</v>
      </c>
      <c r="B45" t="s">
        <v>80</v>
      </c>
      <c r="C45" s="1" t="s">
        <v>81</v>
      </c>
      <c r="D45">
        <v>6</v>
      </c>
      <c r="E45" s="5">
        <v>16555.939999999999</v>
      </c>
      <c r="F45" s="5"/>
      <c r="G45" s="5"/>
      <c r="H45" s="5"/>
      <c r="I45" s="5"/>
      <c r="J45" s="5"/>
      <c r="K45" s="5"/>
    </row>
    <row r="46" spans="1:11" s="2" customFormat="1" x14ac:dyDescent="0.25">
      <c r="A46">
        <v>63</v>
      </c>
      <c r="B46" t="s">
        <v>82</v>
      </c>
      <c r="C46" s="1" t="s">
        <v>83</v>
      </c>
      <c r="D46">
        <v>6</v>
      </c>
      <c r="E46" s="5">
        <v>601039.68999999994</v>
      </c>
      <c r="F46" s="5"/>
      <c r="G46" s="5"/>
      <c r="H46" s="5"/>
      <c r="I46" s="5"/>
      <c r="J46" s="5"/>
      <c r="K46" s="5"/>
    </row>
    <row r="47" spans="1:11" s="2" customFormat="1" x14ac:dyDescent="0.25">
      <c r="A47">
        <v>65</v>
      </c>
      <c r="B47" t="s">
        <v>84</v>
      </c>
      <c r="C47" s="1" t="s">
        <v>85</v>
      </c>
      <c r="D47">
        <v>6</v>
      </c>
      <c r="E47" s="5">
        <v>1381554.73</v>
      </c>
      <c r="F47" s="5"/>
      <c r="G47" s="5"/>
      <c r="H47" s="5"/>
      <c r="I47" s="5"/>
      <c r="J47" s="5"/>
      <c r="K47" s="5"/>
    </row>
    <row r="48" spans="1:11" s="2" customFormat="1" x14ac:dyDescent="0.25">
      <c r="A48" s="2">
        <v>67</v>
      </c>
      <c r="B48" s="2" t="s">
        <v>86</v>
      </c>
      <c r="C48" s="3" t="s">
        <v>87</v>
      </c>
      <c r="D48" s="2">
        <v>4</v>
      </c>
      <c r="E48" s="4"/>
      <c r="F48" s="4"/>
      <c r="G48" s="4">
        <v>-613989.48</v>
      </c>
      <c r="H48" s="4"/>
      <c r="I48" s="4"/>
      <c r="J48" s="4"/>
      <c r="K48" s="4"/>
    </row>
    <row r="49" spans="1:11" s="2" customFormat="1" x14ac:dyDescent="0.25">
      <c r="A49" s="2">
        <v>68</v>
      </c>
      <c r="B49" s="2" t="s">
        <v>88</v>
      </c>
      <c r="C49" s="3" t="s">
        <v>89</v>
      </c>
      <c r="D49" s="2">
        <v>5</v>
      </c>
      <c r="E49" s="4"/>
      <c r="F49" s="4">
        <v>-613989.48</v>
      </c>
      <c r="G49" s="4"/>
      <c r="H49" s="4"/>
      <c r="I49" s="4"/>
      <c r="J49" s="4"/>
      <c r="K49" s="4"/>
    </row>
    <row r="50" spans="1:11" s="2" customFormat="1" x14ac:dyDescent="0.25">
      <c r="A50">
        <v>69</v>
      </c>
      <c r="B50" t="s">
        <v>90</v>
      </c>
      <c r="C50" s="1" t="s">
        <v>91</v>
      </c>
      <c r="D50">
        <v>6</v>
      </c>
      <c r="E50" s="5">
        <v>-1728.39</v>
      </c>
      <c r="F50" s="5"/>
      <c r="G50" s="5"/>
      <c r="H50" s="5"/>
      <c r="I50" s="5"/>
      <c r="J50" s="5"/>
      <c r="K50" s="5"/>
    </row>
    <row r="51" spans="1:11" s="2" customFormat="1" x14ac:dyDescent="0.25">
      <c r="A51">
        <v>71</v>
      </c>
      <c r="B51" t="s">
        <v>92</v>
      </c>
      <c r="C51" s="1" t="s">
        <v>93</v>
      </c>
      <c r="D51">
        <v>6</v>
      </c>
      <c r="E51" s="5">
        <v>-226372.04</v>
      </c>
      <c r="F51" s="5"/>
      <c r="G51" s="5"/>
      <c r="H51" s="5"/>
      <c r="I51" s="5"/>
      <c r="J51" s="5"/>
      <c r="K51" s="5"/>
    </row>
    <row r="52" spans="1:11" s="2" customFormat="1" x14ac:dyDescent="0.25">
      <c r="A52">
        <v>73</v>
      </c>
      <c r="B52" t="s">
        <v>94</v>
      </c>
      <c r="C52" s="1" t="s">
        <v>95</v>
      </c>
      <c r="D52">
        <v>6</v>
      </c>
      <c r="E52" s="5">
        <v>-116723.63</v>
      </c>
      <c r="F52" s="5"/>
      <c r="G52" s="5"/>
      <c r="H52" s="5"/>
      <c r="I52" s="5"/>
      <c r="J52" s="5"/>
      <c r="K52" s="5"/>
    </row>
    <row r="53" spans="1:11" s="2" customFormat="1" x14ac:dyDescent="0.25">
      <c r="A53">
        <v>75</v>
      </c>
      <c r="B53" t="s">
        <v>96</v>
      </c>
      <c r="C53" s="1" t="s">
        <v>97</v>
      </c>
      <c r="D53">
        <v>6</v>
      </c>
      <c r="E53" s="5">
        <v>-5518.78</v>
      </c>
      <c r="F53" s="5"/>
      <c r="G53" s="5"/>
      <c r="H53" s="5"/>
      <c r="I53" s="5"/>
      <c r="J53" s="5"/>
      <c r="K53" s="5"/>
    </row>
    <row r="54" spans="1:11" s="2" customFormat="1" x14ac:dyDescent="0.25">
      <c r="A54">
        <v>77</v>
      </c>
      <c r="B54" t="s">
        <v>98</v>
      </c>
      <c r="C54" s="1" t="s">
        <v>99</v>
      </c>
      <c r="D54">
        <v>6</v>
      </c>
      <c r="E54" s="5">
        <v>-92921.32</v>
      </c>
      <c r="F54" s="5"/>
      <c r="G54" s="5"/>
      <c r="H54" s="5"/>
      <c r="I54" s="5"/>
      <c r="J54" s="5"/>
      <c r="K54" s="5"/>
    </row>
    <row r="55" spans="1:11" s="2" customFormat="1" x14ac:dyDescent="0.25">
      <c r="A55">
        <v>79</v>
      </c>
      <c r="B55" t="s">
        <v>100</v>
      </c>
      <c r="C55" s="1" t="s">
        <v>101</v>
      </c>
      <c r="D55">
        <v>6</v>
      </c>
      <c r="E55" s="5">
        <v>-170725.32</v>
      </c>
      <c r="F55" s="5"/>
      <c r="G55" s="5"/>
      <c r="H55" s="5"/>
      <c r="I55" s="5"/>
      <c r="J55" s="5"/>
      <c r="K55" s="5"/>
    </row>
    <row r="56" spans="1:11" s="2" customFormat="1" x14ac:dyDescent="0.25">
      <c r="A56" s="2">
        <v>81</v>
      </c>
      <c r="B56" s="2" t="s">
        <v>102</v>
      </c>
      <c r="C56" s="3" t="s">
        <v>103</v>
      </c>
      <c r="D56" s="2">
        <v>2</v>
      </c>
      <c r="E56" s="4"/>
      <c r="F56" s="4"/>
      <c r="G56" s="4"/>
      <c r="H56" s="4"/>
      <c r="I56" s="4">
        <v>0</v>
      </c>
      <c r="J56" s="4"/>
      <c r="K56" s="4"/>
    </row>
    <row r="57" spans="1:11" s="2" customFormat="1" x14ac:dyDescent="0.25">
      <c r="A57" s="2">
        <v>82</v>
      </c>
      <c r="B57" s="2" t="s">
        <v>104</v>
      </c>
      <c r="C57" s="3" t="s">
        <v>105</v>
      </c>
      <c r="D57" s="2">
        <v>3</v>
      </c>
      <c r="E57" s="4"/>
      <c r="F57" s="4"/>
      <c r="G57" s="4"/>
      <c r="H57" s="4">
        <v>0</v>
      </c>
      <c r="I57" s="4"/>
      <c r="J57" s="4"/>
      <c r="K57" s="4"/>
    </row>
    <row r="58" spans="1:11" s="2" customFormat="1" x14ac:dyDescent="0.25">
      <c r="A58" s="2">
        <v>83</v>
      </c>
      <c r="B58" s="2" t="s">
        <v>106</v>
      </c>
      <c r="C58" s="3" t="s">
        <v>107</v>
      </c>
      <c r="D58" s="2">
        <v>4</v>
      </c>
      <c r="E58" s="4"/>
      <c r="F58" s="4"/>
      <c r="G58" s="4">
        <v>0</v>
      </c>
      <c r="H58" s="4"/>
      <c r="I58" s="4"/>
      <c r="J58" s="4"/>
      <c r="K58" s="4"/>
    </row>
    <row r="59" spans="1:11" s="2" customFormat="1" x14ac:dyDescent="0.25">
      <c r="A59" s="2">
        <v>84</v>
      </c>
      <c r="B59" s="2" t="s">
        <v>108</v>
      </c>
      <c r="C59" s="3" t="s">
        <v>109</v>
      </c>
      <c r="D59" s="2">
        <v>5</v>
      </c>
      <c r="E59" s="4"/>
      <c r="F59" s="4">
        <v>0</v>
      </c>
      <c r="G59" s="4"/>
      <c r="H59" s="4"/>
      <c r="I59" s="4"/>
      <c r="J59" s="4"/>
      <c r="K59" s="4"/>
    </row>
    <row r="60" spans="1:11" s="2" customFormat="1" x14ac:dyDescent="0.25">
      <c r="A60">
        <v>85</v>
      </c>
      <c r="B60" t="s">
        <v>110</v>
      </c>
      <c r="C60" s="1" t="s">
        <v>111</v>
      </c>
      <c r="D60">
        <v>6</v>
      </c>
      <c r="E60" s="5">
        <v>0</v>
      </c>
      <c r="F60" s="5"/>
      <c r="G60" s="5"/>
      <c r="H60" s="5"/>
      <c r="I60" s="5"/>
      <c r="J60" s="5"/>
      <c r="K60" s="5"/>
    </row>
    <row r="61" spans="1:11" s="2" customFormat="1" x14ac:dyDescent="0.25">
      <c r="A61" s="2">
        <v>87</v>
      </c>
      <c r="B61" s="2" t="s">
        <v>112</v>
      </c>
      <c r="C61" s="3" t="s">
        <v>113</v>
      </c>
      <c r="D61" s="2">
        <v>1</v>
      </c>
      <c r="E61" s="4"/>
      <c r="F61" s="4"/>
      <c r="G61" s="4"/>
      <c r="H61" s="4"/>
      <c r="I61" s="4"/>
      <c r="J61" s="4">
        <v>-2201093.5699999998</v>
      </c>
      <c r="K61" s="4"/>
    </row>
    <row r="62" spans="1:11" s="2" customFormat="1" x14ac:dyDescent="0.25">
      <c r="A62" s="2">
        <v>88</v>
      </c>
      <c r="B62" s="2" t="s">
        <v>114</v>
      </c>
      <c r="C62" s="3" t="s">
        <v>115</v>
      </c>
      <c r="D62" s="2">
        <v>2</v>
      </c>
      <c r="E62" s="4"/>
      <c r="F62" s="4"/>
      <c r="G62" s="4"/>
      <c r="H62" s="4"/>
      <c r="I62" s="4">
        <v>-540142.04</v>
      </c>
      <c r="J62" s="4"/>
      <c r="K62" s="4"/>
    </row>
    <row r="63" spans="1:11" s="2" customFormat="1" x14ac:dyDescent="0.25">
      <c r="A63" s="2">
        <v>89</v>
      </c>
      <c r="B63" s="2" t="s">
        <v>116</v>
      </c>
      <c r="C63" s="3" t="s">
        <v>117</v>
      </c>
      <c r="D63" s="2">
        <v>3</v>
      </c>
      <c r="E63" s="4"/>
      <c r="F63" s="4"/>
      <c r="G63" s="4"/>
      <c r="H63" s="4">
        <v>-540142.04</v>
      </c>
      <c r="I63" s="4"/>
      <c r="J63" s="4"/>
      <c r="K63" s="4"/>
    </row>
    <row r="64" spans="1:11" s="2" customFormat="1" x14ac:dyDescent="0.25">
      <c r="A64" s="2">
        <v>90</v>
      </c>
      <c r="B64" s="2" t="s">
        <v>118</v>
      </c>
      <c r="C64" s="3" t="s">
        <v>119</v>
      </c>
      <c r="D64" s="2">
        <v>4</v>
      </c>
      <c r="E64" s="4"/>
      <c r="F64" s="4"/>
      <c r="G64" s="4">
        <v>-3113.15</v>
      </c>
      <c r="H64" s="4"/>
      <c r="I64" s="4"/>
      <c r="J64" s="4"/>
      <c r="K64" s="4"/>
    </row>
    <row r="65" spans="1:11" s="2" customFormat="1" x14ac:dyDescent="0.25">
      <c r="A65" s="2">
        <v>91</v>
      </c>
      <c r="B65" s="2" t="s">
        <v>120</v>
      </c>
      <c r="C65" s="3" t="s">
        <v>121</v>
      </c>
      <c r="D65" s="2">
        <v>5</v>
      </c>
      <c r="E65" s="4"/>
      <c r="F65" s="4">
        <v>-1218.8</v>
      </c>
      <c r="G65" s="4"/>
      <c r="H65" s="4"/>
      <c r="I65" s="4"/>
      <c r="J65" s="4"/>
      <c r="K65" s="4"/>
    </row>
    <row r="66" spans="1:11" s="2" customFormat="1" x14ac:dyDescent="0.25">
      <c r="A66">
        <v>92</v>
      </c>
      <c r="B66" t="s">
        <v>122</v>
      </c>
      <c r="C66" s="1" t="s">
        <v>123</v>
      </c>
      <c r="D66">
        <v>6</v>
      </c>
      <c r="E66" s="5">
        <v>0</v>
      </c>
      <c r="F66" s="5"/>
      <c r="G66" s="5"/>
      <c r="H66" s="5"/>
      <c r="I66" s="5"/>
      <c r="J66" s="5"/>
      <c r="K66" s="5"/>
    </row>
    <row r="67" spans="1:11" s="2" customFormat="1" x14ac:dyDescent="0.25">
      <c r="A67">
        <v>94</v>
      </c>
      <c r="B67" t="s">
        <v>124</v>
      </c>
      <c r="C67" s="1" t="s">
        <v>125</v>
      </c>
      <c r="D67">
        <v>6</v>
      </c>
      <c r="E67" s="5">
        <v>0</v>
      </c>
      <c r="F67" s="5"/>
      <c r="G67" s="5"/>
      <c r="H67" s="5"/>
      <c r="I67" s="5"/>
      <c r="J67" s="5"/>
      <c r="K67" s="5"/>
    </row>
    <row r="68" spans="1:11" s="2" customFormat="1" x14ac:dyDescent="0.25">
      <c r="A68">
        <v>96</v>
      </c>
      <c r="B68" t="s">
        <v>126</v>
      </c>
      <c r="C68" s="1" t="s">
        <v>127</v>
      </c>
      <c r="D68">
        <v>6</v>
      </c>
      <c r="E68" s="5">
        <v>0</v>
      </c>
      <c r="F68" s="5"/>
      <c r="G68" s="5"/>
      <c r="H68" s="5"/>
      <c r="I68" s="5"/>
      <c r="J68" s="5"/>
      <c r="K68" s="5"/>
    </row>
    <row r="69" spans="1:11" s="2" customFormat="1" x14ac:dyDescent="0.25">
      <c r="A69">
        <v>98</v>
      </c>
      <c r="B69" t="s">
        <v>128</v>
      </c>
      <c r="C69" s="1" t="s">
        <v>129</v>
      </c>
      <c r="D69">
        <v>6</v>
      </c>
      <c r="E69" s="5">
        <v>0</v>
      </c>
      <c r="F69" s="5"/>
      <c r="G69" s="5"/>
      <c r="H69" s="5"/>
      <c r="I69" s="5"/>
      <c r="J69" s="5"/>
      <c r="K69" s="5"/>
    </row>
    <row r="70" spans="1:11" s="2" customFormat="1" x14ac:dyDescent="0.25">
      <c r="A70">
        <v>100</v>
      </c>
      <c r="B70" t="s">
        <v>130</v>
      </c>
      <c r="C70" s="1" t="s">
        <v>131</v>
      </c>
      <c r="D70">
        <v>6</v>
      </c>
      <c r="E70" s="5">
        <v>-1218.8</v>
      </c>
      <c r="F70" s="5"/>
      <c r="G70" s="5"/>
      <c r="H70" s="5"/>
      <c r="I70" s="5"/>
      <c r="J70" s="5"/>
      <c r="K70" s="5"/>
    </row>
    <row r="71" spans="1:11" s="2" customFormat="1" x14ac:dyDescent="0.25">
      <c r="A71" s="2">
        <v>102</v>
      </c>
      <c r="B71" s="2" t="s">
        <v>132</v>
      </c>
      <c r="C71" s="3" t="s">
        <v>133</v>
      </c>
      <c r="D71" s="2">
        <v>5</v>
      </c>
      <c r="E71" s="4"/>
      <c r="F71" s="4">
        <v>-1894.35</v>
      </c>
      <c r="G71" s="4"/>
      <c r="H71" s="4"/>
      <c r="I71" s="4"/>
      <c r="J71" s="4"/>
      <c r="K71" s="4"/>
    </row>
    <row r="72" spans="1:11" s="2" customFormat="1" x14ac:dyDescent="0.25">
      <c r="A72">
        <v>103</v>
      </c>
      <c r="B72" t="s">
        <v>134</v>
      </c>
      <c r="C72" s="1" t="s">
        <v>135</v>
      </c>
      <c r="D72">
        <v>6</v>
      </c>
      <c r="E72" s="5">
        <v>0</v>
      </c>
      <c r="F72" s="5"/>
      <c r="G72" s="5"/>
      <c r="H72" s="5"/>
      <c r="I72" s="5"/>
      <c r="J72" s="5"/>
      <c r="K72" s="5"/>
    </row>
    <row r="73" spans="1:11" s="2" customFormat="1" x14ac:dyDescent="0.25">
      <c r="A73">
        <v>105</v>
      </c>
      <c r="B73" t="s">
        <v>136</v>
      </c>
      <c r="C73" s="1" t="s">
        <v>137</v>
      </c>
      <c r="D73">
        <v>6</v>
      </c>
      <c r="E73" s="5">
        <v>0</v>
      </c>
      <c r="F73" s="5"/>
      <c r="G73" s="5"/>
      <c r="H73" s="5"/>
      <c r="I73" s="5"/>
      <c r="J73" s="5"/>
      <c r="K73" s="5"/>
    </row>
    <row r="74" spans="1:11" s="2" customFormat="1" x14ac:dyDescent="0.25">
      <c r="A74">
        <v>107</v>
      </c>
      <c r="B74" t="s">
        <v>138</v>
      </c>
      <c r="C74" s="1" t="s">
        <v>139</v>
      </c>
      <c r="D74">
        <v>6</v>
      </c>
      <c r="E74" s="5">
        <v>0</v>
      </c>
      <c r="F74" s="5"/>
      <c r="G74" s="5"/>
      <c r="H74" s="5"/>
      <c r="I74" s="5"/>
      <c r="J74" s="5"/>
      <c r="K74" s="5"/>
    </row>
    <row r="75" spans="1:11" s="2" customFormat="1" x14ac:dyDescent="0.25">
      <c r="A75">
        <v>109</v>
      </c>
      <c r="B75" t="s">
        <v>140</v>
      </c>
      <c r="C75" s="1" t="s">
        <v>141</v>
      </c>
      <c r="D75">
        <v>6</v>
      </c>
      <c r="E75" s="5">
        <v>0</v>
      </c>
      <c r="F75" s="5"/>
      <c r="G75" s="5"/>
      <c r="H75" s="5"/>
      <c r="I75" s="5"/>
      <c r="J75" s="5"/>
      <c r="K75" s="5"/>
    </row>
    <row r="76" spans="1:11" s="2" customFormat="1" x14ac:dyDescent="0.25">
      <c r="A76">
        <v>111</v>
      </c>
      <c r="B76" t="s">
        <v>142</v>
      </c>
      <c r="C76" s="1" t="s">
        <v>143</v>
      </c>
      <c r="D76">
        <v>6</v>
      </c>
      <c r="E76" s="5">
        <v>-1894.35</v>
      </c>
      <c r="F76" s="5"/>
      <c r="G76" s="5"/>
      <c r="H76" s="5"/>
      <c r="I76" s="5"/>
      <c r="J76" s="5"/>
      <c r="K76" s="5"/>
    </row>
    <row r="77" spans="1:11" s="2" customFormat="1" x14ac:dyDescent="0.25">
      <c r="A77">
        <v>113</v>
      </c>
      <c r="B77" t="s">
        <v>144</v>
      </c>
      <c r="C77" s="1" t="s">
        <v>145</v>
      </c>
      <c r="D77">
        <v>6</v>
      </c>
      <c r="E77" s="5">
        <v>0</v>
      </c>
      <c r="F77" s="5"/>
      <c r="G77" s="5"/>
      <c r="H77" s="5"/>
      <c r="I77" s="5"/>
      <c r="J77" s="5"/>
      <c r="K77" s="5"/>
    </row>
    <row r="78" spans="1:11" s="2" customFormat="1" x14ac:dyDescent="0.25">
      <c r="A78" s="2">
        <v>115</v>
      </c>
      <c r="B78" s="2" t="s">
        <v>146</v>
      </c>
      <c r="C78" s="3" t="s">
        <v>147</v>
      </c>
      <c r="D78" s="2">
        <v>4</v>
      </c>
      <c r="E78" s="4"/>
      <c r="F78" s="4"/>
      <c r="G78" s="4">
        <v>-12103.72</v>
      </c>
      <c r="H78" s="4"/>
      <c r="I78" s="4"/>
      <c r="J78" s="4"/>
      <c r="K78" s="4"/>
    </row>
    <row r="79" spans="1:11" s="2" customFormat="1" x14ac:dyDescent="0.25">
      <c r="A79" s="2">
        <v>116</v>
      </c>
      <c r="B79" s="2" t="s">
        <v>148</v>
      </c>
      <c r="C79" s="3" t="s">
        <v>149</v>
      </c>
      <c r="D79" s="2">
        <v>5</v>
      </c>
      <c r="E79" s="4"/>
      <c r="F79" s="4">
        <v>-12103.72</v>
      </c>
      <c r="G79" s="4"/>
      <c r="H79" s="4"/>
      <c r="I79" s="4"/>
      <c r="J79" s="4"/>
      <c r="K79" s="4"/>
    </row>
    <row r="80" spans="1:11" s="2" customFormat="1" x14ac:dyDescent="0.25">
      <c r="A80">
        <v>117</v>
      </c>
      <c r="B80" t="s">
        <v>150</v>
      </c>
      <c r="C80" s="1" t="s">
        <v>151</v>
      </c>
      <c r="D80">
        <v>6</v>
      </c>
      <c r="E80" s="5">
        <v>0</v>
      </c>
      <c r="F80" s="5"/>
      <c r="G80" s="5"/>
      <c r="H80" s="5"/>
      <c r="I80" s="5"/>
      <c r="J80" s="5"/>
      <c r="K80" s="5"/>
    </row>
    <row r="81" spans="1:11" s="2" customFormat="1" x14ac:dyDescent="0.25">
      <c r="A81">
        <v>119</v>
      </c>
      <c r="B81" t="s">
        <v>152</v>
      </c>
      <c r="C81" s="1" t="s">
        <v>153</v>
      </c>
      <c r="D81">
        <v>6</v>
      </c>
      <c r="E81" s="5">
        <v>-791.38</v>
      </c>
      <c r="F81" s="5"/>
      <c r="G81" s="5"/>
      <c r="H81" s="5"/>
      <c r="I81" s="5"/>
      <c r="J81" s="5"/>
      <c r="K81" s="5"/>
    </row>
    <row r="82" spans="1:11" s="2" customFormat="1" x14ac:dyDescent="0.25">
      <c r="A82">
        <v>121</v>
      </c>
      <c r="B82" t="s">
        <v>154</v>
      </c>
      <c r="C82" s="1" t="s">
        <v>155</v>
      </c>
      <c r="D82">
        <v>6</v>
      </c>
      <c r="E82" s="5">
        <v>-2511.33</v>
      </c>
      <c r="F82" s="5"/>
      <c r="G82" s="5"/>
      <c r="H82" s="5"/>
      <c r="I82" s="5"/>
      <c r="J82" s="5"/>
      <c r="K82" s="5"/>
    </row>
    <row r="83" spans="1:11" s="2" customFormat="1" x14ac:dyDescent="0.25">
      <c r="A83">
        <v>123</v>
      </c>
      <c r="B83" t="s">
        <v>156</v>
      </c>
      <c r="C83" s="1" t="s">
        <v>157</v>
      </c>
      <c r="D83">
        <v>6</v>
      </c>
      <c r="E83" s="5">
        <v>-6665.78</v>
      </c>
      <c r="F83" s="5"/>
      <c r="G83" s="5"/>
      <c r="H83" s="5"/>
      <c r="I83" s="5"/>
      <c r="J83" s="5"/>
      <c r="K83" s="5"/>
    </row>
    <row r="84" spans="1:11" s="2" customFormat="1" x14ac:dyDescent="0.25">
      <c r="A84">
        <v>125</v>
      </c>
      <c r="B84" t="s">
        <v>158</v>
      </c>
      <c r="C84" s="1" t="s">
        <v>159</v>
      </c>
      <c r="D84">
        <v>6</v>
      </c>
      <c r="E84" s="5">
        <v>-2052.7600000000002</v>
      </c>
      <c r="F84" s="5"/>
      <c r="G84" s="5"/>
      <c r="H84" s="5"/>
      <c r="I84" s="5"/>
      <c r="J84" s="5"/>
      <c r="K84" s="5"/>
    </row>
    <row r="85" spans="1:11" s="2" customFormat="1" x14ac:dyDescent="0.25">
      <c r="A85">
        <v>127</v>
      </c>
      <c r="B85" t="s">
        <v>160</v>
      </c>
      <c r="C85" s="1" t="s">
        <v>161</v>
      </c>
      <c r="D85">
        <v>6</v>
      </c>
      <c r="E85" s="5">
        <v>-82.47</v>
      </c>
      <c r="F85" s="5"/>
      <c r="G85" s="5"/>
      <c r="H85" s="5"/>
      <c r="I85" s="5"/>
      <c r="J85" s="5"/>
      <c r="K85" s="5"/>
    </row>
    <row r="86" spans="1:11" s="2" customFormat="1" x14ac:dyDescent="0.25">
      <c r="A86" s="2">
        <v>129</v>
      </c>
      <c r="B86" s="2" t="s">
        <v>162</v>
      </c>
      <c r="C86" s="3" t="s">
        <v>163</v>
      </c>
      <c r="D86" s="2">
        <v>4</v>
      </c>
      <c r="E86" s="4"/>
      <c r="F86" s="4"/>
      <c r="G86" s="4">
        <v>-108375.7</v>
      </c>
      <c r="H86" s="4"/>
      <c r="I86" s="4"/>
      <c r="J86" s="4"/>
      <c r="K86" s="4"/>
    </row>
    <row r="87" spans="1:11" s="2" customFormat="1" x14ac:dyDescent="0.25">
      <c r="A87" s="2">
        <v>130</v>
      </c>
      <c r="B87" s="2" t="s">
        <v>164</v>
      </c>
      <c r="C87" s="3" t="s">
        <v>165</v>
      </c>
      <c r="D87" s="2">
        <v>5</v>
      </c>
      <c r="E87" s="4"/>
      <c r="F87" s="4">
        <v>-108375.7</v>
      </c>
      <c r="G87" s="4"/>
      <c r="H87" s="4"/>
      <c r="I87" s="4"/>
      <c r="J87" s="4"/>
      <c r="K87" s="4"/>
    </row>
    <row r="88" spans="1:11" s="2" customFormat="1" x14ac:dyDescent="0.25">
      <c r="A88">
        <v>131</v>
      </c>
      <c r="B88" t="s">
        <v>166</v>
      </c>
      <c r="C88" s="1" t="s">
        <v>167</v>
      </c>
      <c r="D88">
        <v>6</v>
      </c>
      <c r="E88" s="5">
        <v>-108375.7</v>
      </c>
      <c r="F88" s="5"/>
      <c r="G88" s="5"/>
      <c r="H88" s="5"/>
      <c r="I88" s="5"/>
      <c r="J88" s="5"/>
      <c r="K88" s="5"/>
    </row>
    <row r="89" spans="1:11" s="2" customFormat="1" x14ac:dyDescent="0.25">
      <c r="A89" s="2">
        <v>133</v>
      </c>
      <c r="B89" s="2" t="s">
        <v>168</v>
      </c>
      <c r="C89" s="3" t="s">
        <v>169</v>
      </c>
      <c r="D89" s="2">
        <v>5</v>
      </c>
      <c r="E89" s="4"/>
      <c r="F89" s="4">
        <v>0</v>
      </c>
      <c r="G89" s="4"/>
      <c r="H89" s="4"/>
      <c r="I89" s="4"/>
      <c r="J89" s="4"/>
      <c r="K89" s="4"/>
    </row>
    <row r="90" spans="1:11" s="2" customFormat="1" x14ac:dyDescent="0.25">
      <c r="A90">
        <v>134</v>
      </c>
      <c r="B90" t="s">
        <v>170</v>
      </c>
      <c r="C90" s="1" t="s">
        <v>171</v>
      </c>
      <c r="D90">
        <v>6</v>
      </c>
      <c r="E90" s="5">
        <v>0</v>
      </c>
      <c r="F90" s="5"/>
      <c r="G90" s="5"/>
      <c r="H90" s="5"/>
      <c r="I90" s="5"/>
      <c r="J90" s="5"/>
      <c r="K90" s="5"/>
    </row>
    <row r="91" spans="1:11" s="2" customFormat="1" x14ac:dyDescent="0.25">
      <c r="A91" s="2">
        <v>136</v>
      </c>
      <c r="B91" s="2" t="s">
        <v>172</v>
      </c>
      <c r="C91" s="3" t="s">
        <v>173</v>
      </c>
      <c r="D91" s="2">
        <v>4</v>
      </c>
      <c r="E91" s="4"/>
      <c r="F91" s="4"/>
      <c r="G91" s="4">
        <v>-201.39</v>
      </c>
      <c r="H91" s="4"/>
      <c r="I91" s="4"/>
      <c r="J91" s="4"/>
      <c r="K91" s="4"/>
    </row>
    <row r="92" spans="1:11" s="2" customFormat="1" x14ac:dyDescent="0.25">
      <c r="A92" s="2">
        <v>137</v>
      </c>
      <c r="B92" s="2" t="s">
        <v>174</v>
      </c>
      <c r="C92" s="3" t="s">
        <v>175</v>
      </c>
      <c r="D92" s="2">
        <v>5</v>
      </c>
      <c r="E92" s="4"/>
      <c r="F92" s="4">
        <v>-201.39</v>
      </c>
      <c r="G92" s="4"/>
      <c r="H92" s="4"/>
      <c r="I92" s="4"/>
      <c r="J92" s="4"/>
      <c r="K92" s="4"/>
    </row>
    <row r="93" spans="1:11" s="2" customFormat="1" x14ac:dyDescent="0.25">
      <c r="A93">
        <v>138</v>
      </c>
      <c r="B93" t="s">
        <v>176</v>
      </c>
      <c r="C93" s="1" t="s">
        <v>177</v>
      </c>
      <c r="D93">
        <v>6</v>
      </c>
      <c r="E93" s="5">
        <v>-201.39</v>
      </c>
      <c r="F93" s="5"/>
      <c r="G93" s="5"/>
      <c r="H93" s="5"/>
      <c r="I93" s="5"/>
      <c r="J93" s="5"/>
      <c r="K93" s="5"/>
    </row>
    <row r="94" spans="1:11" s="2" customFormat="1" x14ac:dyDescent="0.25">
      <c r="A94" s="2">
        <v>140</v>
      </c>
      <c r="B94" s="2" t="s">
        <v>178</v>
      </c>
      <c r="C94" s="3" t="s">
        <v>179</v>
      </c>
      <c r="D94" s="2">
        <v>4</v>
      </c>
      <c r="E94" s="4"/>
      <c r="F94" s="4"/>
      <c r="G94" s="4">
        <v>-416348.08</v>
      </c>
      <c r="H94" s="4"/>
      <c r="I94" s="4"/>
      <c r="J94" s="4"/>
      <c r="K94" s="4"/>
    </row>
    <row r="95" spans="1:11" s="2" customFormat="1" x14ac:dyDescent="0.25">
      <c r="A95" s="2">
        <v>141</v>
      </c>
      <c r="B95" s="2" t="s">
        <v>180</v>
      </c>
      <c r="C95" s="3" t="s">
        <v>181</v>
      </c>
      <c r="D95" s="2">
        <v>5</v>
      </c>
      <c r="E95" s="4"/>
      <c r="F95" s="4">
        <v>-4067.81</v>
      </c>
      <c r="G95" s="4"/>
      <c r="H95" s="4"/>
      <c r="I95" s="4"/>
      <c r="J95" s="4"/>
      <c r="K95" s="4"/>
    </row>
    <row r="96" spans="1:11" s="2" customFormat="1" x14ac:dyDescent="0.25">
      <c r="A96">
        <v>142</v>
      </c>
      <c r="B96" t="s">
        <v>182</v>
      </c>
      <c r="C96" s="1" t="s">
        <v>183</v>
      </c>
      <c r="D96">
        <v>6</v>
      </c>
      <c r="E96" s="5">
        <v>-4067.81</v>
      </c>
      <c r="F96" s="5"/>
      <c r="G96" s="5"/>
      <c r="H96" s="5"/>
      <c r="I96" s="5"/>
      <c r="J96" s="5"/>
      <c r="K96" s="5"/>
    </row>
    <row r="97" spans="1:11" s="2" customFormat="1" x14ac:dyDescent="0.25">
      <c r="A97" s="2">
        <v>144</v>
      </c>
      <c r="B97" s="2" t="s">
        <v>184</v>
      </c>
      <c r="C97" s="3" t="s">
        <v>185</v>
      </c>
      <c r="D97" s="2">
        <v>5</v>
      </c>
      <c r="E97" s="4"/>
      <c r="F97" s="4">
        <v>-412280.27</v>
      </c>
      <c r="G97" s="4"/>
      <c r="H97" s="4"/>
      <c r="I97" s="4"/>
      <c r="J97" s="4"/>
      <c r="K97" s="4"/>
    </row>
    <row r="98" spans="1:11" x14ac:dyDescent="0.25">
      <c r="A98">
        <v>145</v>
      </c>
      <c r="B98" t="s">
        <v>186</v>
      </c>
      <c r="C98" s="1" t="s">
        <v>187</v>
      </c>
      <c r="D98">
        <v>6</v>
      </c>
      <c r="E98" s="5">
        <v>-412280.27</v>
      </c>
    </row>
    <row r="99" spans="1:11" x14ac:dyDescent="0.25">
      <c r="A99" s="2">
        <v>147</v>
      </c>
      <c r="B99" s="2" t="s">
        <v>188</v>
      </c>
      <c r="C99" s="3" t="s">
        <v>189</v>
      </c>
      <c r="D99" s="2">
        <v>2</v>
      </c>
      <c r="E99" s="4"/>
      <c r="F99" s="4"/>
      <c r="G99" s="4"/>
      <c r="H99" s="4"/>
      <c r="I99" s="4">
        <v>-1660951.53</v>
      </c>
      <c r="J99" s="4"/>
      <c r="K99" s="4"/>
    </row>
    <row r="100" spans="1:11" x14ac:dyDescent="0.25">
      <c r="A100" s="2">
        <v>148</v>
      </c>
      <c r="B100" s="2" t="s">
        <v>190</v>
      </c>
      <c r="C100" s="3" t="s">
        <v>191</v>
      </c>
      <c r="D100" s="2">
        <v>3</v>
      </c>
      <c r="E100" s="4"/>
      <c r="F100" s="4"/>
      <c r="G100" s="4"/>
      <c r="H100" s="4">
        <v>-1660951.53</v>
      </c>
      <c r="I100" s="4"/>
      <c r="J100" s="4"/>
      <c r="K100" s="4"/>
    </row>
    <row r="101" spans="1:11" x14ac:dyDescent="0.25">
      <c r="A101" s="2">
        <v>149</v>
      </c>
      <c r="B101" s="2" t="s">
        <v>192</v>
      </c>
      <c r="C101" s="3" t="s">
        <v>193</v>
      </c>
      <c r="D101" s="2">
        <v>4</v>
      </c>
      <c r="E101" s="4"/>
      <c r="F101" s="4"/>
      <c r="G101" s="4">
        <v>-1660951.53</v>
      </c>
      <c r="H101" s="4"/>
      <c r="I101" s="4"/>
      <c r="J101" s="4"/>
      <c r="K101" s="4"/>
    </row>
    <row r="102" spans="1:11" x14ac:dyDescent="0.25">
      <c r="A102" s="2">
        <v>150</v>
      </c>
      <c r="B102" s="2" t="s">
        <v>194</v>
      </c>
      <c r="C102" s="3" t="s">
        <v>195</v>
      </c>
      <c r="D102" s="2">
        <v>5</v>
      </c>
      <c r="E102" s="4"/>
      <c r="F102" s="4">
        <v>-1660951.53</v>
      </c>
      <c r="G102" s="4"/>
      <c r="H102" s="4"/>
      <c r="I102" s="4"/>
      <c r="J102" s="4"/>
      <c r="K102" s="4"/>
    </row>
    <row r="103" spans="1:11" x14ac:dyDescent="0.25">
      <c r="A103">
        <v>151</v>
      </c>
      <c r="B103" t="s">
        <v>196</v>
      </c>
      <c r="C103" s="1" t="s">
        <v>197</v>
      </c>
      <c r="D103">
        <v>6</v>
      </c>
      <c r="E103" s="5">
        <v>-1660951.53</v>
      </c>
    </row>
    <row r="104" spans="1:11" x14ac:dyDescent="0.25">
      <c r="A104" s="2">
        <v>153</v>
      </c>
      <c r="B104" s="2" t="s">
        <v>198</v>
      </c>
      <c r="C104" s="3" t="s">
        <v>199</v>
      </c>
      <c r="D104" s="2">
        <v>1</v>
      </c>
      <c r="E104" s="4"/>
      <c r="F104" s="4"/>
      <c r="G104" s="4"/>
      <c r="H104" s="4"/>
      <c r="I104" s="4"/>
      <c r="J104" s="4">
        <v>-2032366.94</v>
      </c>
      <c r="K104" s="4"/>
    </row>
    <row r="105" spans="1:11" x14ac:dyDescent="0.25">
      <c r="A105" s="2">
        <v>154</v>
      </c>
      <c r="B105" s="2" t="s">
        <v>200</v>
      </c>
      <c r="C105" s="3" t="s">
        <v>201</v>
      </c>
      <c r="D105" s="2">
        <v>2</v>
      </c>
      <c r="E105" s="4"/>
      <c r="F105" s="4"/>
      <c r="G105" s="4"/>
      <c r="H105" s="4"/>
      <c r="I105" s="4">
        <v>-1982313.05</v>
      </c>
      <c r="J105" s="4"/>
      <c r="K105" s="4"/>
    </row>
    <row r="106" spans="1:11" x14ac:dyDescent="0.25">
      <c r="A106" s="2">
        <v>155</v>
      </c>
      <c r="B106" s="2" t="s">
        <v>202</v>
      </c>
      <c r="C106" s="3" t="s">
        <v>203</v>
      </c>
      <c r="D106" s="2">
        <v>3</v>
      </c>
      <c r="E106" s="4"/>
      <c r="F106" s="4"/>
      <c r="G106" s="4"/>
      <c r="H106" s="4">
        <v>-1982313.05</v>
      </c>
      <c r="I106" s="4"/>
      <c r="J106" s="4"/>
      <c r="K106" s="4"/>
    </row>
    <row r="107" spans="1:11" x14ac:dyDescent="0.25">
      <c r="A107" s="2">
        <v>156</v>
      </c>
      <c r="B107" s="2" t="s">
        <v>204</v>
      </c>
      <c r="C107" s="3" t="s">
        <v>205</v>
      </c>
      <c r="D107" s="2">
        <v>4</v>
      </c>
      <c r="E107" s="4"/>
      <c r="F107" s="4"/>
      <c r="G107" s="4">
        <v>-1982313.05</v>
      </c>
      <c r="H107" s="4"/>
      <c r="I107" s="4"/>
      <c r="J107" s="4"/>
      <c r="K107" s="4"/>
    </row>
    <row r="108" spans="1:11" x14ac:dyDescent="0.25">
      <c r="A108" s="2">
        <v>157</v>
      </c>
      <c r="B108" s="2" t="s">
        <v>206</v>
      </c>
      <c r="C108" s="3" t="s">
        <v>207</v>
      </c>
      <c r="D108" s="2">
        <v>5</v>
      </c>
      <c r="E108" s="4"/>
      <c r="F108" s="4">
        <v>-1105000</v>
      </c>
      <c r="G108" s="4"/>
      <c r="H108" s="4"/>
      <c r="I108" s="4"/>
      <c r="J108" s="4"/>
      <c r="K108" s="4"/>
    </row>
    <row r="109" spans="1:11" x14ac:dyDescent="0.25">
      <c r="A109">
        <v>158</v>
      </c>
      <c r="B109" t="s">
        <v>208</v>
      </c>
      <c r="C109" s="1" t="s">
        <v>209</v>
      </c>
      <c r="D109">
        <v>6</v>
      </c>
      <c r="E109" s="5">
        <v>-1105000</v>
      </c>
    </row>
    <row r="110" spans="1:11" x14ac:dyDescent="0.25">
      <c r="A110" s="2">
        <v>160</v>
      </c>
      <c r="B110" s="2" t="s">
        <v>210</v>
      </c>
      <c r="C110" s="3" t="s">
        <v>211</v>
      </c>
      <c r="D110" s="2">
        <v>5</v>
      </c>
      <c r="E110" s="4"/>
      <c r="F110" s="4">
        <v>-877313.05</v>
      </c>
      <c r="G110" s="4"/>
      <c r="H110" s="4"/>
      <c r="I110" s="4"/>
      <c r="J110" s="4"/>
      <c r="K110" s="4"/>
    </row>
    <row r="111" spans="1:11" x14ac:dyDescent="0.25">
      <c r="A111">
        <v>161</v>
      </c>
      <c r="B111" t="s">
        <v>212</v>
      </c>
      <c r="C111" s="1" t="s">
        <v>213</v>
      </c>
      <c r="D111">
        <v>6</v>
      </c>
      <c r="E111" s="5">
        <v>-877313.05</v>
      </c>
    </row>
    <row r="112" spans="1:11" x14ac:dyDescent="0.25">
      <c r="A112" s="2">
        <v>163</v>
      </c>
      <c r="B112" s="2" t="s">
        <v>214</v>
      </c>
      <c r="C112" s="3" t="s">
        <v>215</v>
      </c>
      <c r="D112" s="2">
        <v>2</v>
      </c>
      <c r="E112" s="4"/>
      <c r="F112" s="4"/>
      <c r="G112" s="4"/>
      <c r="H112" s="4"/>
      <c r="I112" s="4">
        <v>-50053.89</v>
      </c>
      <c r="J112" s="4"/>
      <c r="K112" s="4"/>
    </row>
    <row r="113" spans="1:11" x14ac:dyDescent="0.25">
      <c r="A113" s="2">
        <v>164</v>
      </c>
      <c r="B113" s="2" t="s">
        <v>216</v>
      </c>
      <c r="C113" s="3" t="s">
        <v>217</v>
      </c>
      <c r="D113" s="2">
        <v>3</v>
      </c>
      <c r="E113" s="4"/>
      <c r="F113" s="4"/>
      <c r="G113" s="4"/>
      <c r="H113" s="4">
        <v>-50053.89</v>
      </c>
      <c r="I113" s="4"/>
      <c r="J113" s="4"/>
      <c r="K113" s="4"/>
    </row>
    <row r="114" spans="1:11" x14ac:dyDescent="0.25">
      <c r="A114" s="2">
        <v>165</v>
      </c>
      <c r="B114" s="2" t="s">
        <v>218</v>
      </c>
      <c r="C114" s="3" t="s">
        <v>219</v>
      </c>
      <c r="D114" s="2">
        <v>4</v>
      </c>
      <c r="E114" s="4"/>
      <c r="F114" s="4"/>
      <c r="G114" s="4">
        <v>-50053.89</v>
      </c>
      <c r="H114" s="4"/>
      <c r="I114" s="4"/>
      <c r="J114" s="4"/>
      <c r="K114" s="4"/>
    </row>
    <row r="115" spans="1:11" x14ac:dyDescent="0.25">
      <c r="A115" s="2">
        <v>166</v>
      </c>
      <c r="B115" s="2" t="s">
        <v>220</v>
      </c>
      <c r="C115" s="3" t="s">
        <v>221</v>
      </c>
      <c r="D115" s="2">
        <v>5</v>
      </c>
      <c r="E115" s="4"/>
      <c r="F115" s="4">
        <v>-50053.89</v>
      </c>
      <c r="G115" s="4"/>
      <c r="H115" s="4"/>
      <c r="I115" s="4"/>
      <c r="J115" s="4"/>
      <c r="K115" s="4"/>
    </row>
    <row r="116" spans="1:11" x14ac:dyDescent="0.25">
      <c r="A116">
        <v>167</v>
      </c>
      <c r="B116" t="s">
        <v>222</v>
      </c>
      <c r="C116" s="1" t="s">
        <v>223</v>
      </c>
      <c r="D116">
        <v>6</v>
      </c>
      <c r="E116" s="5">
        <v>-50053.89</v>
      </c>
    </row>
    <row r="117" spans="1:11" x14ac:dyDescent="0.25">
      <c r="C117" s="1"/>
    </row>
    <row r="118" spans="1:11" x14ac:dyDescent="0.25">
      <c r="B118" s="9" t="s">
        <v>386</v>
      </c>
      <c r="C118" s="11"/>
      <c r="D118" s="9"/>
      <c r="E118" s="10"/>
      <c r="F118" s="10"/>
      <c r="G118" s="10"/>
      <c r="H118" s="10"/>
      <c r="I118" s="10"/>
      <c r="J118" s="10">
        <f>+J205</f>
        <v>-181071.58000000005</v>
      </c>
    </row>
    <row r="119" spans="1:11" x14ac:dyDescent="0.25">
      <c r="C119" s="1"/>
    </row>
    <row r="120" spans="1:11" x14ac:dyDescent="0.25">
      <c r="C120" s="1"/>
    </row>
    <row r="121" spans="1:11" s="7" customFormat="1" ht="18.75" x14ac:dyDescent="0.3">
      <c r="A121" s="7" t="s">
        <v>385</v>
      </c>
      <c r="E121" s="8"/>
      <c r="F121" s="8"/>
      <c r="G121" s="8"/>
      <c r="H121" s="8"/>
      <c r="I121" s="8"/>
      <c r="J121" s="8"/>
      <c r="K121" s="8"/>
    </row>
    <row r="122" spans="1:11" s="7" customFormat="1" ht="18.75" x14ac:dyDescent="0.3">
      <c r="A122" s="7" t="s">
        <v>384</v>
      </c>
      <c r="E122" s="8"/>
      <c r="F122" s="8"/>
      <c r="G122" s="8"/>
      <c r="H122" s="8"/>
      <c r="I122" s="8"/>
      <c r="J122" s="8"/>
      <c r="K122" s="8"/>
    </row>
    <row r="124" spans="1:11" x14ac:dyDescent="0.25">
      <c r="A124" s="2">
        <v>169</v>
      </c>
      <c r="B124" s="2" t="s">
        <v>224</v>
      </c>
      <c r="C124" s="3" t="s">
        <v>225</v>
      </c>
      <c r="D124" s="2">
        <v>1</v>
      </c>
      <c r="E124" s="4"/>
      <c r="F124" s="4"/>
      <c r="G124" s="4"/>
      <c r="H124" s="4"/>
      <c r="I124" s="4"/>
      <c r="J124" s="4">
        <v>-987843.93</v>
      </c>
      <c r="K124" s="4"/>
    </row>
    <row r="125" spans="1:11" x14ac:dyDescent="0.25">
      <c r="A125" s="2">
        <v>170</v>
      </c>
      <c r="B125" s="2" t="s">
        <v>226</v>
      </c>
      <c r="C125" s="3" t="s">
        <v>227</v>
      </c>
      <c r="D125" s="2">
        <v>2</v>
      </c>
      <c r="E125" s="4"/>
      <c r="F125" s="4"/>
      <c r="G125" s="4"/>
      <c r="H125" s="4"/>
      <c r="I125" s="4">
        <v>-987843.93</v>
      </c>
      <c r="J125" s="4"/>
      <c r="K125" s="4"/>
    </row>
    <row r="126" spans="1:11" x14ac:dyDescent="0.25">
      <c r="A126" s="2">
        <v>171</v>
      </c>
      <c r="B126" s="2" t="s">
        <v>228</v>
      </c>
      <c r="C126" s="3" t="s">
        <v>229</v>
      </c>
      <c r="D126" s="2">
        <v>3</v>
      </c>
      <c r="E126" s="4"/>
      <c r="F126" s="4"/>
      <c r="G126" s="4"/>
      <c r="H126" s="4">
        <v>-987843.93</v>
      </c>
      <c r="I126" s="4"/>
      <c r="J126" s="4"/>
      <c r="K126" s="4"/>
    </row>
    <row r="127" spans="1:11" x14ac:dyDescent="0.25">
      <c r="A127" s="2">
        <v>172</v>
      </c>
      <c r="B127" s="2" t="s">
        <v>230</v>
      </c>
      <c r="C127" s="3" t="s">
        <v>231</v>
      </c>
      <c r="D127" s="2">
        <v>4</v>
      </c>
      <c r="E127" s="4"/>
      <c r="F127" s="4"/>
      <c r="G127" s="4">
        <v>-987843.93</v>
      </c>
      <c r="H127" s="4"/>
      <c r="I127" s="4"/>
      <c r="J127" s="4"/>
      <c r="K127" s="4"/>
    </row>
    <row r="128" spans="1:11" x14ac:dyDescent="0.25">
      <c r="A128" s="2">
        <v>173</v>
      </c>
      <c r="B128" s="2" t="s">
        <v>232</v>
      </c>
      <c r="C128" s="3" t="s">
        <v>233</v>
      </c>
      <c r="D128" s="2">
        <v>5</v>
      </c>
      <c r="E128" s="4"/>
      <c r="F128" s="4">
        <v>-987843.93</v>
      </c>
      <c r="G128" s="4"/>
      <c r="H128" s="4"/>
      <c r="I128" s="4"/>
      <c r="J128" s="4"/>
      <c r="K128" s="4"/>
    </row>
    <row r="129" spans="1:11" x14ac:dyDescent="0.25">
      <c r="A129">
        <v>174</v>
      </c>
      <c r="B129" t="s">
        <v>234</v>
      </c>
      <c r="C129" s="1" t="s">
        <v>235</v>
      </c>
      <c r="D129">
        <v>6</v>
      </c>
      <c r="E129" s="5">
        <v>-4108.66</v>
      </c>
    </row>
    <row r="130" spans="1:11" x14ac:dyDescent="0.25">
      <c r="A130">
        <v>176</v>
      </c>
      <c r="B130" t="s">
        <v>236</v>
      </c>
      <c r="C130" s="1" t="s">
        <v>237</v>
      </c>
      <c r="D130">
        <v>6</v>
      </c>
      <c r="E130" s="5">
        <v>-983735.27</v>
      </c>
    </row>
    <row r="131" spans="1:11" x14ac:dyDescent="0.25">
      <c r="A131" s="2">
        <v>178</v>
      </c>
      <c r="B131" s="2" t="s">
        <v>238</v>
      </c>
      <c r="C131" s="3" t="s">
        <v>239</v>
      </c>
      <c r="D131" s="2">
        <v>1</v>
      </c>
      <c r="E131" s="4"/>
      <c r="F131" s="4"/>
      <c r="G131" s="4"/>
      <c r="H131" s="4"/>
      <c r="I131" s="4"/>
      <c r="J131" s="4">
        <v>520037.48</v>
      </c>
      <c r="K131" s="4"/>
    </row>
    <row r="132" spans="1:11" x14ac:dyDescent="0.25">
      <c r="A132" s="2">
        <v>179</v>
      </c>
      <c r="B132" s="2" t="s">
        <v>240</v>
      </c>
      <c r="C132" s="3" t="s">
        <v>241</v>
      </c>
      <c r="D132" s="2">
        <v>2</v>
      </c>
      <c r="E132" s="4"/>
      <c r="F132" s="4"/>
      <c r="G132" s="4"/>
      <c r="H132" s="4"/>
      <c r="I132" s="4">
        <v>343203.44</v>
      </c>
      <c r="J132" s="4"/>
      <c r="K132" s="4"/>
    </row>
    <row r="133" spans="1:11" x14ac:dyDescent="0.25">
      <c r="A133" s="2">
        <v>180</v>
      </c>
      <c r="B133" s="2" t="s">
        <v>242</v>
      </c>
      <c r="C133" s="3" t="s">
        <v>243</v>
      </c>
      <c r="D133" s="2">
        <v>3</v>
      </c>
      <c r="E133" s="4"/>
      <c r="F133" s="4"/>
      <c r="G133" s="4"/>
      <c r="H133" s="4">
        <v>343203.44</v>
      </c>
      <c r="I133" s="4"/>
      <c r="J133" s="4"/>
      <c r="K133" s="4"/>
    </row>
    <row r="134" spans="1:11" x14ac:dyDescent="0.25">
      <c r="A134" s="2">
        <v>181</v>
      </c>
      <c r="B134" s="2" t="s">
        <v>244</v>
      </c>
      <c r="C134" s="3" t="s">
        <v>245</v>
      </c>
      <c r="D134" s="2">
        <v>4</v>
      </c>
      <c r="E134" s="4"/>
      <c r="F134" s="4"/>
      <c r="G134" s="4">
        <v>343203.44</v>
      </c>
      <c r="H134" s="4"/>
      <c r="I134" s="4"/>
      <c r="J134" s="4"/>
      <c r="K134" s="4"/>
    </row>
    <row r="135" spans="1:11" x14ac:dyDescent="0.25">
      <c r="A135" s="2">
        <v>182</v>
      </c>
      <c r="B135" s="2" t="s">
        <v>246</v>
      </c>
      <c r="C135" s="3" t="s">
        <v>247</v>
      </c>
      <c r="D135" s="2">
        <v>5</v>
      </c>
      <c r="E135" s="4"/>
      <c r="F135" s="4">
        <v>42000</v>
      </c>
      <c r="G135" s="4"/>
      <c r="H135" s="4"/>
      <c r="I135" s="4"/>
      <c r="J135" s="4"/>
      <c r="K135" s="4"/>
    </row>
    <row r="136" spans="1:11" x14ac:dyDescent="0.25">
      <c r="A136">
        <v>183</v>
      </c>
      <c r="B136" t="s">
        <v>248</v>
      </c>
      <c r="C136" s="1" t="s">
        <v>249</v>
      </c>
      <c r="D136">
        <v>6</v>
      </c>
      <c r="E136" s="5">
        <v>42000</v>
      </c>
    </row>
    <row r="137" spans="1:11" x14ac:dyDescent="0.25">
      <c r="A137" s="2">
        <v>185</v>
      </c>
      <c r="B137" s="2" t="s">
        <v>250</v>
      </c>
      <c r="C137" s="3" t="s">
        <v>251</v>
      </c>
      <c r="D137" s="2">
        <v>5</v>
      </c>
      <c r="E137" s="4"/>
      <c r="F137" s="4">
        <v>301203.44</v>
      </c>
      <c r="G137" s="4"/>
      <c r="H137" s="4"/>
      <c r="I137" s="4"/>
      <c r="J137" s="4"/>
      <c r="K137" s="4"/>
    </row>
    <row r="138" spans="1:11" x14ac:dyDescent="0.25">
      <c r="A138">
        <v>186</v>
      </c>
      <c r="B138" t="s">
        <v>252</v>
      </c>
      <c r="C138" s="1" t="s">
        <v>253</v>
      </c>
      <c r="D138">
        <v>6</v>
      </c>
      <c r="E138" s="5">
        <v>126199.29</v>
      </c>
    </row>
    <row r="139" spans="1:11" x14ac:dyDescent="0.25">
      <c r="A139">
        <v>188</v>
      </c>
      <c r="B139" t="s">
        <v>254</v>
      </c>
      <c r="C139" s="1" t="s">
        <v>255</v>
      </c>
      <c r="D139">
        <v>6</v>
      </c>
      <c r="E139" s="5">
        <v>175004.15</v>
      </c>
    </row>
    <row r="140" spans="1:11" x14ac:dyDescent="0.25">
      <c r="A140" s="2">
        <v>190</v>
      </c>
      <c r="B140" s="2" t="s">
        <v>256</v>
      </c>
      <c r="C140" s="3" t="s">
        <v>257</v>
      </c>
      <c r="D140" s="2">
        <v>2</v>
      </c>
      <c r="E140" s="4"/>
      <c r="F140" s="4"/>
      <c r="G140" s="4"/>
      <c r="H140" s="4"/>
      <c r="I140" s="4">
        <v>176834.04</v>
      </c>
      <c r="J140" s="4"/>
      <c r="K140" s="4"/>
    </row>
    <row r="141" spans="1:11" x14ac:dyDescent="0.25">
      <c r="A141" s="2">
        <v>191</v>
      </c>
      <c r="B141" s="2" t="s">
        <v>258</v>
      </c>
      <c r="C141" s="3" t="s">
        <v>259</v>
      </c>
      <c r="D141" s="2">
        <v>3</v>
      </c>
      <c r="E141" s="4"/>
      <c r="F141" s="4"/>
      <c r="G141" s="4"/>
      <c r="H141" s="4">
        <v>176834.04</v>
      </c>
      <c r="I141" s="4"/>
      <c r="J141" s="4"/>
      <c r="K141" s="4"/>
    </row>
    <row r="142" spans="1:11" x14ac:dyDescent="0.25">
      <c r="A142" s="2">
        <v>192</v>
      </c>
      <c r="B142" s="2" t="s">
        <v>260</v>
      </c>
      <c r="C142" s="3" t="s">
        <v>261</v>
      </c>
      <c r="D142" s="2">
        <v>4</v>
      </c>
      <c r="E142" s="4"/>
      <c r="F142" s="4"/>
      <c r="G142" s="4">
        <v>176834.04</v>
      </c>
      <c r="H142" s="4"/>
      <c r="I142" s="4"/>
      <c r="J142" s="4"/>
      <c r="K142" s="4"/>
    </row>
    <row r="143" spans="1:11" x14ac:dyDescent="0.25">
      <c r="A143" s="2">
        <v>193</v>
      </c>
      <c r="B143" s="2" t="s">
        <v>262</v>
      </c>
      <c r="C143" s="3" t="s">
        <v>263</v>
      </c>
      <c r="D143" s="2">
        <v>5</v>
      </c>
      <c r="E143" s="4"/>
      <c r="F143" s="4">
        <v>176834.04</v>
      </c>
      <c r="G143" s="4"/>
      <c r="H143" s="4"/>
      <c r="I143" s="4"/>
      <c r="J143" s="4"/>
      <c r="K143" s="4"/>
    </row>
    <row r="144" spans="1:11" x14ac:dyDescent="0.25">
      <c r="A144">
        <v>194</v>
      </c>
      <c r="B144" t="s">
        <v>264</v>
      </c>
      <c r="C144" s="1" t="s">
        <v>265</v>
      </c>
      <c r="D144">
        <v>6</v>
      </c>
      <c r="E144" s="5">
        <v>176834.04</v>
      </c>
    </row>
    <row r="145" spans="1:11" x14ac:dyDescent="0.25">
      <c r="A145" s="2">
        <v>196</v>
      </c>
      <c r="B145" s="2" t="s">
        <v>266</v>
      </c>
      <c r="C145" s="3" t="s">
        <v>267</v>
      </c>
      <c r="D145" s="2">
        <v>1</v>
      </c>
      <c r="E145" s="4"/>
      <c r="F145" s="4"/>
      <c r="G145" s="4"/>
      <c r="H145" s="4"/>
      <c r="I145" s="4"/>
      <c r="J145" s="4">
        <v>287276.77</v>
      </c>
      <c r="K145" s="4"/>
    </row>
    <row r="146" spans="1:11" x14ac:dyDescent="0.25">
      <c r="A146" s="2">
        <v>197</v>
      </c>
      <c r="B146" s="2" t="s">
        <v>268</v>
      </c>
      <c r="C146" s="3" t="s">
        <v>269</v>
      </c>
      <c r="D146" s="2">
        <v>2</v>
      </c>
      <c r="E146" s="4"/>
      <c r="F146" s="4"/>
      <c r="G146" s="4"/>
      <c r="H146" s="4"/>
      <c r="I146" s="4">
        <v>287276.77</v>
      </c>
      <c r="J146" s="4"/>
      <c r="K146" s="4"/>
    </row>
    <row r="147" spans="1:11" x14ac:dyDescent="0.25">
      <c r="A147" s="2">
        <v>198</v>
      </c>
      <c r="B147" s="2" t="s">
        <v>228</v>
      </c>
      <c r="C147" s="3" t="s">
        <v>270</v>
      </c>
      <c r="D147" s="2">
        <v>3</v>
      </c>
      <c r="E147" s="4"/>
      <c r="F147" s="4"/>
      <c r="G147" s="4"/>
      <c r="H147" s="4">
        <v>287276.77</v>
      </c>
      <c r="I147" s="4"/>
      <c r="J147" s="4"/>
      <c r="K147" s="4"/>
    </row>
    <row r="148" spans="1:11" x14ac:dyDescent="0.25">
      <c r="A148" s="2">
        <v>199</v>
      </c>
      <c r="B148" s="2" t="s">
        <v>271</v>
      </c>
      <c r="C148" s="3" t="s">
        <v>272</v>
      </c>
      <c r="D148" s="2">
        <v>4</v>
      </c>
      <c r="E148" s="4"/>
      <c r="F148" s="4"/>
      <c r="G148" s="4">
        <v>6378.12</v>
      </c>
      <c r="H148" s="4"/>
      <c r="I148" s="4"/>
      <c r="J148" s="4"/>
      <c r="K148" s="4"/>
    </row>
    <row r="149" spans="1:11" x14ac:dyDescent="0.25">
      <c r="A149" s="2">
        <v>200</v>
      </c>
      <c r="B149" s="2" t="s">
        <v>273</v>
      </c>
      <c r="C149" s="3" t="s">
        <v>274</v>
      </c>
      <c r="D149" s="2">
        <v>5</v>
      </c>
      <c r="E149" s="4"/>
      <c r="F149" s="4">
        <v>1410</v>
      </c>
      <c r="G149" s="4"/>
      <c r="H149" s="4"/>
      <c r="I149" s="4"/>
      <c r="J149" s="4"/>
      <c r="K149" s="4"/>
    </row>
    <row r="150" spans="1:11" x14ac:dyDescent="0.25">
      <c r="A150">
        <v>201</v>
      </c>
      <c r="B150" t="s">
        <v>275</v>
      </c>
      <c r="C150" s="1" t="s">
        <v>276</v>
      </c>
      <c r="D150">
        <v>6</v>
      </c>
      <c r="E150" s="5">
        <v>0</v>
      </c>
    </row>
    <row r="151" spans="1:11" x14ac:dyDescent="0.25">
      <c r="A151">
        <v>204</v>
      </c>
      <c r="B151" t="s">
        <v>277</v>
      </c>
      <c r="C151" s="1" t="s">
        <v>278</v>
      </c>
      <c r="D151">
        <v>6</v>
      </c>
      <c r="E151" s="5">
        <v>1410</v>
      </c>
    </row>
    <row r="152" spans="1:11" x14ac:dyDescent="0.25">
      <c r="A152" s="2">
        <v>206</v>
      </c>
      <c r="B152" s="2" t="s">
        <v>279</v>
      </c>
      <c r="C152" s="3" t="s">
        <v>280</v>
      </c>
      <c r="D152" s="2">
        <v>5</v>
      </c>
      <c r="E152" s="4"/>
      <c r="F152" s="4">
        <v>4282.1099999999997</v>
      </c>
      <c r="G152" s="4"/>
      <c r="H152" s="4"/>
      <c r="I152" s="4"/>
      <c r="J152" s="4"/>
      <c r="K152" s="4"/>
    </row>
    <row r="153" spans="1:11" x14ac:dyDescent="0.25">
      <c r="A153">
        <v>207</v>
      </c>
      <c r="B153" t="s">
        <v>281</v>
      </c>
      <c r="C153" s="1" t="s">
        <v>282</v>
      </c>
      <c r="D153">
        <v>6</v>
      </c>
      <c r="E153" s="5">
        <v>0</v>
      </c>
    </row>
    <row r="154" spans="1:11" x14ac:dyDescent="0.25">
      <c r="A154">
        <v>209</v>
      </c>
      <c r="B154" t="s">
        <v>283</v>
      </c>
      <c r="C154" s="1" t="s">
        <v>284</v>
      </c>
      <c r="D154">
        <v>6</v>
      </c>
      <c r="E154" s="5">
        <v>0</v>
      </c>
    </row>
    <row r="155" spans="1:11" x14ac:dyDescent="0.25">
      <c r="A155">
        <v>211</v>
      </c>
      <c r="B155" t="s">
        <v>285</v>
      </c>
      <c r="C155" s="1" t="s">
        <v>286</v>
      </c>
      <c r="D155">
        <v>6</v>
      </c>
      <c r="E155" s="5">
        <v>0</v>
      </c>
    </row>
    <row r="156" spans="1:11" x14ac:dyDescent="0.25">
      <c r="A156">
        <v>213</v>
      </c>
      <c r="B156" t="s">
        <v>287</v>
      </c>
      <c r="C156" s="1" t="s">
        <v>288</v>
      </c>
      <c r="D156">
        <v>6</v>
      </c>
      <c r="E156" s="5">
        <v>0</v>
      </c>
    </row>
    <row r="157" spans="1:11" x14ac:dyDescent="0.25">
      <c r="A157">
        <v>215</v>
      </c>
      <c r="B157" t="s">
        <v>289</v>
      </c>
      <c r="C157" s="1" t="s">
        <v>290</v>
      </c>
      <c r="D157">
        <v>6</v>
      </c>
      <c r="E157" s="5">
        <v>4282.1099999999997</v>
      </c>
    </row>
    <row r="158" spans="1:11" x14ac:dyDescent="0.25">
      <c r="A158">
        <v>217</v>
      </c>
      <c r="B158" t="s">
        <v>291</v>
      </c>
      <c r="C158" s="1" t="s">
        <v>292</v>
      </c>
      <c r="D158">
        <v>6</v>
      </c>
      <c r="E158" s="5">
        <v>0</v>
      </c>
    </row>
    <row r="159" spans="1:11" x14ac:dyDescent="0.25">
      <c r="A159" s="2">
        <v>219</v>
      </c>
      <c r="B159" s="2" t="s">
        <v>293</v>
      </c>
      <c r="C159" s="3" t="s">
        <v>294</v>
      </c>
      <c r="D159" s="2">
        <v>5</v>
      </c>
      <c r="E159" s="4"/>
      <c r="F159" s="4">
        <v>686.01</v>
      </c>
      <c r="G159" s="4"/>
      <c r="H159" s="4"/>
      <c r="I159" s="4"/>
      <c r="J159" s="4"/>
      <c r="K159" s="4"/>
    </row>
    <row r="160" spans="1:11" x14ac:dyDescent="0.25">
      <c r="A160">
        <v>220</v>
      </c>
      <c r="B160" t="s">
        <v>295</v>
      </c>
      <c r="C160" s="1" t="s">
        <v>296</v>
      </c>
      <c r="D160">
        <v>6</v>
      </c>
      <c r="E160" s="5">
        <v>179.38</v>
      </c>
    </row>
    <row r="161" spans="1:11" x14ac:dyDescent="0.25">
      <c r="A161">
        <v>222</v>
      </c>
      <c r="B161" t="s">
        <v>297</v>
      </c>
      <c r="C161" s="1" t="s">
        <v>298</v>
      </c>
      <c r="D161">
        <v>6</v>
      </c>
      <c r="E161" s="5">
        <v>506.63</v>
      </c>
    </row>
    <row r="162" spans="1:11" x14ac:dyDescent="0.25">
      <c r="A162" s="2">
        <v>224</v>
      </c>
      <c r="B162" s="2" t="s">
        <v>299</v>
      </c>
      <c r="C162" s="3" t="s">
        <v>300</v>
      </c>
      <c r="D162" s="2">
        <v>4</v>
      </c>
      <c r="E162" s="4"/>
      <c r="F162" s="4"/>
      <c r="G162" s="4">
        <v>280898.65000000002</v>
      </c>
      <c r="H162" s="4"/>
      <c r="I162" s="4"/>
      <c r="J162" s="4"/>
      <c r="K162" s="4"/>
    </row>
    <row r="163" spans="1:11" x14ac:dyDescent="0.25">
      <c r="A163" s="2">
        <v>225</v>
      </c>
      <c r="B163" s="2" t="s">
        <v>301</v>
      </c>
      <c r="C163" s="3" t="s">
        <v>302</v>
      </c>
      <c r="D163" s="2">
        <v>5</v>
      </c>
      <c r="E163" s="4"/>
      <c r="F163" s="4">
        <v>280898.65000000002</v>
      </c>
      <c r="G163" s="4"/>
      <c r="H163" s="4"/>
      <c r="I163" s="4"/>
      <c r="J163" s="4"/>
      <c r="K163" s="4"/>
    </row>
    <row r="164" spans="1:11" x14ac:dyDescent="0.25">
      <c r="A164">
        <v>226</v>
      </c>
      <c r="B164" t="s">
        <v>303</v>
      </c>
      <c r="C164" s="1" t="s">
        <v>304</v>
      </c>
      <c r="D164">
        <v>6</v>
      </c>
      <c r="E164" s="5">
        <v>1449.12</v>
      </c>
    </row>
    <row r="165" spans="1:11" x14ac:dyDescent="0.25">
      <c r="A165">
        <v>228</v>
      </c>
      <c r="B165" t="s">
        <v>305</v>
      </c>
      <c r="C165" s="1" t="s">
        <v>306</v>
      </c>
      <c r="D165">
        <v>6</v>
      </c>
      <c r="E165" s="5">
        <v>2614.92</v>
      </c>
    </row>
    <row r="166" spans="1:11" x14ac:dyDescent="0.25">
      <c r="A166">
        <v>230</v>
      </c>
      <c r="B166" t="s">
        <v>307</v>
      </c>
      <c r="C166" s="1" t="s">
        <v>308</v>
      </c>
      <c r="D166">
        <v>6</v>
      </c>
      <c r="E166" s="5">
        <v>21734.639999999999</v>
      </c>
    </row>
    <row r="167" spans="1:11" x14ac:dyDescent="0.25">
      <c r="A167">
        <v>232</v>
      </c>
      <c r="B167" t="s">
        <v>309</v>
      </c>
      <c r="C167" s="1" t="s">
        <v>310</v>
      </c>
      <c r="D167">
        <v>6</v>
      </c>
      <c r="E167" s="5">
        <v>1798.84</v>
      </c>
    </row>
    <row r="168" spans="1:11" x14ac:dyDescent="0.25">
      <c r="A168">
        <v>234</v>
      </c>
      <c r="B168" t="s">
        <v>311</v>
      </c>
      <c r="C168" s="1" t="s">
        <v>312</v>
      </c>
      <c r="D168">
        <v>6</v>
      </c>
      <c r="E168" s="5">
        <v>2162.16</v>
      </c>
    </row>
    <row r="169" spans="1:11" x14ac:dyDescent="0.25">
      <c r="A169">
        <v>236</v>
      </c>
      <c r="B169" t="s">
        <v>313</v>
      </c>
      <c r="C169" s="1" t="s">
        <v>314</v>
      </c>
      <c r="D169">
        <v>6</v>
      </c>
      <c r="E169" s="5">
        <v>62.64</v>
      </c>
    </row>
    <row r="170" spans="1:11" x14ac:dyDescent="0.25">
      <c r="A170">
        <v>238</v>
      </c>
      <c r="B170" t="s">
        <v>315</v>
      </c>
      <c r="C170" s="1" t="s">
        <v>316</v>
      </c>
      <c r="D170">
        <v>6</v>
      </c>
      <c r="E170" s="5">
        <v>6961.09</v>
      </c>
    </row>
    <row r="171" spans="1:11" x14ac:dyDescent="0.25">
      <c r="A171">
        <v>240</v>
      </c>
      <c r="B171" t="s">
        <v>317</v>
      </c>
      <c r="C171" s="1" t="s">
        <v>318</v>
      </c>
      <c r="D171">
        <v>6</v>
      </c>
      <c r="E171" s="5">
        <v>79151.77</v>
      </c>
    </row>
    <row r="172" spans="1:11" x14ac:dyDescent="0.25">
      <c r="A172">
        <v>242</v>
      </c>
      <c r="B172" t="s">
        <v>319</v>
      </c>
      <c r="C172" s="1" t="s">
        <v>320</v>
      </c>
      <c r="D172">
        <v>6</v>
      </c>
      <c r="E172" s="5">
        <v>30000</v>
      </c>
    </row>
    <row r="173" spans="1:11" x14ac:dyDescent="0.25">
      <c r="A173">
        <v>244</v>
      </c>
      <c r="B173" t="s">
        <v>321</v>
      </c>
      <c r="C173" s="1" t="s">
        <v>322</v>
      </c>
      <c r="D173">
        <v>6</v>
      </c>
      <c r="E173" s="5">
        <v>637</v>
      </c>
    </row>
    <row r="174" spans="1:11" x14ac:dyDescent="0.25">
      <c r="A174">
        <v>246</v>
      </c>
      <c r="B174" t="s">
        <v>323</v>
      </c>
      <c r="C174" s="1" t="s">
        <v>324</v>
      </c>
      <c r="D174">
        <v>6</v>
      </c>
      <c r="E174" s="5">
        <v>119.21</v>
      </c>
    </row>
    <row r="175" spans="1:11" x14ac:dyDescent="0.25">
      <c r="A175">
        <v>248</v>
      </c>
      <c r="B175" t="s">
        <v>325</v>
      </c>
      <c r="C175" s="1" t="s">
        <v>326</v>
      </c>
      <c r="D175">
        <v>6</v>
      </c>
      <c r="E175" s="5">
        <v>140.57</v>
      </c>
    </row>
    <row r="176" spans="1:11" x14ac:dyDescent="0.25">
      <c r="A176">
        <v>250</v>
      </c>
      <c r="B176" t="s">
        <v>327</v>
      </c>
      <c r="C176" s="1" t="s">
        <v>328</v>
      </c>
      <c r="D176">
        <v>6</v>
      </c>
      <c r="E176" s="5">
        <v>1337.74</v>
      </c>
    </row>
    <row r="177" spans="1:11" x14ac:dyDescent="0.25">
      <c r="A177">
        <v>252</v>
      </c>
      <c r="B177" t="s">
        <v>329</v>
      </c>
      <c r="C177" s="1" t="s">
        <v>330</v>
      </c>
      <c r="D177">
        <v>6</v>
      </c>
      <c r="E177" s="5">
        <v>52.46</v>
      </c>
    </row>
    <row r="178" spans="1:11" x14ac:dyDescent="0.25">
      <c r="A178">
        <v>254</v>
      </c>
      <c r="B178" t="s">
        <v>331</v>
      </c>
      <c r="C178" s="1" t="s">
        <v>332</v>
      </c>
      <c r="D178">
        <v>6</v>
      </c>
      <c r="E178" s="5">
        <v>38038.31</v>
      </c>
    </row>
    <row r="179" spans="1:11" x14ac:dyDescent="0.25">
      <c r="A179">
        <v>256</v>
      </c>
      <c r="B179" t="s">
        <v>333</v>
      </c>
      <c r="C179" s="1" t="s">
        <v>334</v>
      </c>
      <c r="D179">
        <v>6</v>
      </c>
      <c r="E179" s="5">
        <v>106.97</v>
      </c>
    </row>
    <row r="180" spans="1:11" x14ac:dyDescent="0.25">
      <c r="A180">
        <v>258</v>
      </c>
      <c r="B180" t="s">
        <v>335</v>
      </c>
      <c r="C180" s="1" t="s">
        <v>336</v>
      </c>
      <c r="D180">
        <v>6</v>
      </c>
      <c r="E180" s="5">
        <v>339.25</v>
      </c>
    </row>
    <row r="181" spans="1:11" x14ac:dyDescent="0.25">
      <c r="A181">
        <v>260</v>
      </c>
      <c r="B181" t="s">
        <v>337</v>
      </c>
      <c r="C181" s="1" t="s">
        <v>338</v>
      </c>
      <c r="D181">
        <v>6</v>
      </c>
      <c r="E181" s="5">
        <v>3818.54</v>
      </c>
    </row>
    <row r="182" spans="1:11" x14ac:dyDescent="0.25">
      <c r="A182">
        <v>262</v>
      </c>
      <c r="B182" t="s">
        <v>339</v>
      </c>
      <c r="C182" s="1" t="s">
        <v>340</v>
      </c>
      <c r="D182">
        <v>6</v>
      </c>
      <c r="E182" s="5">
        <v>88082.96</v>
      </c>
    </row>
    <row r="183" spans="1:11" x14ac:dyDescent="0.25">
      <c r="A183">
        <v>264</v>
      </c>
      <c r="B183" t="s">
        <v>341</v>
      </c>
      <c r="C183" s="1" t="s">
        <v>342</v>
      </c>
      <c r="D183">
        <v>6</v>
      </c>
      <c r="E183" s="5">
        <v>1580</v>
      </c>
    </row>
    <row r="184" spans="1:11" x14ac:dyDescent="0.25">
      <c r="A184">
        <v>266</v>
      </c>
      <c r="B184" t="s">
        <v>343</v>
      </c>
      <c r="C184" s="1" t="s">
        <v>344</v>
      </c>
      <c r="D184">
        <v>6</v>
      </c>
      <c r="E184" s="5">
        <v>710.46</v>
      </c>
    </row>
    <row r="185" spans="1:11" x14ac:dyDescent="0.25">
      <c r="A185" s="2">
        <v>268</v>
      </c>
      <c r="B185" s="2" t="s">
        <v>345</v>
      </c>
      <c r="C185" s="3" t="s">
        <v>346</v>
      </c>
      <c r="D185" s="2">
        <v>1</v>
      </c>
      <c r="E185" s="4"/>
      <c r="F185" s="4"/>
      <c r="G185" s="4"/>
      <c r="H185" s="4"/>
      <c r="I185" s="4"/>
      <c r="J185" s="4">
        <v>-541.9</v>
      </c>
      <c r="K185" s="4"/>
    </row>
    <row r="186" spans="1:11" x14ac:dyDescent="0.25">
      <c r="A186" s="2">
        <v>269</v>
      </c>
      <c r="B186" s="2" t="s">
        <v>347</v>
      </c>
      <c r="C186" s="3" t="s">
        <v>348</v>
      </c>
      <c r="D186" s="2">
        <v>2</v>
      </c>
      <c r="E186" s="4"/>
      <c r="F186" s="4"/>
      <c r="G186" s="4"/>
      <c r="H186" s="4"/>
      <c r="I186" s="4">
        <v>-671316.16</v>
      </c>
      <c r="J186" s="4"/>
      <c r="K186" s="4"/>
    </row>
    <row r="187" spans="1:11" x14ac:dyDescent="0.25">
      <c r="A187" s="2">
        <v>270</v>
      </c>
      <c r="B187" s="2" t="s">
        <v>349</v>
      </c>
      <c r="C187" s="3" t="s">
        <v>350</v>
      </c>
      <c r="D187" s="2">
        <v>3</v>
      </c>
      <c r="E187" s="4"/>
      <c r="F187" s="4"/>
      <c r="G187" s="4"/>
      <c r="H187" s="4">
        <v>-671316.16</v>
      </c>
      <c r="I187" s="4"/>
      <c r="J187" s="4"/>
      <c r="K187" s="4"/>
    </row>
    <row r="188" spans="1:11" x14ac:dyDescent="0.25">
      <c r="A188" s="2">
        <v>271</v>
      </c>
      <c r="B188" s="2" t="s">
        <v>351</v>
      </c>
      <c r="C188" s="3" t="s">
        <v>352</v>
      </c>
      <c r="D188" s="2">
        <v>4</v>
      </c>
      <c r="E188" s="4"/>
      <c r="F188" s="4"/>
      <c r="G188" s="4">
        <v>-671316.16</v>
      </c>
      <c r="H188" s="4"/>
      <c r="I188" s="4"/>
      <c r="J188" s="4"/>
      <c r="K188" s="4"/>
    </row>
    <row r="189" spans="1:11" x14ac:dyDescent="0.25">
      <c r="A189" s="2">
        <v>272</v>
      </c>
      <c r="B189" s="2" t="s">
        <v>353</v>
      </c>
      <c r="C189" s="3" t="s">
        <v>354</v>
      </c>
      <c r="D189" s="2">
        <v>5</v>
      </c>
      <c r="E189" s="4"/>
      <c r="F189" s="4">
        <v>-671316.16</v>
      </c>
      <c r="G189" s="4"/>
      <c r="H189" s="4"/>
      <c r="I189" s="4"/>
      <c r="J189" s="4"/>
      <c r="K189" s="4"/>
    </row>
    <row r="190" spans="1:11" x14ac:dyDescent="0.25">
      <c r="A190">
        <v>273</v>
      </c>
      <c r="B190" t="s">
        <v>355</v>
      </c>
      <c r="C190" s="1" t="s">
        <v>356</v>
      </c>
      <c r="D190">
        <v>6</v>
      </c>
      <c r="E190" s="5">
        <v>-541.91</v>
      </c>
    </row>
    <row r="191" spans="1:11" x14ac:dyDescent="0.25">
      <c r="A191">
        <v>275</v>
      </c>
      <c r="B191" t="s">
        <v>357</v>
      </c>
      <c r="C191" s="1" t="s">
        <v>358</v>
      </c>
      <c r="D191">
        <v>6</v>
      </c>
      <c r="E191" s="5">
        <v>-670774.25</v>
      </c>
    </row>
    <row r="192" spans="1:11" x14ac:dyDescent="0.25">
      <c r="A192" s="2">
        <v>277</v>
      </c>
      <c r="B192" s="2" t="s">
        <v>359</v>
      </c>
      <c r="C192" s="3" t="s">
        <v>360</v>
      </c>
      <c r="D192" s="2">
        <v>5</v>
      </c>
      <c r="E192" s="4"/>
      <c r="G192" s="4"/>
      <c r="H192" s="4"/>
      <c r="I192" s="4">
        <v>670774.26</v>
      </c>
      <c r="J192" s="4"/>
      <c r="K192" s="4"/>
    </row>
    <row r="193" spans="1:11" x14ac:dyDescent="0.25">
      <c r="A193" s="2">
        <v>278</v>
      </c>
      <c r="B193" s="2" t="s">
        <v>361</v>
      </c>
      <c r="C193" s="3" t="s">
        <v>362</v>
      </c>
      <c r="D193" s="2">
        <v>3</v>
      </c>
      <c r="E193" s="4"/>
      <c r="F193" s="4"/>
      <c r="G193" s="4"/>
      <c r="H193" s="4">
        <v>670774.26</v>
      </c>
      <c r="I193" s="4"/>
      <c r="J193" s="4"/>
      <c r="K193" s="4"/>
    </row>
    <row r="194" spans="1:11" x14ac:dyDescent="0.25">
      <c r="A194" s="2">
        <v>279</v>
      </c>
      <c r="B194" s="2" t="s">
        <v>363</v>
      </c>
      <c r="C194" s="3" t="s">
        <v>364</v>
      </c>
      <c r="D194" s="2">
        <v>4</v>
      </c>
      <c r="E194" s="4"/>
      <c r="F194" s="4"/>
      <c r="G194" s="4">
        <v>670774.26</v>
      </c>
      <c r="H194" s="4"/>
      <c r="I194" s="4"/>
      <c r="J194" s="4"/>
      <c r="K194" s="4"/>
    </row>
    <row r="195" spans="1:11" x14ac:dyDescent="0.25">
      <c r="A195" s="2">
        <v>280</v>
      </c>
      <c r="B195" s="2" t="s">
        <v>359</v>
      </c>
      <c r="C195" s="3" t="s">
        <v>365</v>
      </c>
      <c r="D195" s="2">
        <v>5</v>
      </c>
      <c r="E195" s="4"/>
      <c r="F195" s="4">
        <v>670774.26</v>
      </c>
      <c r="G195" s="4"/>
      <c r="H195" s="4"/>
      <c r="I195" s="4"/>
      <c r="J195" s="4"/>
      <c r="K195" s="4"/>
    </row>
    <row r="196" spans="1:11" x14ac:dyDescent="0.25">
      <c r="A196">
        <v>281</v>
      </c>
      <c r="B196" t="s">
        <v>366</v>
      </c>
      <c r="C196" s="1" t="s">
        <v>367</v>
      </c>
      <c r="D196">
        <v>6</v>
      </c>
      <c r="E196" s="5">
        <v>0.01</v>
      </c>
    </row>
    <row r="197" spans="1:11" x14ac:dyDescent="0.25">
      <c r="A197">
        <v>283</v>
      </c>
      <c r="B197" t="s">
        <v>368</v>
      </c>
      <c r="C197" s="1" t="s">
        <v>369</v>
      </c>
      <c r="D197">
        <v>6</v>
      </c>
      <c r="E197" s="5">
        <v>670774.25</v>
      </c>
    </row>
    <row r="198" spans="1:11" x14ac:dyDescent="0.25">
      <c r="A198" s="2">
        <v>285</v>
      </c>
      <c r="B198" s="2" t="s">
        <v>370</v>
      </c>
      <c r="C198" s="3" t="s">
        <v>371</v>
      </c>
      <c r="D198" s="2">
        <v>4</v>
      </c>
      <c r="E198" s="4"/>
      <c r="F198" s="4"/>
      <c r="G198" s="4">
        <v>99135.7</v>
      </c>
      <c r="H198" s="4"/>
      <c r="I198" s="4"/>
      <c r="J198" s="4"/>
      <c r="K198" s="4"/>
    </row>
    <row r="199" spans="1:11" x14ac:dyDescent="0.25">
      <c r="A199" s="2">
        <v>286</v>
      </c>
      <c r="B199" s="2" t="s">
        <v>372</v>
      </c>
      <c r="C199" s="3" t="s">
        <v>373</v>
      </c>
      <c r="D199" s="2">
        <v>5</v>
      </c>
      <c r="E199" s="4"/>
      <c r="F199" s="4">
        <v>99135.7</v>
      </c>
      <c r="G199" s="4"/>
      <c r="H199" s="4"/>
      <c r="I199" s="4"/>
      <c r="J199" s="4"/>
      <c r="K199" s="4"/>
    </row>
    <row r="200" spans="1:11" x14ac:dyDescent="0.25">
      <c r="A200">
        <v>287</v>
      </c>
      <c r="B200" t="s">
        <v>374</v>
      </c>
      <c r="C200" s="1" t="s">
        <v>375</v>
      </c>
      <c r="D200">
        <v>6</v>
      </c>
      <c r="E200" s="5">
        <v>99135.7</v>
      </c>
    </row>
    <row r="201" spans="1:11" x14ac:dyDescent="0.25">
      <c r="A201" s="2">
        <v>289</v>
      </c>
      <c r="B201" s="2" t="s">
        <v>376</v>
      </c>
      <c r="C201" s="3" t="s">
        <v>377</v>
      </c>
      <c r="D201" s="2">
        <v>4</v>
      </c>
      <c r="E201" s="4"/>
      <c r="F201" s="4"/>
      <c r="G201" s="4">
        <v>-99135.7</v>
      </c>
      <c r="H201" s="4"/>
      <c r="I201" s="4"/>
      <c r="J201" s="4"/>
      <c r="K201" s="4"/>
    </row>
    <row r="202" spans="1:11" x14ac:dyDescent="0.25">
      <c r="A202" s="2">
        <v>290</v>
      </c>
      <c r="B202" s="2" t="s">
        <v>378</v>
      </c>
      <c r="C202" s="3" t="s">
        <v>379</v>
      </c>
      <c r="D202" s="2">
        <v>5</v>
      </c>
      <c r="E202" s="4"/>
      <c r="F202" s="4">
        <v>-99135.7</v>
      </c>
      <c r="G202" s="4"/>
      <c r="H202" s="4"/>
      <c r="I202" s="4"/>
      <c r="J202" s="4"/>
      <c r="K202" s="4"/>
    </row>
    <row r="203" spans="1:11" x14ac:dyDescent="0.25">
      <c r="A203">
        <v>291</v>
      </c>
      <c r="B203" t="s">
        <v>380</v>
      </c>
      <c r="C203" s="1" t="s">
        <v>381</v>
      </c>
      <c r="D203">
        <v>6</v>
      </c>
      <c r="E203" s="5">
        <v>-99135.7</v>
      </c>
    </row>
    <row r="205" spans="1:11" x14ac:dyDescent="0.25">
      <c r="B205" s="9" t="s">
        <v>386</v>
      </c>
      <c r="C205" s="9"/>
      <c r="D205" s="9"/>
      <c r="E205" s="10"/>
      <c r="F205" s="10"/>
      <c r="G205" s="10"/>
      <c r="H205" s="10"/>
      <c r="I205" s="10"/>
      <c r="J205" s="10">
        <f>SUM(J124:J204)</f>
        <v>-181071.58000000005</v>
      </c>
    </row>
  </sheetData>
  <sortState xmlns:xlrd2="http://schemas.microsoft.com/office/spreadsheetml/2017/richdata2" ref="A1:K293">
    <sortCondition ref="A1:A293"/>
  </sortState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10"/>
  <sheetViews>
    <sheetView topLeftCell="B38" workbookViewId="0">
      <selection activeCell="C55" sqref="C55"/>
    </sheetView>
  </sheetViews>
  <sheetFormatPr defaultColWidth="11.42578125" defaultRowHeight="15" x14ac:dyDescent="0.25"/>
  <cols>
    <col min="2" max="2" width="42.7109375" bestFit="1" customWidth="1"/>
    <col min="3" max="3" width="14.5703125" bestFit="1" customWidth="1"/>
    <col min="5" max="5" width="14.28515625" style="99" bestFit="1" customWidth="1"/>
  </cols>
  <sheetData>
    <row r="1" spans="2:5" x14ac:dyDescent="0.25">
      <c r="B1" t="s">
        <v>480</v>
      </c>
      <c r="C1" t="s">
        <v>480</v>
      </c>
      <c r="D1" t="s">
        <v>480</v>
      </c>
      <c r="E1" s="99" t="s">
        <v>481</v>
      </c>
    </row>
    <row r="2" spans="2:5" x14ac:dyDescent="0.25">
      <c r="B2" t="s">
        <v>0</v>
      </c>
      <c r="C2" s="100">
        <v>1</v>
      </c>
      <c r="D2" s="12">
        <v>1</v>
      </c>
      <c r="E2" s="99">
        <v>4437151.5599999996</v>
      </c>
    </row>
    <row r="3" spans="2:5" x14ac:dyDescent="0.25">
      <c r="B3" t="s">
        <v>2</v>
      </c>
      <c r="C3" s="100" t="s">
        <v>3</v>
      </c>
      <c r="D3" s="12">
        <v>2</v>
      </c>
      <c r="E3" s="99">
        <v>1031865.33</v>
      </c>
    </row>
    <row r="4" spans="2:5" x14ac:dyDescent="0.25">
      <c r="B4" t="s">
        <v>4</v>
      </c>
      <c r="C4" s="100" t="s">
        <v>5</v>
      </c>
      <c r="D4" s="12">
        <v>3</v>
      </c>
      <c r="E4" s="99">
        <v>1031865.33</v>
      </c>
    </row>
    <row r="5" spans="2:5" x14ac:dyDescent="0.25">
      <c r="B5" t="s">
        <v>6</v>
      </c>
      <c r="C5" s="101" t="s">
        <v>7</v>
      </c>
      <c r="D5" s="12">
        <v>4</v>
      </c>
      <c r="E5" s="99">
        <v>1428.21</v>
      </c>
    </row>
    <row r="6" spans="2:5" x14ac:dyDescent="0.25">
      <c r="B6" t="s">
        <v>8</v>
      </c>
      <c r="C6" s="101" t="s">
        <v>9</v>
      </c>
      <c r="D6" s="12">
        <v>5</v>
      </c>
      <c r="E6" s="99">
        <v>200</v>
      </c>
    </row>
    <row r="7" spans="2:5" x14ac:dyDescent="0.25">
      <c r="B7" t="s">
        <v>10</v>
      </c>
      <c r="C7" s="101" t="s">
        <v>11</v>
      </c>
      <c r="D7" s="12">
        <v>6</v>
      </c>
      <c r="E7" s="99">
        <v>200</v>
      </c>
    </row>
    <row r="8" spans="2:5" x14ac:dyDescent="0.25">
      <c r="B8" t="s">
        <v>12</v>
      </c>
      <c r="C8" s="101" t="s">
        <v>13</v>
      </c>
      <c r="D8" s="12">
        <v>5</v>
      </c>
      <c r="E8" s="99">
        <v>1228.21</v>
      </c>
    </row>
    <row r="9" spans="2:5" x14ac:dyDescent="0.25">
      <c r="B9" t="s">
        <v>14</v>
      </c>
      <c r="C9" s="101" t="s">
        <v>15</v>
      </c>
      <c r="D9" s="12">
        <v>6</v>
      </c>
      <c r="E9" s="99">
        <v>699.22</v>
      </c>
    </row>
    <row r="10" spans="2:5" x14ac:dyDescent="0.25">
      <c r="B10" t="s">
        <v>16</v>
      </c>
      <c r="C10" s="101" t="s">
        <v>17</v>
      </c>
      <c r="D10" s="12">
        <v>6</v>
      </c>
      <c r="E10" s="99">
        <v>0</v>
      </c>
    </row>
    <row r="11" spans="2:5" x14ac:dyDescent="0.25">
      <c r="B11" t="s">
        <v>18</v>
      </c>
      <c r="C11" s="101" t="s">
        <v>19</v>
      </c>
      <c r="D11" s="12">
        <v>6</v>
      </c>
      <c r="E11" s="99">
        <v>528.99</v>
      </c>
    </row>
    <row r="12" spans="2:5" x14ac:dyDescent="0.25">
      <c r="B12" t="s">
        <v>20</v>
      </c>
      <c r="C12" s="101" t="s">
        <v>21</v>
      </c>
      <c r="D12" s="12">
        <v>4</v>
      </c>
      <c r="E12" s="99">
        <v>954438.6</v>
      </c>
    </row>
    <row r="13" spans="2:5" x14ac:dyDescent="0.25">
      <c r="B13" t="s">
        <v>22</v>
      </c>
      <c r="C13" s="101" t="s">
        <v>23</v>
      </c>
      <c r="D13" s="12">
        <v>5</v>
      </c>
      <c r="E13" s="99">
        <v>206183.31</v>
      </c>
    </row>
    <row r="14" spans="2:5" x14ac:dyDescent="0.25">
      <c r="B14" t="s">
        <v>24</v>
      </c>
      <c r="C14" s="101" t="s">
        <v>25</v>
      </c>
      <c r="D14" s="12">
        <v>6</v>
      </c>
      <c r="E14" s="99">
        <v>206183.31</v>
      </c>
    </row>
    <row r="15" spans="2:5" x14ac:dyDescent="0.25">
      <c r="B15" t="s">
        <v>26</v>
      </c>
      <c r="C15" s="101" t="s">
        <v>27</v>
      </c>
      <c r="D15" s="12">
        <v>5</v>
      </c>
      <c r="E15" s="99">
        <v>748255.29</v>
      </c>
    </row>
    <row r="16" spans="2:5" x14ac:dyDescent="0.25">
      <c r="B16" t="s">
        <v>28</v>
      </c>
      <c r="C16" s="101" t="s">
        <v>29</v>
      </c>
      <c r="D16" s="12">
        <v>6</v>
      </c>
      <c r="E16" s="99">
        <v>4732.9399999999996</v>
      </c>
    </row>
    <row r="17" spans="2:5" x14ac:dyDescent="0.25">
      <c r="B17" t="s">
        <v>30</v>
      </c>
      <c r="C17" s="101" t="s">
        <v>31</v>
      </c>
      <c r="D17" s="12">
        <v>6</v>
      </c>
      <c r="E17" s="99">
        <v>743522.35</v>
      </c>
    </row>
    <row r="18" spans="2:5" x14ac:dyDescent="0.25">
      <c r="B18" t="s">
        <v>32</v>
      </c>
      <c r="C18" s="101" t="s">
        <v>33</v>
      </c>
      <c r="D18" s="12">
        <v>4</v>
      </c>
      <c r="E18" s="99">
        <v>75998.52</v>
      </c>
    </row>
    <row r="19" spans="2:5" x14ac:dyDescent="0.25">
      <c r="B19" t="s">
        <v>34</v>
      </c>
      <c r="C19" s="101" t="s">
        <v>35</v>
      </c>
      <c r="D19" s="12">
        <v>5</v>
      </c>
      <c r="E19" s="99">
        <v>3821.11</v>
      </c>
    </row>
    <row r="20" spans="2:5" x14ac:dyDescent="0.25">
      <c r="B20" t="s">
        <v>36</v>
      </c>
      <c r="C20" s="101" t="s">
        <v>37</v>
      </c>
      <c r="D20" s="12">
        <v>6</v>
      </c>
      <c r="E20" s="99">
        <v>0</v>
      </c>
    </row>
    <row r="21" spans="2:5" x14ac:dyDescent="0.25">
      <c r="B21" t="s">
        <v>38</v>
      </c>
      <c r="C21" s="101" t="s">
        <v>39</v>
      </c>
      <c r="D21" s="12">
        <v>6</v>
      </c>
      <c r="E21" s="99">
        <v>3821.11</v>
      </c>
    </row>
    <row r="22" spans="2:5" x14ac:dyDescent="0.25">
      <c r="B22" t="s">
        <v>40</v>
      </c>
      <c r="C22" s="101" t="s">
        <v>41</v>
      </c>
      <c r="D22" s="12">
        <v>6</v>
      </c>
      <c r="E22" s="99">
        <v>0</v>
      </c>
    </row>
    <row r="23" spans="2:5" x14ac:dyDescent="0.25">
      <c r="B23" t="s">
        <v>42</v>
      </c>
      <c r="C23" s="101" t="s">
        <v>43</v>
      </c>
      <c r="D23" s="12">
        <v>5</v>
      </c>
      <c r="E23" s="99">
        <v>72177.41</v>
      </c>
    </row>
    <row r="24" spans="2:5" x14ac:dyDescent="0.25">
      <c r="B24" t="s">
        <v>44</v>
      </c>
      <c r="C24" s="101" t="s">
        <v>45</v>
      </c>
      <c r="D24" s="12">
        <v>6</v>
      </c>
      <c r="E24" s="99">
        <v>0</v>
      </c>
    </row>
    <row r="25" spans="2:5" x14ac:dyDescent="0.25">
      <c r="B25" t="s">
        <v>46</v>
      </c>
      <c r="C25" s="101" t="s">
        <v>47</v>
      </c>
      <c r="D25" s="12">
        <v>6</v>
      </c>
      <c r="E25" s="99">
        <v>0</v>
      </c>
    </row>
    <row r="26" spans="2:5" x14ac:dyDescent="0.25">
      <c r="B26" t="s">
        <v>482</v>
      </c>
      <c r="C26" s="101" t="s">
        <v>483</v>
      </c>
      <c r="D26" s="12">
        <v>6</v>
      </c>
      <c r="E26" s="99">
        <v>0</v>
      </c>
    </row>
    <row r="27" spans="2:5" x14ac:dyDescent="0.25">
      <c r="B27" t="s">
        <v>48</v>
      </c>
      <c r="C27" s="101" t="s">
        <v>49</v>
      </c>
      <c r="D27" s="12">
        <v>6</v>
      </c>
      <c r="E27" s="99">
        <v>0</v>
      </c>
    </row>
    <row r="28" spans="2:5" x14ac:dyDescent="0.25">
      <c r="B28" t="s">
        <v>50</v>
      </c>
      <c r="C28" s="101" t="s">
        <v>51</v>
      </c>
      <c r="D28" s="12">
        <v>6</v>
      </c>
      <c r="E28" s="99">
        <v>72177.41</v>
      </c>
    </row>
    <row r="29" spans="2:5" x14ac:dyDescent="0.25">
      <c r="B29" t="s">
        <v>484</v>
      </c>
      <c r="C29" s="101" t="s">
        <v>485</v>
      </c>
      <c r="D29" s="12">
        <v>4</v>
      </c>
      <c r="E29" s="99">
        <v>0</v>
      </c>
    </row>
    <row r="30" spans="2:5" x14ac:dyDescent="0.25">
      <c r="B30" t="s">
        <v>486</v>
      </c>
      <c r="C30" s="101" t="s">
        <v>487</v>
      </c>
      <c r="D30" s="12">
        <v>5</v>
      </c>
      <c r="E30" s="99">
        <v>0</v>
      </c>
    </row>
    <row r="31" spans="2:5" x14ac:dyDescent="0.25">
      <c r="B31" t="s">
        <v>488</v>
      </c>
      <c r="C31" s="101" t="s">
        <v>489</v>
      </c>
      <c r="D31" s="12">
        <v>6</v>
      </c>
      <c r="E31" s="99">
        <v>0</v>
      </c>
    </row>
    <row r="32" spans="2:5" x14ac:dyDescent="0.25">
      <c r="B32" t="s">
        <v>52</v>
      </c>
      <c r="C32" s="100" t="s">
        <v>53</v>
      </c>
      <c r="D32" s="12">
        <v>2</v>
      </c>
      <c r="E32" s="99">
        <v>0</v>
      </c>
    </row>
    <row r="33" spans="2:5" x14ac:dyDescent="0.25">
      <c r="B33" t="s">
        <v>54</v>
      </c>
      <c r="C33" s="100" t="s">
        <v>55</v>
      </c>
      <c r="D33" s="12">
        <v>3</v>
      </c>
      <c r="E33" s="99">
        <v>0</v>
      </c>
    </row>
    <row r="34" spans="2:5" x14ac:dyDescent="0.25">
      <c r="B34" t="s">
        <v>56</v>
      </c>
      <c r="C34" s="101" t="s">
        <v>57</v>
      </c>
      <c r="D34" s="12">
        <v>4</v>
      </c>
      <c r="E34" s="99">
        <v>0</v>
      </c>
    </row>
    <row r="35" spans="2:5" x14ac:dyDescent="0.25">
      <c r="B35" t="s">
        <v>58</v>
      </c>
      <c r="C35" s="101" t="s">
        <v>59</v>
      </c>
      <c r="D35" s="12">
        <v>5</v>
      </c>
      <c r="E35" s="99">
        <v>0</v>
      </c>
    </row>
    <row r="36" spans="2:5" x14ac:dyDescent="0.25">
      <c r="B36" t="s">
        <v>60</v>
      </c>
      <c r="C36" s="101" t="s">
        <v>61</v>
      </c>
      <c r="D36" s="12">
        <v>6</v>
      </c>
      <c r="E36" s="99">
        <v>0</v>
      </c>
    </row>
    <row r="37" spans="2:5" x14ac:dyDescent="0.25">
      <c r="B37" t="s">
        <v>62</v>
      </c>
      <c r="C37" s="101" t="s">
        <v>63</v>
      </c>
      <c r="D37" s="12">
        <v>6</v>
      </c>
      <c r="E37" s="99">
        <v>0</v>
      </c>
    </row>
    <row r="38" spans="2:5" x14ac:dyDescent="0.25">
      <c r="B38" t="s">
        <v>64</v>
      </c>
      <c r="C38" s="100" t="s">
        <v>65</v>
      </c>
      <c r="D38" s="12">
        <v>2</v>
      </c>
      <c r="E38" s="99">
        <v>3405286.23</v>
      </c>
    </row>
    <row r="39" spans="2:5" x14ac:dyDescent="0.25">
      <c r="B39" t="s">
        <v>66</v>
      </c>
      <c r="C39" s="100" t="s">
        <v>67</v>
      </c>
      <c r="D39" s="12">
        <v>3</v>
      </c>
      <c r="E39" s="99">
        <v>3405286.23</v>
      </c>
    </row>
    <row r="40" spans="2:5" x14ac:dyDescent="0.25">
      <c r="B40" t="s">
        <v>68</v>
      </c>
      <c r="C40" s="101" t="s">
        <v>69</v>
      </c>
      <c r="D40" s="12">
        <v>4</v>
      </c>
      <c r="E40" s="99">
        <v>3840279.51</v>
      </c>
    </row>
    <row r="41" spans="2:5" x14ac:dyDescent="0.25">
      <c r="B41" t="s">
        <v>70</v>
      </c>
      <c r="C41" s="101" t="s">
        <v>71</v>
      </c>
      <c r="D41" s="12">
        <v>5</v>
      </c>
      <c r="E41" s="99">
        <v>3840279.51</v>
      </c>
    </row>
    <row r="42" spans="2:5" x14ac:dyDescent="0.25">
      <c r="B42" t="s">
        <v>72</v>
      </c>
      <c r="C42" s="101" t="s">
        <v>73</v>
      </c>
      <c r="D42" s="12">
        <v>6</v>
      </c>
      <c r="E42" s="99">
        <v>152350</v>
      </c>
    </row>
    <row r="43" spans="2:5" x14ac:dyDescent="0.25">
      <c r="B43" t="s">
        <v>74</v>
      </c>
      <c r="C43" s="101" t="s">
        <v>75</v>
      </c>
      <c r="D43" s="12">
        <v>6</v>
      </c>
      <c r="E43" s="99">
        <v>1555.5</v>
      </c>
    </row>
    <row r="44" spans="2:5" x14ac:dyDescent="0.25">
      <c r="B44" t="s">
        <v>76</v>
      </c>
      <c r="C44" s="101" t="s">
        <v>77</v>
      </c>
      <c r="D44" s="12">
        <v>6</v>
      </c>
      <c r="E44" s="99">
        <v>1331657.1000000001</v>
      </c>
    </row>
    <row r="45" spans="2:5" x14ac:dyDescent="0.25">
      <c r="B45" t="s">
        <v>78</v>
      </c>
      <c r="C45" s="101" t="s">
        <v>79</v>
      </c>
      <c r="D45" s="12">
        <v>6</v>
      </c>
      <c r="E45" s="99">
        <v>355566.55</v>
      </c>
    </row>
    <row r="46" spans="2:5" x14ac:dyDescent="0.25">
      <c r="B46" t="s">
        <v>80</v>
      </c>
      <c r="C46" s="101" t="s">
        <v>81</v>
      </c>
      <c r="D46" s="12">
        <v>6</v>
      </c>
      <c r="E46" s="99">
        <v>16555.939999999999</v>
      </c>
    </row>
    <row r="47" spans="2:5" x14ac:dyDescent="0.25">
      <c r="B47" t="s">
        <v>82</v>
      </c>
      <c r="C47" s="101" t="s">
        <v>83</v>
      </c>
      <c r="D47" s="12">
        <v>6</v>
      </c>
      <c r="E47" s="99">
        <v>601039.68999999994</v>
      </c>
    </row>
    <row r="48" spans="2:5" x14ac:dyDescent="0.25">
      <c r="B48" t="s">
        <v>84</v>
      </c>
      <c r="C48" s="101" t="s">
        <v>85</v>
      </c>
      <c r="D48" s="12">
        <v>6</v>
      </c>
      <c r="E48" s="99">
        <v>1381554.73</v>
      </c>
    </row>
    <row r="49" spans="2:5" x14ac:dyDescent="0.25">
      <c r="B49" t="s">
        <v>86</v>
      </c>
      <c r="C49" s="101" t="s">
        <v>87</v>
      </c>
      <c r="D49" s="12">
        <v>4</v>
      </c>
      <c r="E49" s="99">
        <v>-434993.28</v>
      </c>
    </row>
    <row r="50" spans="2:5" x14ac:dyDescent="0.25">
      <c r="B50" t="s">
        <v>88</v>
      </c>
      <c r="C50" s="101" t="s">
        <v>89</v>
      </c>
      <c r="D50" s="12">
        <v>5</v>
      </c>
      <c r="E50" s="99">
        <v>-434993.28</v>
      </c>
    </row>
    <row r="51" spans="2:5" x14ac:dyDescent="0.25">
      <c r="B51" t="s">
        <v>90</v>
      </c>
      <c r="C51" s="101" t="s">
        <v>91</v>
      </c>
      <c r="D51" s="12">
        <v>6</v>
      </c>
      <c r="E51" s="99">
        <v>-1209.8699999999999</v>
      </c>
    </row>
    <row r="52" spans="2:5" x14ac:dyDescent="0.25">
      <c r="B52" t="s">
        <v>92</v>
      </c>
      <c r="C52" s="101" t="s">
        <v>93</v>
      </c>
      <c r="D52" s="12">
        <v>6</v>
      </c>
      <c r="E52" s="99">
        <v>-161603.72</v>
      </c>
    </row>
    <row r="53" spans="2:5" x14ac:dyDescent="0.25">
      <c r="B53" t="s">
        <v>94</v>
      </c>
      <c r="C53" s="101" t="s">
        <v>95</v>
      </c>
      <c r="D53" s="12">
        <v>6</v>
      </c>
      <c r="E53" s="99">
        <v>-80843.27</v>
      </c>
    </row>
    <row r="54" spans="2:5" x14ac:dyDescent="0.25">
      <c r="B54" t="s">
        <v>96</v>
      </c>
      <c r="C54" s="101" t="s">
        <v>97</v>
      </c>
      <c r="D54" s="12">
        <v>6</v>
      </c>
      <c r="E54" s="99">
        <v>-3863.14</v>
      </c>
    </row>
    <row r="55" spans="2:5" x14ac:dyDescent="0.25">
      <c r="B55" t="s">
        <v>98</v>
      </c>
      <c r="C55" s="101" t="s">
        <v>99</v>
      </c>
      <c r="D55" s="12">
        <v>6</v>
      </c>
      <c r="E55" s="99">
        <v>-66089.2</v>
      </c>
    </row>
    <row r="56" spans="2:5" x14ac:dyDescent="0.25">
      <c r="B56" t="s">
        <v>100</v>
      </c>
      <c r="C56" s="101" t="s">
        <v>101</v>
      </c>
      <c r="D56" s="12">
        <v>6</v>
      </c>
      <c r="E56" s="99">
        <v>-121384.08</v>
      </c>
    </row>
    <row r="57" spans="2:5" x14ac:dyDescent="0.25">
      <c r="B57" t="s">
        <v>490</v>
      </c>
      <c r="C57" s="100" t="s">
        <v>491</v>
      </c>
      <c r="D57" s="12">
        <v>3</v>
      </c>
      <c r="E57" s="99">
        <v>0</v>
      </c>
    </row>
    <row r="58" spans="2:5" x14ac:dyDescent="0.25">
      <c r="B58" t="s">
        <v>492</v>
      </c>
      <c r="C58" s="101" t="s">
        <v>493</v>
      </c>
      <c r="D58" s="12">
        <v>4</v>
      </c>
      <c r="E58" s="99">
        <v>0</v>
      </c>
    </row>
    <row r="59" spans="2:5" x14ac:dyDescent="0.25">
      <c r="B59" t="s">
        <v>494</v>
      </c>
      <c r="C59" s="101" t="s">
        <v>495</v>
      </c>
      <c r="D59" s="12">
        <v>5</v>
      </c>
      <c r="E59" s="99">
        <v>0</v>
      </c>
    </row>
    <row r="60" spans="2:5" x14ac:dyDescent="0.25">
      <c r="B60" t="s">
        <v>496</v>
      </c>
      <c r="C60" s="101" t="s">
        <v>497</v>
      </c>
      <c r="D60" s="12">
        <v>6</v>
      </c>
      <c r="E60" s="99">
        <v>0</v>
      </c>
    </row>
    <row r="61" spans="2:5" x14ac:dyDescent="0.25">
      <c r="B61" t="s">
        <v>102</v>
      </c>
      <c r="C61" s="100" t="s">
        <v>103</v>
      </c>
      <c r="D61" s="12">
        <v>2</v>
      </c>
      <c r="E61" s="99">
        <v>0</v>
      </c>
    </row>
    <row r="62" spans="2:5" x14ac:dyDescent="0.25">
      <c r="B62" t="s">
        <v>104</v>
      </c>
      <c r="C62" s="100" t="s">
        <v>105</v>
      </c>
      <c r="D62" s="12">
        <v>3</v>
      </c>
      <c r="E62" s="99">
        <v>0</v>
      </c>
    </row>
    <row r="63" spans="2:5" x14ac:dyDescent="0.25">
      <c r="B63" t="s">
        <v>106</v>
      </c>
      <c r="C63" s="101" t="s">
        <v>107</v>
      </c>
      <c r="D63" s="12">
        <v>4</v>
      </c>
      <c r="E63" s="99">
        <v>0</v>
      </c>
    </row>
    <row r="64" spans="2:5" x14ac:dyDescent="0.25">
      <c r="B64" t="s">
        <v>108</v>
      </c>
      <c r="C64" s="101" t="s">
        <v>109</v>
      </c>
      <c r="D64" s="12">
        <v>5</v>
      </c>
      <c r="E64" s="99">
        <v>0</v>
      </c>
    </row>
    <row r="65" spans="2:5" x14ac:dyDescent="0.25">
      <c r="B65" t="s">
        <v>110</v>
      </c>
      <c r="C65" s="101" t="s">
        <v>111</v>
      </c>
      <c r="D65" s="12">
        <v>6</v>
      </c>
      <c r="E65" s="99">
        <v>0</v>
      </c>
    </row>
    <row r="66" spans="2:5" x14ac:dyDescent="0.25">
      <c r="B66" t="s">
        <v>112</v>
      </c>
      <c r="C66" s="101">
        <v>2</v>
      </c>
      <c r="D66" s="12">
        <v>1</v>
      </c>
      <c r="E66" s="99">
        <v>-2404784.62</v>
      </c>
    </row>
    <row r="67" spans="2:5" x14ac:dyDescent="0.25">
      <c r="B67" t="s">
        <v>114</v>
      </c>
      <c r="C67" s="100" t="s">
        <v>115</v>
      </c>
      <c r="D67" s="12">
        <v>2</v>
      </c>
      <c r="E67" s="99">
        <v>-743833.09</v>
      </c>
    </row>
    <row r="68" spans="2:5" x14ac:dyDescent="0.25">
      <c r="B68" t="s">
        <v>116</v>
      </c>
      <c r="C68" s="100" t="s">
        <v>117</v>
      </c>
      <c r="D68" s="12">
        <v>3</v>
      </c>
      <c r="E68" s="99">
        <v>-743833.09</v>
      </c>
    </row>
    <row r="69" spans="2:5" x14ac:dyDescent="0.25">
      <c r="B69" t="s">
        <v>118</v>
      </c>
      <c r="C69" s="101" t="s">
        <v>119</v>
      </c>
      <c r="D69" s="12">
        <v>4</v>
      </c>
      <c r="E69" s="99">
        <v>-5394.4</v>
      </c>
    </row>
    <row r="70" spans="2:5" x14ac:dyDescent="0.25">
      <c r="B70" t="s">
        <v>120</v>
      </c>
      <c r="C70" s="101" t="s">
        <v>121</v>
      </c>
      <c r="D70" s="12">
        <v>5</v>
      </c>
      <c r="E70" s="99">
        <v>-1062.83</v>
      </c>
    </row>
    <row r="71" spans="2:5" x14ac:dyDescent="0.25">
      <c r="B71" t="s">
        <v>122</v>
      </c>
      <c r="C71" s="101" t="s">
        <v>123</v>
      </c>
      <c r="D71" s="12">
        <v>6</v>
      </c>
      <c r="E71" s="99">
        <v>0</v>
      </c>
    </row>
    <row r="72" spans="2:5" x14ac:dyDescent="0.25">
      <c r="B72" t="s">
        <v>124</v>
      </c>
      <c r="C72" s="101" t="s">
        <v>125</v>
      </c>
      <c r="D72" s="12">
        <v>6</v>
      </c>
      <c r="E72" s="99">
        <v>0</v>
      </c>
    </row>
    <row r="73" spans="2:5" x14ac:dyDescent="0.25">
      <c r="B73" t="s">
        <v>126</v>
      </c>
      <c r="C73" s="101" t="s">
        <v>127</v>
      </c>
      <c r="D73" s="12">
        <v>6</v>
      </c>
      <c r="E73" s="99">
        <v>0</v>
      </c>
    </row>
    <row r="74" spans="2:5" x14ac:dyDescent="0.25">
      <c r="B74" t="s">
        <v>128</v>
      </c>
      <c r="C74" s="101" t="s">
        <v>129</v>
      </c>
      <c r="D74" s="12">
        <v>6</v>
      </c>
      <c r="E74" s="99">
        <v>0</v>
      </c>
    </row>
    <row r="75" spans="2:5" x14ac:dyDescent="0.25">
      <c r="B75" t="s">
        <v>130</v>
      </c>
      <c r="C75" s="101" t="s">
        <v>131</v>
      </c>
      <c r="D75" s="12">
        <v>6</v>
      </c>
      <c r="E75" s="99">
        <v>-1062.83</v>
      </c>
    </row>
    <row r="76" spans="2:5" x14ac:dyDescent="0.25">
      <c r="B76" t="s">
        <v>132</v>
      </c>
      <c r="C76" s="101" t="s">
        <v>133</v>
      </c>
      <c r="D76" s="12">
        <v>5</v>
      </c>
      <c r="E76" s="99">
        <v>-4331.57</v>
      </c>
    </row>
    <row r="77" spans="2:5" x14ac:dyDescent="0.25">
      <c r="B77" t="s">
        <v>134</v>
      </c>
      <c r="C77" s="101" t="s">
        <v>135</v>
      </c>
      <c r="D77" s="12">
        <v>6</v>
      </c>
      <c r="E77" s="99">
        <v>0</v>
      </c>
    </row>
    <row r="78" spans="2:5" x14ac:dyDescent="0.25">
      <c r="B78" t="s">
        <v>136</v>
      </c>
      <c r="C78" s="101" t="s">
        <v>137</v>
      </c>
      <c r="D78" s="12">
        <v>6</v>
      </c>
      <c r="E78" s="99">
        <v>0</v>
      </c>
    </row>
    <row r="79" spans="2:5" x14ac:dyDescent="0.25">
      <c r="B79" t="s">
        <v>138</v>
      </c>
      <c r="C79" s="101" t="s">
        <v>139</v>
      </c>
      <c r="D79" s="12">
        <v>6</v>
      </c>
      <c r="E79" s="99">
        <v>0</v>
      </c>
    </row>
    <row r="80" spans="2:5" x14ac:dyDescent="0.25">
      <c r="B80" t="s">
        <v>140</v>
      </c>
      <c r="C80" s="101" t="s">
        <v>141</v>
      </c>
      <c r="D80" s="12">
        <v>6</v>
      </c>
      <c r="E80" s="99">
        <v>0</v>
      </c>
    </row>
    <row r="81" spans="2:5" x14ac:dyDescent="0.25">
      <c r="B81" t="s">
        <v>498</v>
      </c>
      <c r="C81" s="101" t="s">
        <v>499</v>
      </c>
      <c r="D81" s="12">
        <v>6</v>
      </c>
      <c r="E81" s="99">
        <v>0</v>
      </c>
    </row>
    <row r="82" spans="2:5" x14ac:dyDescent="0.25">
      <c r="B82" t="s">
        <v>142</v>
      </c>
      <c r="C82" s="101" t="s">
        <v>143</v>
      </c>
      <c r="D82" s="12">
        <v>6</v>
      </c>
      <c r="E82" s="99">
        <v>-4331.57</v>
      </c>
    </row>
    <row r="83" spans="2:5" x14ac:dyDescent="0.25">
      <c r="B83" t="s">
        <v>146</v>
      </c>
      <c r="C83" s="101" t="s">
        <v>147</v>
      </c>
      <c r="D83" s="12">
        <v>4</v>
      </c>
      <c r="E83" s="99">
        <v>-21640.01</v>
      </c>
    </row>
    <row r="84" spans="2:5" x14ac:dyDescent="0.25">
      <c r="B84" t="s">
        <v>148</v>
      </c>
      <c r="C84" s="101" t="s">
        <v>149</v>
      </c>
      <c r="D84" s="12">
        <v>5</v>
      </c>
      <c r="E84" s="99">
        <v>-21640.01</v>
      </c>
    </row>
    <row r="85" spans="2:5" x14ac:dyDescent="0.25">
      <c r="B85" t="s">
        <v>150</v>
      </c>
      <c r="C85" s="101" t="s">
        <v>151</v>
      </c>
      <c r="D85" s="12">
        <v>6</v>
      </c>
      <c r="E85" s="99">
        <v>0</v>
      </c>
    </row>
    <row r="86" spans="2:5" x14ac:dyDescent="0.25">
      <c r="B86" t="s">
        <v>152</v>
      </c>
      <c r="C86" s="101" t="s">
        <v>153</v>
      </c>
      <c r="D86" s="12">
        <v>6</v>
      </c>
      <c r="E86" s="99">
        <v>-668.25</v>
      </c>
    </row>
    <row r="87" spans="2:5" x14ac:dyDescent="0.25">
      <c r="B87" t="s">
        <v>154</v>
      </c>
      <c r="C87" s="101" t="s">
        <v>155</v>
      </c>
      <c r="D87" s="12">
        <v>6</v>
      </c>
      <c r="E87" s="99">
        <v>-2346.91</v>
      </c>
    </row>
    <row r="88" spans="2:5" x14ac:dyDescent="0.25">
      <c r="B88" t="s">
        <v>156</v>
      </c>
      <c r="C88" s="101" t="s">
        <v>157</v>
      </c>
      <c r="D88" s="12">
        <v>6</v>
      </c>
      <c r="E88" s="99">
        <v>-3981.38</v>
      </c>
    </row>
    <row r="89" spans="2:5" x14ac:dyDescent="0.25">
      <c r="B89" t="s">
        <v>158</v>
      </c>
      <c r="C89" s="101" t="s">
        <v>159</v>
      </c>
      <c r="D89" s="12">
        <v>6</v>
      </c>
      <c r="E89" s="99">
        <v>-1732.12</v>
      </c>
    </row>
    <row r="90" spans="2:5" x14ac:dyDescent="0.25">
      <c r="B90" t="s">
        <v>160</v>
      </c>
      <c r="C90" s="101" t="s">
        <v>161</v>
      </c>
      <c r="D90" s="12">
        <v>6</v>
      </c>
      <c r="E90" s="99">
        <v>-225.53</v>
      </c>
    </row>
    <row r="91" spans="2:5" x14ac:dyDescent="0.25">
      <c r="B91" t="s">
        <v>500</v>
      </c>
      <c r="C91" s="101" t="s">
        <v>501</v>
      </c>
      <c r="D91" s="12">
        <v>6</v>
      </c>
      <c r="E91" s="99">
        <v>-12685.82</v>
      </c>
    </row>
    <row r="92" spans="2:5" x14ac:dyDescent="0.25">
      <c r="B92" t="s">
        <v>162</v>
      </c>
      <c r="C92" s="101" t="s">
        <v>163</v>
      </c>
      <c r="D92" s="12">
        <v>4</v>
      </c>
      <c r="E92" s="99">
        <v>-38824.06</v>
      </c>
    </row>
    <row r="93" spans="2:5" x14ac:dyDescent="0.25">
      <c r="B93" t="s">
        <v>164</v>
      </c>
      <c r="C93" s="101" t="s">
        <v>165</v>
      </c>
      <c r="D93" s="12">
        <v>5</v>
      </c>
      <c r="E93" s="99">
        <v>-38824.06</v>
      </c>
    </row>
    <row r="94" spans="2:5" x14ac:dyDescent="0.25">
      <c r="B94" t="s">
        <v>166</v>
      </c>
      <c r="C94" s="101" t="s">
        <v>167</v>
      </c>
      <c r="D94" s="12">
        <v>6</v>
      </c>
      <c r="E94" s="99">
        <v>-38824.06</v>
      </c>
    </row>
    <row r="95" spans="2:5" x14ac:dyDescent="0.25">
      <c r="B95" t="s">
        <v>168</v>
      </c>
      <c r="C95" s="101" t="s">
        <v>169</v>
      </c>
      <c r="D95" s="12">
        <v>5</v>
      </c>
      <c r="E95" s="99">
        <v>0</v>
      </c>
    </row>
    <row r="96" spans="2:5" x14ac:dyDescent="0.25">
      <c r="B96" t="s">
        <v>170</v>
      </c>
      <c r="C96" s="101" t="s">
        <v>171</v>
      </c>
      <c r="D96" s="12">
        <v>6</v>
      </c>
      <c r="E96" s="99">
        <v>0</v>
      </c>
    </row>
    <row r="97" spans="2:5" x14ac:dyDescent="0.25">
      <c r="B97" t="s">
        <v>172</v>
      </c>
      <c r="C97" s="101" t="s">
        <v>173</v>
      </c>
      <c r="D97" s="12">
        <v>4</v>
      </c>
      <c r="E97" s="99">
        <v>-441.11</v>
      </c>
    </row>
    <row r="98" spans="2:5" x14ac:dyDescent="0.25">
      <c r="B98" t="s">
        <v>174</v>
      </c>
      <c r="C98" s="101" t="s">
        <v>175</v>
      </c>
      <c r="D98" s="12">
        <v>5</v>
      </c>
      <c r="E98" s="99">
        <v>-441.11</v>
      </c>
    </row>
    <row r="99" spans="2:5" x14ac:dyDescent="0.25">
      <c r="B99" t="s">
        <v>176</v>
      </c>
      <c r="C99" s="101" t="s">
        <v>177</v>
      </c>
      <c r="D99" s="12">
        <v>6</v>
      </c>
      <c r="E99" s="99">
        <v>-441.11</v>
      </c>
    </row>
    <row r="100" spans="2:5" x14ac:dyDescent="0.25">
      <c r="B100" t="s">
        <v>178</v>
      </c>
      <c r="C100" s="101" t="s">
        <v>179</v>
      </c>
      <c r="D100" s="12">
        <v>4</v>
      </c>
      <c r="E100" s="99">
        <v>-677533.51</v>
      </c>
    </row>
    <row r="101" spans="2:5" x14ac:dyDescent="0.25">
      <c r="B101" t="s">
        <v>180</v>
      </c>
      <c r="C101" s="101" t="s">
        <v>181</v>
      </c>
      <c r="D101" s="12">
        <v>5</v>
      </c>
      <c r="E101" s="99">
        <v>-3599.51</v>
      </c>
    </row>
    <row r="102" spans="2:5" x14ac:dyDescent="0.25">
      <c r="B102" t="s">
        <v>182</v>
      </c>
      <c r="C102" s="101" t="s">
        <v>183</v>
      </c>
      <c r="D102" s="12">
        <v>6</v>
      </c>
      <c r="E102" s="99">
        <v>-3599.51</v>
      </c>
    </row>
    <row r="103" spans="2:5" x14ac:dyDescent="0.25">
      <c r="B103" t="s">
        <v>184</v>
      </c>
      <c r="C103" s="101" t="s">
        <v>185</v>
      </c>
      <c r="D103" s="12">
        <v>5</v>
      </c>
      <c r="E103" s="99">
        <v>-673934</v>
      </c>
    </row>
    <row r="104" spans="2:5" x14ac:dyDescent="0.25">
      <c r="B104" t="s">
        <v>186</v>
      </c>
      <c r="C104" s="101" t="s">
        <v>187</v>
      </c>
      <c r="D104" s="12">
        <v>6</v>
      </c>
      <c r="E104" s="99">
        <v>-673934</v>
      </c>
    </row>
    <row r="105" spans="2:5" x14ac:dyDescent="0.25">
      <c r="B105" t="s">
        <v>188</v>
      </c>
      <c r="C105" s="100" t="s">
        <v>189</v>
      </c>
      <c r="D105" s="12">
        <v>2</v>
      </c>
      <c r="E105" s="99">
        <v>-1660951.53</v>
      </c>
    </row>
    <row r="106" spans="2:5" x14ac:dyDescent="0.25">
      <c r="B106" t="s">
        <v>190</v>
      </c>
      <c r="C106" s="100" t="s">
        <v>191</v>
      </c>
      <c r="D106" s="12">
        <v>3</v>
      </c>
      <c r="E106" s="99">
        <v>-1660951.53</v>
      </c>
    </row>
    <row r="107" spans="2:5" x14ac:dyDescent="0.25">
      <c r="B107" t="s">
        <v>192</v>
      </c>
      <c r="C107" s="101" t="s">
        <v>193</v>
      </c>
      <c r="D107" s="12">
        <v>4</v>
      </c>
      <c r="E107" s="99">
        <v>-1660951.53</v>
      </c>
    </row>
    <row r="108" spans="2:5" x14ac:dyDescent="0.25">
      <c r="B108" t="s">
        <v>194</v>
      </c>
      <c r="C108" s="101" t="s">
        <v>195</v>
      </c>
      <c r="D108" s="12">
        <v>5</v>
      </c>
      <c r="E108" s="99">
        <v>-1660951.53</v>
      </c>
    </row>
    <row r="109" spans="2:5" x14ac:dyDescent="0.25">
      <c r="B109" t="s">
        <v>196</v>
      </c>
      <c r="C109" s="101" t="s">
        <v>197</v>
      </c>
      <c r="D109" s="12">
        <v>6</v>
      </c>
      <c r="E109" s="99">
        <v>-1660951.53</v>
      </c>
    </row>
    <row r="110" spans="2:5" x14ac:dyDescent="0.25">
      <c r="B110" t="s">
        <v>198</v>
      </c>
      <c r="C110" s="101">
        <v>3</v>
      </c>
      <c r="D110" s="12">
        <v>1</v>
      </c>
      <c r="E110" s="99">
        <v>-1984712.73</v>
      </c>
    </row>
    <row r="111" spans="2:5" x14ac:dyDescent="0.25">
      <c r="B111" t="s">
        <v>200</v>
      </c>
      <c r="C111" s="100" t="s">
        <v>201</v>
      </c>
      <c r="D111" s="12">
        <v>2</v>
      </c>
      <c r="E111" s="99">
        <v>-1982313.05</v>
      </c>
    </row>
    <row r="112" spans="2:5" x14ac:dyDescent="0.25">
      <c r="B112" t="s">
        <v>202</v>
      </c>
      <c r="C112" s="100" t="s">
        <v>203</v>
      </c>
      <c r="D112" s="12">
        <v>3</v>
      </c>
      <c r="E112" s="99">
        <v>-1982313.05</v>
      </c>
    </row>
    <row r="113" spans="2:5" x14ac:dyDescent="0.25">
      <c r="B113" t="s">
        <v>204</v>
      </c>
      <c r="C113" s="101" t="s">
        <v>205</v>
      </c>
      <c r="D113" s="12">
        <v>4</v>
      </c>
      <c r="E113" s="99">
        <v>-1982313.05</v>
      </c>
    </row>
    <row r="114" spans="2:5" x14ac:dyDescent="0.25">
      <c r="B114" t="s">
        <v>206</v>
      </c>
      <c r="C114" s="101" t="s">
        <v>207</v>
      </c>
      <c r="D114" s="12">
        <v>5</v>
      </c>
      <c r="E114" s="99">
        <v>-1105000</v>
      </c>
    </row>
    <row r="115" spans="2:5" x14ac:dyDescent="0.25">
      <c r="B115" t="s">
        <v>208</v>
      </c>
      <c r="C115" s="101" t="s">
        <v>209</v>
      </c>
      <c r="D115" s="12">
        <v>6</v>
      </c>
      <c r="E115" s="99">
        <v>-1105000</v>
      </c>
    </row>
    <row r="116" spans="2:5" x14ac:dyDescent="0.25">
      <c r="B116" t="s">
        <v>210</v>
      </c>
      <c r="C116" s="101" t="s">
        <v>211</v>
      </c>
      <c r="D116" s="12">
        <v>5</v>
      </c>
      <c r="E116" s="99">
        <v>-877313.05</v>
      </c>
    </row>
    <row r="117" spans="2:5" x14ac:dyDescent="0.25">
      <c r="B117" t="s">
        <v>212</v>
      </c>
      <c r="C117" s="101" t="s">
        <v>213</v>
      </c>
      <c r="D117" s="12">
        <v>6</v>
      </c>
      <c r="E117" s="99">
        <v>-877313.05</v>
      </c>
    </row>
    <row r="118" spans="2:5" x14ac:dyDescent="0.25">
      <c r="B118" t="s">
        <v>214</v>
      </c>
      <c r="C118" s="100" t="s">
        <v>215</v>
      </c>
      <c r="D118" s="12">
        <v>2</v>
      </c>
      <c r="E118" s="99">
        <v>-2399.6799999999998</v>
      </c>
    </row>
    <row r="119" spans="2:5" x14ac:dyDescent="0.25">
      <c r="B119" t="s">
        <v>216</v>
      </c>
      <c r="C119" s="100" t="s">
        <v>217</v>
      </c>
      <c r="D119" s="12">
        <v>3</v>
      </c>
      <c r="E119" s="99">
        <v>-2399.6799999999998</v>
      </c>
    </row>
    <row r="120" spans="2:5" x14ac:dyDescent="0.25">
      <c r="B120" t="s">
        <v>218</v>
      </c>
      <c r="C120" s="101" t="s">
        <v>219</v>
      </c>
      <c r="D120" s="12">
        <v>4</v>
      </c>
      <c r="E120" s="99">
        <v>-2399.6799999999998</v>
      </c>
    </row>
    <row r="121" spans="2:5" x14ac:dyDescent="0.25">
      <c r="B121" t="s">
        <v>220</v>
      </c>
      <c r="C121" s="101" t="s">
        <v>221</v>
      </c>
      <c r="D121" s="12">
        <v>5</v>
      </c>
      <c r="E121" s="99">
        <v>-2399.6799999999998</v>
      </c>
    </row>
    <row r="122" spans="2:5" x14ac:dyDescent="0.25">
      <c r="B122" t="s">
        <v>502</v>
      </c>
      <c r="C122" s="101" t="s">
        <v>503</v>
      </c>
      <c r="D122" s="12">
        <v>6</v>
      </c>
      <c r="E122" s="99">
        <v>0</v>
      </c>
    </row>
    <row r="123" spans="2:5" x14ac:dyDescent="0.25">
      <c r="B123" t="s">
        <v>222</v>
      </c>
      <c r="C123" s="101" t="s">
        <v>223</v>
      </c>
      <c r="D123" s="12">
        <v>6</v>
      </c>
      <c r="E123" s="99">
        <v>-2399.6799999999998</v>
      </c>
    </row>
    <row r="124" spans="2:5" x14ac:dyDescent="0.25">
      <c r="B124" t="s">
        <v>224</v>
      </c>
      <c r="C124" s="101">
        <v>4</v>
      </c>
      <c r="D124" s="12">
        <v>1</v>
      </c>
      <c r="E124" s="99">
        <v>-814746.04</v>
      </c>
    </row>
    <row r="125" spans="2:5" x14ac:dyDescent="0.25">
      <c r="B125" t="s">
        <v>226</v>
      </c>
      <c r="C125" s="100" t="s">
        <v>227</v>
      </c>
      <c r="D125" s="12">
        <v>2</v>
      </c>
      <c r="E125" s="99">
        <v>-814746.04</v>
      </c>
    </row>
    <row r="126" spans="2:5" x14ac:dyDescent="0.25">
      <c r="B126" t="s">
        <v>228</v>
      </c>
      <c r="C126" s="100" t="s">
        <v>229</v>
      </c>
      <c r="D126" s="12">
        <v>3</v>
      </c>
      <c r="E126" s="99">
        <v>-814746.04</v>
      </c>
    </row>
    <row r="127" spans="2:5" x14ac:dyDescent="0.25">
      <c r="B127" t="s">
        <v>230</v>
      </c>
      <c r="C127" s="101" t="s">
        <v>231</v>
      </c>
      <c r="D127" s="12">
        <v>4</v>
      </c>
      <c r="E127" s="99">
        <v>-814746.04</v>
      </c>
    </row>
    <row r="128" spans="2:5" x14ac:dyDescent="0.25">
      <c r="B128" t="s">
        <v>232</v>
      </c>
      <c r="C128" s="101" t="s">
        <v>233</v>
      </c>
      <c r="D128" s="12">
        <v>5</v>
      </c>
      <c r="E128" s="99">
        <v>-814746.04</v>
      </c>
    </row>
    <row r="129" spans="2:5" x14ac:dyDescent="0.25">
      <c r="B129" t="s">
        <v>234</v>
      </c>
      <c r="C129" s="101" t="s">
        <v>235</v>
      </c>
      <c r="D129" s="12">
        <v>6</v>
      </c>
      <c r="E129" s="99">
        <v>-4629.6400000000003</v>
      </c>
    </row>
    <row r="130" spans="2:5" x14ac:dyDescent="0.25">
      <c r="B130" t="s">
        <v>236</v>
      </c>
      <c r="C130" s="101" t="s">
        <v>237</v>
      </c>
      <c r="D130" s="12">
        <v>6</v>
      </c>
      <c r="E130" s="99">
        <v>-810116.4</v>
      </c>
    </row>
    <row r="131" spans="2:5" x14ac:dyDescent="0.25">
      <c r="B131" t="s">
        <v>238</v>
      </c>
      <c r="C131" s="101">
        <v>5</v>
      </c>
      <c r="D131" s="12">
        <v>1</v>
      </c>
      <c r="E131" s="99">
        <v>465992.01</v>
      </c>
    </row>
    <row r="132" spans="2:5" x14ac:dyDescent="0.25">
      <c r="B132" t="s">
        <v>240</v>
      </c>
      <c r="C132" s="100" t="s">
        <v>241</v>
      </c>
      <c r="D132" s="12">
        <v>2</v>
      </c>
      <c r="E132" s="99">
        <v>266187.25</v>
      </c>
    </row>
    <row r="133" spans="2:5" x14ac:dyDescent="0.25">
      <c r="B133" t="s">
        <v>242</v>
      </c>
      <c r="C133" s="100" t="s">
        <v>243</v>
      </c>
      <c r="D133" s="12">
        <v>3</v>
      </c>
      <c r="E133" s="99">
        <v>266187.25</v>
      </c>
    </row>
    <row r="134" spans="2:5" x14ac:dyDescent="0.25">
      <c r="B134" t="s">
        <v>244</v>
      </c>
      <c r="C134" s="101" t="s">
        <v>245</v>
      </c>
      <c r="D134" s="12">
        <v>4</v>
      </c>
      <c r="E134" s="99">
        <v>266187.25</v>
      </c>
    </row>
    <row r="135" spans="2:5" x14ac:dyDescent="0.25">
      <c r="B135" t="s">
        <v>246</v>
      </c>
      <c r="C135" s="101" t="s">
        <v>247</v>
      </c>
      <c r="D135" s="12">
        <v>5</v>
      </c>
      <c r="E135" s="99">
        <v>42000</v>
      </c>
    </row>
    <row r="136" spans="2:5" x14ac:dyDescent="0.25">
      <c r="B136" t="s">
        <v>248</v>
      </c>
      <c r="C136" s="101" t="s">
        <v>249</v>
      </c>
      <c r="D136" s="12">
        <v>6</v>
      </c>
      <c r="E136" s="99">
        <v>42000</v>
      </c>
    </row>
    <row r="137" spans="2:5" x14ac:dyDescent="0.25">
      <c r="B137" t="s">
        <v>250</v>
      </c>
      <c r="C137" s="101" t="s">
        <v>251</v>
      </c>
      <c r="D137" s="12">
        <v>5</v>
      </c>
      <c r="E137" s="99">
        <v>224187.25</v>
      </c>
    </row>
    <row r="138" spans="2:5" x14ac:dyDescent="0.25">
      <c r="B138" t="s">
        <v>252</v>
      </c>
      <c r="C138" s="101" t="s">
        <v>253</v>
      </c>
      <c r="D138" s="12">
        <v>6</v>
      </c>
      <c r="E138" s="99">
        <v>69991.78</v>
      </c>
    </row>
    <row r="139" spans="2:5" x14ac:dyDescent="0.25">
      <c r="B139" t="s">
        <v>254</v>
      </c>
      <c r="C139" s="101" t="s">
        <v>255</v>
      </c>
      <c r="D139" s="12">
        <v>6</v>
      </c>
      <c r="E139" s="99">
        <v>154195.47</v>
      </c>
    </row>
    <row r="140" spans="2:5" x14ac:dyDescent="0.25">
      <c r="B140" t="s">
        <v>256</v>
      </c>
      <c r="C140" s="100" t="s">
        <v>257</v>
      </c>
      <c r="D140" s="12">
        <v>2</v>
      </c>
      <c r="E140" s="99">
        <v>199804.76</v>
      </c>
    </row>
    <row r="141" spans="2:5" x14ac:dyDescent="0.25">
      <c r="B141" t="s">
        <v>258</v>
      </c>
      <c r="C141" s="100" t="s">
        <v>259</v>
      </c>
      <c r="D141" s="12">
        <v>3</v>
      </c>
      <c r="E141" s="99">
        <v>199804.76</v>
      </c>
    </row>
    <row r="142" spans="2:5" x14ac:dyDescent="0.25">
      <c r="B142" t="s">
        <v>260</v>
      </c>
      <c r="C142" s="101" t="s">
        <v>261</v>
      </c>
      <c r="D142" s="12">
        <v>4</v>
      </c>
      <c r="E142" s="99">
        <v>199804.76</v>
      </c>
    </row>
    <row r="143" spans="2:5" x14ac:dyDescent="0.25">
      <c r="B143" t="s">
        <v>262</v>
      </c>
      <c r="C143" s="101" t="s">
        <v>263</v>
      </c>
      <c r="D143" s="12">
        <v>5</v>
      </c>
      <c r="E143" s="99">
        <v>199804.76</v>
      </c>
    </row>
    <row r="144" spans="2:5" x14ac:dyDescent="0.25">
      <c r="B144" t="s">
        <v>264</v>
      </c>
      <c r="C144" s="101" t="s">
        <v>265</v>
      </c>
      <c r="D144" s="12">
        <v>6</v>
      </c>
      <c r="E144" s="99">
        <v>199804.76</v>
      </c>
    </row>
    <row r="145" spans="2:5" x14ac:dyDescent="0.25">
      <c r="B145" t="s">
        <v>266</v>
      </c>
      <c r="C145" s="101">
        <v>6</v>
      </c>
      <c r="D145" s="12">
        <v>1</v>
      </c>
      <c r="E145" s="99">
        <v>307232.59999999998</v>
      </c>
    </row>
    <row r="146" spans="2:5" x14ac:dyDescent="0.25">
      <c r="B146" t="s">
        <v>268</v>
      </c>
      <c r="C146" s="100" t="s">
        <v>269</v>
      </c>
      <c r="D146" s="12">
        <v>2</v>
      </c>
      <c r="E146" s="99">
        <v>307232.59999999998</v>
      </c>
    </row>
    <row r="147" spans="2:5" x14ac:dyDescent="0.25">
      <c r="B147" t="s">
        <v>228</v>
      </c>
      <c r="C147" s="100" t="s">
        <v>270</v>
      </c>
      <c r="D147" s="12">
        <v>3</v>
      </c>
      <c r="E147" s="99">
        <v>307232.59999999998</v>
      </c>
    </row>
    <row r="148" spans="2:5" x14ac:dyDescent="0.25">
      <c r="B148" t="s">
        <v>271</v>
      </c>
      <c r="C148" s="101" t="s">
        <v>272</v>
      </c>
      <c r="D148" s="12">
        <v>4</v>
      </c>
      <c r="E148" s="99">
        <v>16971.13</v>
      </c>
    </row>
    <row r="149" spans="2:5" x14ac:dyDescent="0.25">
      <c r="B149" t="s">
        <v>273</v>
      </c>
      <c r="C149" s="101" t="s">
        <v>274</v>
      </c>
      <c r="D149" s="12">
        <v>5</v>
      </c>
      <c r="E149" s="99">
        <v>13785.82</v>
      </c>
    </row>
    <row r="150" spans="2:5" x14ac:dyDescent="0.25">
      <c r="B150" t="s">
        <v>275</v>
      </c>
      <c r="C150" s="101" t="s">
        <v>276</v>
      </c>
      <c r="D150" s="12">
        <v>6</v>
      </c>
      <c r="E150" s="99">
        <v>0</v>
      </c>
    </row>
    <row r="151" spans="2:5" x14ac:dyDescent="0.25">
      <c r="B151" t="s">
        <v>277</v>
      </c>
      <c r="C151" s="101" t="s">
        <v>278</v>
      </c>
      <c r="D151" s="12">
        <v>6</v>
      </c>
      <c r="E151" s="99">
        <v>1100</v>
      </c>
    </row>
    <row r="152" spans="2:5" x14ac:dyDescent="0.25">
      <c r="B152" t="s">
        <v>504</v>
      </c>
      <c r="C152" s="101" t="s">
        <v>505</v>
      </c>
      <c r="D152" s="12">
        <v>6</v>
      </c>
      <c r="E152" s="99">
        <v>12685.82</v>
      </c>
    </row>
    <row r="153" spans="2:5" x14ac:dyDescent="0.25">
      <c r="B153" t="s">
        <v>279</v>
      </c>
      <c r="C153" s="101" t="s">
        <v>280</v>
      </c>
      <c r="D153" s="12">
        <v>5</v>
      </c>
      <c r="E153" s="99">
        <v>2976.71</v>
      </c>
    </row>
    <row r="154" spans="2:5" x14ac:dyDescent="0.25">
      <c r="B154" t="s">
        <v>281</v>
      </c>
      <c r="C154" s="101" t="s">
        <v>282</v>
      </c>
      <c r="D154" s="12">
        <v>6</v>
      </c>
      <c r="E154" s="99">
        <v>0</v>
      </c>
    </row>
    <row r="155" spans="2:5" x14ac:dyDescent="0.25">
      <c r="B155" t="s">
        <v>283</v>
      </c>
      <c r="C155" s="101" t="s">
        <v>284</v>
      </c>
      <c r="D155" s="12">
        <v>6</v>
      </c>
      <c r="E155" s="99">
        <v>0</v>
      </c>
    </row>
    <row r="156" spans="2:5" x14ac:dyDescent="0.25">
      <c r="B156" t="s">
        <v>285</v>
      </c>
      <c r="C156" s="101" t="s">
        <v>286</v>
      </c>
      <c r="D156" s="12">
        <v>6</v>
      </c>
      <c r="E156" s="99">
        <v>0</v>
      </c>
    </row>
    <row r="157" spans="2:5" x14ac:dyDescent="0.25">
      <c r="B157" t="s">
        <v>287</v>
      </c>
      <c r="C157" s="101" t="s">
        <v>288</v>
      </c>
      <c r="D157" s="12">
        <v>6</v>
      </c>
      <c r="E157" s="99">
        <v>0</v>
      </c>
    </row>
    <row r="158" spans="2:5" x14ac:dyDescent="0.25">
      <c r="B158" t="s">
        <v>289</v>
      </c>
      <c r="C158" s="101" t="s">
        <v>290</v>
      </c>
      <c r="D158" s="12">
        <v>6</v>
      </c>
      <c r="E158" s="99">
        <v>2976.71</v>
      </c>
    </row>
    <row r="159" spans="2:5" x14ac:dyDescent="0.25">
      <c r="B159" t="s">
        <v>291</v>
      </c>
      <c r="C159" s="101" t="s">
        <v>292</v>
      </c>
      <c r="D159" s="12">
        <v>6</v>
      </c>
      <c r="E159" s="99">
        <v>0</v>
      </c>
    </row>
    <row r="160" spans="2:5" x14ac:dyDescent="0.25">
      <c r="B160" t="s">
        <v>293</v>
      </c>
      <c r="C160" s="101" t="s">
        <v>294</v>
      </c>
      <c r="D160" s="12">
        <v>5</v>
      </c>
      <c r="E160" s="99">
        <v>208.6</v>
      </c>
    </row>
    <row r="161" spans="2:5" x14ac:dyDescent="0.25">
      <c r="B161" t="s">
        <v>295</v>
      </c>
      <c r="C161" s="101" t="s">
        <v>296</v>
      </c>
      <c r="D161" s="12">
        <v>6</v>
      </c>
      <c r="E161" s="99">
        <v>35</v>
      </c>
    </row>
    <row r="162" spans="2:5" x14ac:dyDescent="0.25">
      <c r="B162" t="s">
        <v>297</v>
      </c>
      <c r="C162" s="101" t="s">
        <v>298</v>
      </c>
      <c r="D162" s="12">
        <v>6</v>
      </c>
      <c r="E162" s="99">
        <v>173.6</v>
      </c>
    </row>
    <row r="163" spans="2:5" x14ac:dyDescent="0.25">
      <c r="B163" t="s">
        <v>299</v>
      </c>
      <c r="C163" s="101" t="s">
        <v>300</v>
      </c>
      <c r="D163" s="12">
        <v>4</v>
      </c>
      <c r="E163" s="99">
        <v>290261.46999999997</v>
      </c>
    </row>
    <row r="164" spans="2:5" x14ac:dyDescent="0.25">
      <c r="B164" t="s">
        <v>301</v>
      </c>
      <c r="C164" s="101" t="s">
        <v>302</v>
      </c>
      <c r="D164" s="12">
        <v>5</v>
      </c>
      <c r="E164" s="99">
        <v>290261.46999999997</v>
      </c>
    </row>
    <row r="165" spans="2:5" x14ac:dyDescent="0.25">
      <c r="B165" t="s">
        <v>506</v>
      </c>
      <c r="C165" s="101" t="s">
        <v>507</v>
      </c>
      <c r="D165" s="12">
        <v>6</v>
      </c>
      <c r="E165" s="99">
        <v>24232.12</v>
      </c>
    </row>
    <row r="166" spans="2:5" x14ac:dyDescent="0.25">
      <c r="B166" t="s">
        <v>303</v>
      </c>
      <c r="C166" s="101" t="s">
        <v>304</v>
      </c>
      <c r="D166" s="12">
        <v>6</v>
      </c>
      <c r="E166" s="99">
        <v>1449.12</v>
      </c>
    </row>
    <row r="167" spans="2:5" x14ac:dyDescent="0.25">
      <c r="B167" t="s">
        <v>508</v>
      </c>
      <c r="C167" s="101" t="s">
        <v>509</v>
      </c>
      <c r="D167" s="12">
        <v>6</v>
      </c>
      <c r="E167" s="99">
        <v>34.159999999999997</v>
      </c>
    </row>
    <row r="168" spans="2:5" x14ac:dyDescent="0.25">
      <c r="B168" t="s">
        <v>307</v>
      </c>
      <c r="C168" s="101" t="s">
        <v>308</v>
      </c>
      <c r="D168" s="12">
        <v>6</v>
      </c>
      <c r="E168" s="99">
        <v>19923.419999999998</v>
      </c>
    </row>
    <row r="169" spans="2:5" x14ac:dyDescent="0.25">
      <c r="B169" t="s">
        <v>309</v>
      </c>
      <c r="C169" s="101" t="s">
        <v>310</v>
      </c>
      <c r="D169" s="12">
        <v>6</v>
      </c>
      <c r="E169" s="99">
        <v>1133.0999999999999</v>
      </c>
    </row>
    <row r="170" spans="2:5" x14ac:dyDescent="0.25">
      <c r="B170" t="s">
        <v>311</v>
      </c>
      <c r="C170" s="101" t="s">
        <v>312</v>
      </c>
      <c r="D170" s="12">
        <v>6</v>
      </c>
      <c r="E170" s="99">
        <v>2162.16</v>
      </c>
    </row>
    <row r="171" spans="2:5" x14ac:dyDescent="0.25">
      <c r="B171" t="s">
        <v>313</v>
      </c>
      <c r="C171" s="101" t="s">
        <v>314</v>
      </c>
      <c r="D171" s="12">
        <v>6</v>
      </c>
      <c r="E171" s="99">
        <v>15.6</v>
      </c>
    </row>
    <row r="172" spans="2:5" x14ac:dyDescent="0.25">
      <c r="B172" t="s">
        <v>315</v>
      </c>
      <c r="C172" s="101" t="s">
        <v>316</v>
      </c>
      <c r="D172" s="12">
        <v>6</v>
      </c>
      <c r="E172" s="99">
        <v>3685.23</v>
      </c>
    </row>
    <row r="173" spans="2:5" x14ac:dyDescent="0.25">
      <c r="B173" t="s">
        <v>317</v>
      </c>
      <c r="C173" s="101" t="s">
        <v>318</v>
      </c>
      <c r="D173" s="12">
        <v>6</v>
      </c>
      <c r="E173" s="99">
        <v>30880.52</v>
      </c>
    </row>
    <row r="174" spans="2:5" x14ac:dyDescent="0.25">
      <c r="B174" t="s">
        <v>319</v>
      </c>
      <c r="C174" s="101" t="s">
        <v>320</v>
      </c>
      <c r="D174" s="12">
        <v>6</v>
      </c>
      <c r="E174" s="99">
        <v>15780.5</v>
      </c>
    </row>
    <row r="175" spans="2:5" x14ac:dyDescent="0.25">
      <c r="B175" t="s">
        <v>321</v>
      </c>
      <c r="C175" s="101" t="s">
        <v>322</v>
      </c>
      <c r="D175" s="12">
        <v>6</v>
      </c>
      <c r="E175" s="99">
        <v>9225.4</v>
      </c>
    </row>
    <row r="176" spans="2:5" x14ac:dyDescent="0.25">
      <c r="B176" t="s">
        <v>323</v>
      </c>
      <c r="C176" s="101" t="s">
        <v>324</v>
      </c>
      <c r="D176" s="12">
        <v>6</v>
      </c>
      <c r="E176" s="99">
        <v>137.24</v>
      </c>
    </row>
    <row r="177" spans="2:5" x14ac:dyDescent="0.25">
      <c r="B177" t="s">
        <v>325</v>
      </c>
      <c r="C177" s="101" t="s">
        <v>326</v>
      </c>
      <c r="D177" s="12">
        <v>6</v>
      </c>
      <c r="E177" s="99">
        <v>107.22</v>
      </c>
    </row>
    <row r="178" spans="2:5" x14ac:dyDescent="0.25">
      <c r="B178" t="s">
        <v>327</v>
      </c>
      <c r="C178" s="101" t="s">
        <v>328</v>
      </c>
      <c r="D178" s="12">
        <v>6</v>
      </c>
      <c r="E178" s="99">
        <v>776.3</v>
      </c>
    </row>
    <row r="179" spans="2:5" x14ac:dyDescent="0.25">
      <c r="B179" t="s">
        <v>329</v>
      </c>
      <c r="C179" s="101" t="s">
        <v>330</v>
      </c>
      <c r="D179" s="12">
        <v>6</v>
      </c>
      <c r="E179" s="99">
        <v>90.12</v>
      </c>
    </row>
    <row r="180" spans="2:5" x14ac:dyDescent="0.25">
      <c r="B180" t="s">
        <v>331</v>
      </c>
      <c r="C180" s="101" t="s">
        <v>332</v>
      </c>
      <c r="D180" s="12">
        <v>6</v>
      </c>
      <c r="E180" s="99">
        <v>2950</v>
      </c>
    </row>
    <row r="181" spans="2:5" x14ac:dyDescent="0.25">
      <c r="B181" t="s">
        <v>333</v>
      </c>
      <c r="C181" s="101" t="s">
        <v>334</v>
      </c>
      <c r="D181" s="12">
        <v>6</v>
      </c>
      <c r="E181" s="99">
        <v>19.7</v>
      </c>
    </row>
    <row r="182" spans="2:5" x14ac:dyDescent="0.25">
      <c r="B182" t="s">
        <v>335</v>
      </c>
      <c r="C182" s="101" t="s">
        <v>336</v>
      </c>
      <c r="D182" s="12">
        <v>6</v>
      </c>
      <c r="E182" s="99">
        <v>38.53</v>
      </c>
    </row>
    <row r="183" spans="2:5" x14ac:dyDescent="0.25">
      <c r="B183" t="s">
        <v>337</v>
      </c>
      <c r="C183" s="101" t="s">
        <v>338</v>
      </c>
      <c r="D183" s="12">
        <v>6</v>
      </c>
      <c r="E183" s="99">
        <v>4035.27</v>
      </c>
    </row>
    <row r="184" spans="2:5" x14ac:dyDescent="0.25">
      <c r="B184" t="s">
        <v>339</v>
      </c>
      <c r="C184" s="101" t="s">
        <v>340</v>
      </c>
      <c r="D184" s="12">
        <v>6</v>
      </c>
      <c r="E184" s="99">
        <v>173395.75</v>
      </c>
    </row>
    <row r="185" spans="2:5" x14ac:dyDescent="0.25">
      <c r="B185" t="s">
        <v>510</v>
      </c>
      <c r="C185" s="101" t="s">
        <v>511</v>
      </c>
      <c r="D185" s="12">
        <v>6</v>
      </c>
      <c r="E185" s="99">
        <v>17.38</v>
      </c>
    </row>
    <row r="186" spans="2:5" x14ac:dyDescent="0.25">
      <c r="B186" t="s">
        <v>343</v>
      </c>
      <c r="C186" s="101" t="s">
        <v>344</v>
      </c>
      <c r="D186" s="12">
        <v>6</v>
      </c>
      <c r="E186" s="99">
        <v>172.63</v>
      </c>
    </row>
    <row r="187" spans="2:5" x14ac:dyDescent="0.25">
      <c r="B187" t="s">
        <v>345</v>
      </c>
      <c r="C187" s="101">
        <v>7</v>
      </c>
      <c r="D187" s="12">
        <v>1</v>
      </c>
      <c r="E187" s="99">
        <v>-6132.78</v>
      </c>
    </row>
    <row r="188" spans="2:5" x14ac:dyDescent="0.25">
      <c r="B188" t="s">
        <v>347</v>
      </c>
      <c r="C188" s="100" t="s">
        <v>348</v>
      </c>
      <c r="D188" s="12">
        <v>2</v>
      </c>
      <c r="E188" s="99">
        <v>-560695.02</v>
      </c>
    </row>
    <row r="189" spans="2:5" x14ac:dyDescent="0.25">
      <c r="B189" t="s">
        <v>349</v>
      </c>
      <c r="C189" s="100" t="s">
        <v>350</v>
      </c>
      <c r="D189" s="12">
        <v>3</v>
      </c>
      <c r="E189" s="99">
        <v>-560695.02</v>
      </c>
    </row>
    <row r="190" spans="2:5" x14ac:dyDescent="0.25">
      <c r="B190" t="s">
        <v>351</v>
      </c>
      <c r="C190" s="101" t="s">
        <v>352</v>
      </c>
      <c r="D190" s="12">
        <v>4</v>
      </c>
      <c r="E190" s="99">
        <v>-560695.02</v>
      </c>
    </row>
    <row r="191" spans="2:5" x14ac:dyDescent="0.25">
      <c r="B191" t="s">
        <v>353</v>
      </c>
      <c r="C191" s="101" t="s">
        <v>354</v>
      </c>
      <c r="D191" s="12">
        <v>5</v>
      </c>
      <c r="E191" s="99">
        <v>-560695.02</v>
      </c>
    </row>
    <row r="192" spans="2:5" x14ac:dyDescent="0.25">
      <c r="B192" t="s">
        <v>355</v>
      </c>
      <c r="C192" s="101" t="s">
        <v>356</v>
      </c>
      <c r="D192" s="12">
        <v>6</v>
      </c>
      <c r="E192" s="99">
        <v>-6233.56</v>
      </c>
    </row>
    <row r="193" spans="2:5" x14ac:dyDescent="0.25">
      <c r="B193" t="s">
        <v>357</v>
      </c>
      <c r="C193" s="101" t="s">
        <v>358</v>
      </c>
      <c r="D193" s="12">
        <v>6</v>
      </c>
      <c r="E193" s="99">
        <v>-554461.46</v>
      </c>
    </row>
    <row r="194" spans="2:5" x14ac:dyDescent="0.25">
      <c r="B194" t="s">
        <v>359</v>
      </c>
      <c r="C194" s="101" t="s">
        <v>360</v>
      </c>
      <c r="D194" s="12">
        <v>5</v>
      </c>
      <c r="E194" s="99">
        <v>554562.24</v>
      </c>
    </row>
    <row r="195" spans="2:5" x14ac:dyDescent="0.25">
      <c r="B195" t="s">
        <v>361</v>
      </c>
      <c r="C195" s="100" t="s">
        <v>362</v>
      </c>
      <c r="D195" s="12">
        <v>3</v>
      </c>
      <c r="E195" s="99">
        <v>554562.24</v>
      </c>
    </row>
    <row r="196" spans="2:5" x14ac:dyDescent="0.25">
      <c r="B196" t="s">
        <v>363</v>
      </c>
      <c r="C196" s="101" t="s">
        <v>364</v>
      </c>
      <c r="D196" s="12">
        <v>4</v>
      </c>
      <c r="E196" s="99">
        <v>554562.24</v>
      </c>
    </row>
    <row r="197" spans="2:5" x14ac:dyDescent="0.25">
      <c r="B197" t="s">
        <v>359</v>
      </c>
      <c r="C197" s="101" t="s">
        <v>365</v>
      </c>
      <c r="D197" s="12">
        <v>5</v>
      </c>
      <c r="E197" s="99">
        <v>554562.24</v>
      </c>
    </row>
    <row r="198" spans="2:5" x14ac:dyDescent="0.25">
      <c r="B198" t="s">
        <v>366</v>
      </c>
      <c r="C198" s="101" t="s">
        <v>367</v>
      </c>
      <c r="D198" s="12">
        <v>6</v>
      </c>
      <c r="E198" s="99">
        <v>100.78</v>
      </c>
    </row>
    <row r="199" spans="2:5" x14ac:dyDescent="0.25">
      <c r="B199" t="s">
        <v>368</v>
      </c>
      <c r="C199" s="101" t="s">
        <v>369</v>
      </c>
      <c r="D199" s="12">
        <v>6</v>
      </c>
      <c r="E199" s="99">
        <v>554461.46</v>
      </c>
    </row>
    <row r="200" spans="2:5" x14ac:dyDescent="0.25">
      <c r="B200" t="s">
        <v>512</v>
      </c>
      <c r="C200" s="100">
        <v>8</v>
      </c>
      <c r="D200" s="12">
        <v>1</v>
      </c>
      <c r="E200" s="99">
        <v>0</v>
      </c>
    </row>
    <row r="201" spans="2:5" x14ac:dyDescent="0.25">
      <c r="B201" t="s">
        <v>513</v>
      </c>
      <c r="C201" s="100" t="s">
        <v>514</v>
      </c>
      <c r="D201" s="12">
        <v>2</v>
      </c>
      <c r="E201" s="99">
        <v>0</v>
      </c>
    </row>
    <row r="202" spans="2:5" x14ac:dyDescent="0.25">
      <c r="B202" t="s">
        <v>515</v>
      </c>
      <c r="C202" s="100" t="s">
        <v>516</v>
      </c>
      <c r="D202" s="12">
        <v>3</v>
      </c>
      <c r="E202" s="99">
        <v>0</v>
      </c>
    </row>
    <row r="203" spans="2:5" x14ac:dyDescent="0.25">
      <c r="B203" t="s">
        <v>370</v>
      </c>
      <c r="C203" s="101" t="s">
        <v>371</v>
      </c>
      <c r="D203" s="12">
        <v>4</v>
      </c>
      <c r="E203" s="99">
        <v>2435204.48</v>
      </c>
    </row>
    <row r="204" spans="2:5" x14ac:dyDescent="0.25">
      <c r="B204" t="s">
        <v>372</v>
      </c>
      <c r="C204" s="101" t="s">
        <v>373</v>
      </c>
      <c r="D204" s="12">
        <v>5</v>
      </c>
      <c r="E204" s="99">
        <v>2435204.48</v>
      </c>
    </row>
    <row r="205" spans="2:5" x14ac:dyDescent="0.25">
      <c r="B205" t="s">
        <v>374</v>
      </c>
      <c r="C205" s="101" t="s">
        <v>375</v>
      </c>
      <c r="D205" s="12">
        <v>6</v>
      </c>
      <c r="E205" s="99">
        <v>2435204.48</v>
      </c>
    </row>
    <row r="206" spans="2:5" x14ac:dyDescent="0.25">
      <c r="B206" t="s">
        <v>376</v>
      </c>
      <c r="C206" s="101" t="s">
        <v>377</v>
      </c>
      <c r="D206" s="12">
        <v>4</v>
      </c>
      <c r="E206" s="99">
        <v>-2435204.48</v>
      </c>
    </row>
    <row r="207" spans="2:5" x14ac:dyDescent="0.25">
      <c r="B207" t="s">
        <v>378</v>
      </c>
      <c r="C207" s="101" t="s">
        <v>379</v>
      </c>
      <c r="D207" s="12">
        <v>5</v>
      </c>
      <c r="E207" s="99">
        <v>-2435204.48</v>
      </c>
    </row>
    <row r="208" spans="2:5" x14ac:dyDescent="0.25">
      <c r="B208" t="s">
        <v>380</v>
      </c>
      <c r="C208" s="101" t="s">
        <v>381</v>
      </c>
      <c r="D208" s="12">
        <v>6</v>
      </c>
      <c r="E208" s="99">
        <v>-2435204.48</v>
      </c>
    </row>
    <row r="210" spans="2:2" x14ac:dyDescent="0.25">
      <c r="B210" t="s">
        <v>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ESF</vt:lpstr>
      <vt:lpstr>ERI</vt:lpstr>
      <vt:lpstr>ECP</vt:lpstr>
      <vt:lpstr>BC 2019</vt:lpstr>
      <vt:lpstr>BC 2018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2020-02-04T22:05:43Z</dcterms:created>
  <dcterms:modified xsi:type="dcterms:W3CDTF">2020-06-22T21:30:54Z</dcterms:modified>
</cp:coreProperties>
</file>