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E36A2CE7-421F-4088-B051-69B093979988}" xr6:coauthVersionLast="47" xr6:coauthVersionMax="47" xr10:uidLastSave="{00000000-0000-0000-0000-000000000000}"/>
  <bookViews>
    <workbookView xWindow="-9970" yWindow="21560" windowWidth="19420" windowHeight="10300" tabRatio="656" firstSheet="7" activeTab="11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top_quadrant" sheetId="19" r:id="rId7"/>
    <sheet name="step-up" sheetId="10" r:id="rId8"/>
    <sheet name="indexes_make_sense" sheetId="6" r:id="rId9"/>
    <sheet name="skill_correlation" sheetId="7" r:id="rId10"/>
    <sheet name="theta_estimates" sheetId="2" state="hidden" r:id="rId11"/>
    <sheet name="lab_abstract" sheetId="18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7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6" i="18" l="1"/>
  <c r="P96" i="18"/>
  <c r="O96" i="18"/>
  <c r="N96" i="18"/>
  <c r="Q94" i="18"/>
  <c r="P94" i="18"/>
  <c r="O94" i="18"/>
  <c r="N94" i="18"/>
  <c r="Q92" i="18"/>
  <c r="P92" i="18"/>
  <c r="O92" i="18"/>
  <c r="N92" i="18"/>
  <c r="Q84" i="18"/>
  <c r="P84" i="18"/>
  <c r="O84" i="18"/>
  <c r="N84" i="18"/>
  <c r="Q82" i="18"/>
  <c r="P82" i="18"/>
  <c r="O82" i="18"/>
  <c r="N82" i="18"/>
  <c r="Q80" i="18"/>
  <c r="P80" i="18"/>
  <c r="O80" i="18"/>
  <c r="N80" i="18"/>
  <c r="D41" i="4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G73" i="18" s="1"/>
  <c r="O73" i="18"/>
  <c r="F73" i="18" s="1"/>
  <c r="N73" i="18"/>
  <c r="E73" i="18" s="1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<sst xmlns="http://schemas.openxmlformats.org/spreadsheetml/2006/main" count="1016" uniqueCount="330">
  <si>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</si>
  <si>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</si>
  <si>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</si>
  <si>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</si>
  <si>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</si>
  <si>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</si>
  <si>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</si>
  <si>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</si>
  <si>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</si>
  <si>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</si>
  <si>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</si>
  <si>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</si>
  <si>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</si>
  <si>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</si>
  <si>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</si>
  <si>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</si>
  <si>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</si>
  <si>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</si>
  <si>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</si>
  <si>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</si>
  <si>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</si>
  <si>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</si>
  <si>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</si>
  <si>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</si>
  <si>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</si>
  <si>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</si>
  <si>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</si>
  <si>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</si>
  <si>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</si>
  <si>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</si>
  <si>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</si>
  <si>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</si>
  <si>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</si>
  <si>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</si>
  <si>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</si>
  <si>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</si>
  <si>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</si>
  <si>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</si>
  <si>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</si>
  <si>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</si>
  <si>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</si>
  <si>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</si>
  <si>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</si>
  <si>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</si>
  <si>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</si>
  <si>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</si>
  <si>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</si>
  <si>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</si>
  <si>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</si>
  <si>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</si>
  <si>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</si>
  <si>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</si>
  <si>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</si>
  <si>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</si>
  <si>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</si>
  <si>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</si>
  <si>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</si>
  <si>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</si>
  <si>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</si>
  <si>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</si>
  <si>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</si>
  <si>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</si>
  <si>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</si>
  <si>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</si>
  <si>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</si>
  <si>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</si>
  <si>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</si>
  <si>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</si>
  <si>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</si>
  <si>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</si>
  <si>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</si>
  <si>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</si>
  <si>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</si>
  <si>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</si>
  <si>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</si>
  <si>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</si>
  <si>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</si>
  <si>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</si>
  <si>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</si>
  <si>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</si>
  <si>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</si>
  <si>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</si>
  <si>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</si>
  <si>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</si>
  <si>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</si>
  <si>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</si>
  <si>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</si>
  <si>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</si>
  <si>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</si>
  <si>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</si>
  <si>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</si>
  <si>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</si>
  <si>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</si>
  <si>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</si>
  <si>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</si>
  <si>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</si>
  <si>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</si>
  <si>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</si>
  <si>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</si>
  <si>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</si>
  <si>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</si>
  <si>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</si>
  <si>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</si>
  <si>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</si>
  <si>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</si>
  <si>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</si>
  <si>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</si>
  <si>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</si>
  <si>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</si>
  <si>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</si>
  <si>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</si>
  <si>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</si>
  <si>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</si>
  <si>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</si>
  <si>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</si>
  <si>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</si>
  <si>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</si>
  <si>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</si>
  <si>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</si>
  <si>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</si>
  <si>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</si>
  <si>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</si>
  <si>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</si>
  <si>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</si>
  <si>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</si>
  <si>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</si>
  <si>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</si>
  <si>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</si>
  <si>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</si>
  <si>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</si>
  <si>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</si>
  <si>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</si>
  <si>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</si>
  <si>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</si>
  <si>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</si>
  <si>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</si>
  <si>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</si>
  <si>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</si>
  <si>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</si>
  <si>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</si>
  <si>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</si>
  <si>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</si>
  <si>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</si>
  <si>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</si>
  <si>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</si>
  <si>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</si>
  <si>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</si>
  <si>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</si>
  <si>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</si>
  <si>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</si>
  <si>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</si>
  <si>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</si>
  <si>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</si>
  <si>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</si>
  <si>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</si>
  <si>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</si>
  <si>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</si>
  <si>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</si>
  <si>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</si>
  <si>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</si>
  <si>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</si>
  <si>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</si>
  <si>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</si>
  <si>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</si>
  <si>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</si>
  <si>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</si>
  <si>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</si>
  <si>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</si>
  <si>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</si>
  <si>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</si>
  <si>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</si>
  <si>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</si>
  <si>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</si>
  <si>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</si>
  <si>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</si>
  <si>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</si>
  <si>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</si>
  <si>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</si>
  <si>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</si>
  <si>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</si>
  <si>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</si>
  <si>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</si>
  <si>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</si>
  <si>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</si>
  <si>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</si>
  <si>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</si>
  <si>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</si>
  <si>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</si>
  <si>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</si>
  <si>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</si>
  <si>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</si>
  <si>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</si>
  <si>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</si>
  <si>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</si>
  <si>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</si>
  <si>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</si>
  <si>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</si>
  <si>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</si>
  <si>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</si>
  <si>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</si>
  <si>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</si>
  <si>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</si>
  <si>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</si>
  <si>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</si>
  <si>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</si>
  <si>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</si>
  <si>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</si>
  <si>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</si>
  <si>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</si>
  <si>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</si>
  <si>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</si>
  <si>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</si>
  <si>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</si>
  <si>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</si>
  <si>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</si>
  <si>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</si>
  <si>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</si>
  <si>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</si>
  <si>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</si>
  <si>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</si>
  <si>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</si>
  <si>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</si>
  <si>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</si>
  <si>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</si>
  <si>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</si>
  <si>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</si>
  <si>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</si>
  <si>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</si>
  <si>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</si>
  <si>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</si>
  <si>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</si>
  <si>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</si>
  <si>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</si>
  <si>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</si>
  <si>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</si>
  <si>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</si>
  <si>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</si>
  <si>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</si>
  <si>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</si>
  <si>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</si>
  <si>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</si>
  <si>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</si>
  <si>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</si>
  <si>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</si>
  <si>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</si>
  <si>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</si>
  <si>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</si>
  <si>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</si>
  <si>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</si>
  <si>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</si>
  <si>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</si>
  <si>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</si>
  <si>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</si>
  <si>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</si>
  <si>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</si>
  <si>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</si>
  <si>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</si>
  <si>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</si>
  <si>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</si>
  <si>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</si>
  <si>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</si>
  <si>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</si>
  <si>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</si>
  <si>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</si>
  <si>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</si>
  <si>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</si>
  <si>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</si>
  <si>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</si>
  <si>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</si>
  <si>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</si>
  <si>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</si>
  <si>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</si>
  <si>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</si>
  <si>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</si>
  <si>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</si>
  <si>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</si>
  <si>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</si>
  <si>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</si>
  <si>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</si>
  <si>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</si>
  <si>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</si>
  <si>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</si>
  <si>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</si>
  <si>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</si>
  <si>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</si>
  <si>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</si>
  <si>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</si>
  <si>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</si>
  <si>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</si>
  <si>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</si>
  <si>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</si>
  <si>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</si>
  <si>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</si>
  <si>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</si>
  <si>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</si>
  <si>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</si>
  <si>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</si>
  <si>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</si>
  <si>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</si>
  <si>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</si>
  <si>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</si>
  <si>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</si>
  <si>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</si>
  <si>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</si>
  <si>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</si>
  <si>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</si>
  <si>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</si>
  <si>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</si>
  <si>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</si>
  <si>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</si>
  <si>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</si>
  <si>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</si>
  <si>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</si>
  <si>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</si>
  <si>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</si>
  <si>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</si>
  <si>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</si>
  <si>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</si>
  <si>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</si>
  <si>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</si>
  <si>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</si>
  <si>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</si>
  <si>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</si>
  <si>
    <t>5213 Metal forming, welding and related trades</t>
  </si>
  <si>
    <t>5221 Metal Machining, Fitting And Instrument Making Trades</t>
  </si>
  <si>
    <t>5231 Vehicle trades</t>
  </si>
  <si>
    <t>5421 printing trades</t>
  </si>
  <si>
    <t>5492 Skill trades nec</t>
  </si>
  <si>
    <t>6221 Hairdressers And Related Occupations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</si>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</sst>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18" t="s">
        <v>267</v>
      </c>
      <c r="B1" s="118"/>
      <c r="C1" s="118"/>
      <c r="D1" s="118"/>
      <c r="E1" s="118"/>
      <c r="F1" s="118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18" t="s">
        <v>268</v>
      </c>
      <c r="B9" s="118"/>
      <c r="C9" s="118"/>
      <c r="D9" s="118"/>
      <c r="E9" s="118"/>
      <c r="F9" s="118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33" t="s">
        <v>3</v>
      </c>
      <c r="C4" s="133"/>
      <c r="D4" s="133"/>
      <c r="E4" s="134" t="s">
        <v>4</v>
      </c>
      <c r="F4" s="134"/>
      <c r="G4" s="134"/>
      <c r="H4" s="134"/>
      <c r="I4" s="134"/>
      <c r="J4" s="134"/>
      <c r="K4" s="131" t="s">
        <v>5</v>
      </c>
      <c r="L4" s="131"/>
      <c r="M4" s="131"/>
      <c r="N4" s="131"/>
      <c r="O4" s="132" t="s">
        <v>6</v>
      </c>
      <c r="P4" s="132"/>
      <c r="Q4" s="132"/>
      <c r="R4" s="132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5" t="s">
        <v>26</v>
      </c>
      <c r="B1" s="135"/>
      <c r="C1" s="135"/>
      <c r="D1" s="135"/>
      <c r="E1" s="135"/>
    </row>
    <row r="2" spans="1:14" ht="15" thickBot="1" x14ac:dyDescent="0.4">
      <c r="G2" s="118" t="s">
        <v>24</v>
      </c>
      <c r="H2" s="118"/>
      <c r="I2" s="11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18" t="s">
        <v>24</v>
      </c>
      <c r="H13" s="118"/>
      <c r="I13" s="118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5" t="s">
        <v>26</v>
      </c>
      <c r="B15" s="135"/>
      <c r="C15" s="135"/>
      <c r="D15" s="135"/>
      <c r="E15" s="13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18" t="s">
        <v>24</v>
      </c>
      <c r="H24" s="118"/>
      <c r="I24" s="11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5" t="s">
        <v>26</v>
      </c>
      <c r="B26" s="135"/>
      <c r="C26" s="135"/>
      <c r="D26" s="135"/>
      <c r="E26" s="13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5" t="s">
        <v>26</v>
      </c>
      <c r="B37" s="135"/>
      <c r="C37" s="135"/>
      <c r="D37" s="135"/>
      <c r="E37" s="135"/>
    </row>
    <row r="38" spans="1:14" ht="15" thickBot="1" x14ac:dyDescent="0.4">
      <c r="G38" s="118" t="s">
        <v>24</v>
      </c>
      <c r="H38" s="118"/>
      <c r="I38" s="11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5" t="s">
        <v>26</v>
      </c>
      <c r="B51" s="135"/>
      <c r="C51" s="135"/>
      <c r="D51" s="135"/>
      <c r="E51" s="135"/>
    </row>
    <row r="52" spans="1:9" ht="15" hidden="1" thickBot="1" x14ac:dyDescent="0.4">
      <c r="G52" s="118" t="s">
        <v>24</v>
      </c>
      <c r="H52" s="118"/>
      <c r="I52" s="11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96"/>
  <sheetViews>
    <sheetView showGridLines="0" tabSelected="1" topLeftCell="H86" zoomScale="115" zoomScaleNormal="115" workbookViewId="0">
      <selection activeCell="T93" sqref="T93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288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2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2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2">
        <v>3</v>
      </c>
      <c r="B6" t="s">
        <v>226</v>
      </c>
      <c r="C6" t="s">
        <v>227</v>
      </c>
      <c r="D6" t="s">
        <v>230</v>
      </c>
    </row>
    <row r="9" spans="1:22" x14ac:dyDescent="0.35">
      <c r="A9" s="137" t="s">
        <v>289</v>
      </c>
      <c r="B9" s="137"/>
      <c r="C9" s="137"/>
      <c r="D9" s="137"/>
      <c r="E9" s="137"/>
      <c r="F9" s="137"/>
      <c r="G9" s="137"/>
      <c r="H9" s="137"/>
      <c r="I9" s="137"/>
      <c r="K9" s="138" t="s">
        <v>290</v>
      </c>
      <c r="L9" s="138"/>
      <c r="M9" s="138"/>
      <c r="N9" s="138"/>
      <c r="O9" s="138"/>
      <c r="P9" s="138"/>
      <c r="Q9" s="138"/>
      <c r="R9" s="138"/>
      <c r="S9" s="138"/>
    </row>
    <row r="11" spans="1:22" x14ac:dyDescent="0.35">
      <c r="A11" s="136" t="s">
        <v>291</v>
      </c>
      <c r="B11" s="136"/>
      <c r="C11" s="136"/>
      <c r="D11" s="136"/>
      <c r="E11" s="136"/>
      <c r="F11" s="136"/>
      <c r="G11" s="136"/>
      <c r="H11" s="136"/>
      <c r="I11" s="136"/>
      <c r="K11" s="136" t="s">
        <v>291</v>
      </c>
      <c r="L11" s="136"/>
      <c r="M11" s="136"/>
      <c r="N11" s="136"/>
      <c r="O11" s="136"/>
      <c r="P11" s="136"/>
      <c r="Q11" s="136"/>
      <c r="R11" s="136"/>
      <c r="S11" s="13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6" t="s">
        <v>292</v>
      </c>
      <c r="B21" s="136"/>
      <c r="C21" s="136"/>
      <c r="D21" s="136"/>
      <c r="E21" s="136"/>
      <c r="F21" s="136"/>
      <c r="G21" s="136"/>
      <c r="H21" s="136"/>
      <c r="I21" s="136"/>
      <c r="K21" s="139" t="s">
        <v>292</v>
      </c>
      <c r="L21" s="139"/>
      <c r="M21" s="139"/>
      <c r="N21" s="139"/>
      <c r="O21" s="139"/>
      <c r="P21" s="139"/>
      <c r="Q21" s="139"/>
      <c r="R21" s="139"/>
      <c r="S21" s="139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6" t="s">
        <v>293</v>
      </c>
      <c r="B31" s="136"/>
      <c r="C31" s="136"/>
      <c r="D31" s="136"/>
      <c r="E31" s="136"/>
      <c r="F31" s="136"/>
      <c r="G31" s="136"/>
      <c r="H31" s="136"/>
      <c r="I31" s="136"/>
      <c r="K31" s="136" t="s">
        <v>293</v>
      </c>
      <c r="L31" s="136"/>
      <c r="M31" s="136"/>
      <c r="N31" s="136"/>
      <c r="O31" s="136"/>
      <c r="P31" s="136"/>
      <c r="Q31" s="136"/>
      <c r="R31" s="136"/>
      <c r="S31" s="13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6" t="s">
        <v>294</v>
      </c>
      <c r="B42" s="136"/>
      <c r="C42" s="136"/>
      <c r="D42" s="136"/>
      <c r="E42" s="136"/>
      <c r="F42" s="136"/>
      <c r="G42" s="136"/>
      <c r="H42" s="136"/>
      <c r="I42" s="136"/>
      <c r="K42" s="136" t="s">
        <v>294</v>
      </c>
      <c r="L42" s="136"/>
      <c r="M42" s="136"/>
      <c r="N42" s="136"/>
      <c r="O42" s="136"/>
      <c r="P42" s="136"/>
      <c r="Q42" s="136"/>
      <c r="R42" s="136"/>
      <c r="S42" s="13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40" t="s">
        <v>295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</row>
    <row r="55" spans="1:23" x14ac:dyDescent="0.35">
      <c r="A55" s="136" t="s">
        <v>296</v>
      </c>
      <c r="B55" s="136"/>
      <c r="C55" s="136"/>
      <c r="D55" s="136"/>
      <c r="E55" s="136"/>
      <c r="F55" s="136"/>
      <c r="G55" s="136"/>
      <c r="H55" s="136"/>
      <c r="I55" s="136"/>
      <c r="K55" s="136" t="s">
        <v>296</v>
      </c>
      <c r="L55" s="136"/>
      <c r="M55" s="136"/>
      <c r="N55" s="136"/>
      <c r="O55" s="136"/>
      <c r="P55" s="136"/>
      <c r="Q55" s="136"/>
      <c r="R55" s="136"/>
      <c r="S55" s="13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22" x14ac:dyDescent="0.35">
      <c r="A65" s="136" t="s">
        <v>297</v>
      </c>
      <c r="B65" s="136"/>
      <c r="C65" s="136"/>
      <c r="D65" s="136"/>
      <c r="E65" s="136"/>
      <c r="F65" s="136"/>
      <c r="G65" s="136"/>
      <c r="H65" s="136"/>
      <c r="I65" s="136"/>
      <c r="K65" s="136" t="s">
        <v>297</v>
      </c>
      <c r="L65" s="136"/>
      <c r="M65" s="136"/>
      <c r="N65" s="136"/>
      <c r="O65" s="136"/>
      <c r="P65" s="136"/>
      <c r="Q65" s="136"/>
      <c r="R65" s="136"/>
      <c r="S65" s="136"/>
    </row>
    <row r="66" spans="1:22" ht="15" thickBot="1" x14ac:dyDescent="0.4"/>
    <row r="67" spans="1:22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22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22" x14ac:dyDescent="0.35">
      <c r="D69" s="69"/>
      <c r="E69" s="69"/>
      <c r="F69" s="69"/>
      <c r="G69" s="69"/>
      <c r="N69" s="69"/>
      <c r="O69" s="69"/>
      <c r="P69" s="69"/>
      <c r="Q69" s="69"/>
    </row>
    <row r="70" spans="1:22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22" x14ac:dyDescent="0.35">
      <c r="D71" s="69"/>
      <c r="E71" s="69"/>
      <c r="F71" s="69"/>
      <c r="G71" s="69"/>
      <c r="N71" s="69"/>
      <c r="O71" s="69"/>
      <c r="P71" s="69"/>
      <c r="Q71" s="69"/>
    </row>
    <row r="72" spans="1:22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22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  <row r="76" spans="1:22" x14ac:dyDescent="0.35">
      <c r="K76" s="136" t="s">
        <v>294</v>
      </c>
      <c r="L76" s="136"/>
      <c r="M76" s="136"/>
      <c r="N76" s="136"/>
      <c r="O76" s="136"/>
      <c r="P76" s="136"/>
      <c r="Q76" s="136"/>
      <c r="R76" s="136"/>
      <c r="S76" s="136"/>
    </row>
    <row r="77" spans="1:22" ht="15" thickBot="1" x14ac:dyDescent="0.4"/>
    <row r="78" spans="1:22" ht="15" thickBot="1" x14ac:dyDescent="0.4">
      <c r="M78" s="10" t="s">
        <v>8</v>
      </c>
      <c r="N78" s="11" t="s">
        <v>3</v>
      </c>
      <c r="O78" s="11" t="s">
        <v>4</v>
      </c>
      <c r="P78" s="11" t="s">
        <v>5</v>
      </c>
      <c r="Q78" s="11" t="s">
        <v>6</v>
      </c>
    </row>
    <row r="79" spans="1:22" x14ac:dyDescent="0.35">
      <c r="M79" t="s">
        <v>88</v>
      </c>
      <c r="N79" s="68">
        <v>1</v>
      </c>
      <c r="O79" s="68">
        <v>0.88605254132367095</v>
      </c>
      <c r="P79" s="68">
        <v>0.89471988521741397</v>
      </c>
      <c r="Q79" s="68">
        <v>1.0406197500946499</v>
      </c>
      <c r="R79" s="86"/>
      <c r="S79" s="86"/>
      <c r="T79" s="86"/>
      <c r="U79" s="86"/>
      <c r="V79" s="86"/>
    </row>
    <row r="80" spans="1:22" x14ac:dyDescent="0.35">
      <c r="N80" s="84">
        <f>-S80</f>
        <v>0</v>
      </c>
      <c r="O80" s="84">
        <f t="shared" ref="O80" si="39">-T80</f>
        <v>-1.26850983095131E-2</v>
      </c>
      <c r="P80" s="84">
        <f t="shared" ref="P80" si="40">-U80</f>
        <v>-1.2603740278774899E-2</v>
      </c>
      <c r="Q80" s="84">
        <f t="shared" ref="Q80" si="41">-V80</f>
        <v>-1.6035899146188401E-2</v>
      </c>
      <c r="R80" s="86"/>
      <c r="S80" s="84">
        <v>0</v>
      </c>
      <c r="T80" s="84">
        <v>1.26850983095131E-2</v>
      </c>
      <c r="U80" s="84">
        <v>1.2603740278774899E-2</v>
      </c>
      <c r="V80" s="84">
        <v>1.6035899146188401E-2</v>
      </c>
    </row>
    <row r="81" spans="11:22" x14ac:dyDescent="0.35">
      <c r="M81" t="s">
        <v>9</v>
      </c>
      <c r="N81" s="68">
        <v>1</v>
      </c>
      <c r="O81" s="68">
        <v>0.85230859400327996</v>
      </c>
      <c r="P81" s="68">
        <v>0.85671844296386501</v>
      </c>
      <c r="Q81" s="68">
        <v>0.98733441696246005</v>
      </c>
      <c r="R81" s="86"/>
      <c r="S81" s="86"/>
      <c r="T81" s="86"/>
      <c r="U81" s="86"/>
      <c r="V81" s="86"/>
    </row>
    <row r="82" spans="11:22" x14ac:dyDescent="0.35">
      <c r="N82" s="84">
        <f>-S82</f>
        <v>0</v>
      </c>
      <c r="O82" s="84">
        <f t="shared" ref="O82" si="42">-T82</f>
        <v>-1.2524825528321499E-2</v>
      </c>
      <c r="P82" s="84">
        <f t="shared" ref="P82" si="43">-U82</f>
        <v>-1.24376184052216E-2</v>
      </c>
      <c r="Q82" s="84">
        <f t="shared" ref="Q82" si="44">-V82</f>
        <v>-1.5710631827878501E-2</v>
      </c>
      <c r="R82" s="86"/>
      <c r="S82" s="84">
        <v>0</v>
      </c>
      <c r="T82" s="84">
        <v>1.2524825528321499E-2</v>
      </c>
      <c r="U82" s="84">
        <v>1.24376184052216E-2</v>
      </c>
      <c r="V82" s="84">
        <v>1.5710631827878501E-2</v>
      </c>
    </row>
    <row r="83" spans="11:22" x14ac:dyDescent="0.35">
      <c r="M83" t="s">
        <v>10</v>
      </c>
      <c r="N83" s="68">
        <v>1</v>
      </c>
      <c r="O83" s="68">
        <v>0.796898242723039</v>
      </c>
      <c r="P83" s="68">
        <v>0.79863325714145295</v>
      </c>
      <c r="Q83" s="68">
        <v>0.91512021385822495</v>
      </c>
      <c r="R83" s="86"/>
      <c r="S83" s="86"/>
      <c r="T83" s="86"/>
      <c r="U83" s="86"/>
      <c r="V83" s="86"/>
    </row>
    <row r="84" spans="11:22" ht="15" thickBot="1" x14ac:dyDescent="0.4">
      <c r="M84" s="19"/>
      <c r="N84" s="85">
        <f>-S84</f>
        <v>0</v>
      </c>
      <c r="O84" s="85">
        <f t="shared" ref="O84" si="45">-T84</f>
        <v>-1.2127110272919199E-2</v>
      </c>
      <c r="P84" s="85">
        <f t="shared" ref="P84" si="46">-U84</f>
        <v>-1.20387323924501E-2</v>
      </c>
      <c r="Q84" s="85">
        <f t="shared" ref="Q84" si="47">-V84</f>
        <v>-1.5109928055153101E-2</v>
      </c>
      <c r="R84" s="86"/>
      <c r="S84" s="84">
        <v>0</v>
      </c>
      <c r="T84" s="84">
        <v>1.2127110272919199E-2</v>
      </c>
      <c r="U84" s="84">
        <v>1.20387323924501E-2</v>
      </c>
      <c r="V84" s="84">
        <v>1.5109928055153101E-2</v>
      </c>
    </row>
    <row r="88" spans="11:22" x14ac:dyDescent="0.35">
      <c r="K88" s="136" t="s">
        <v>28</v>
      </c>
      <c r="L88" s="136"/>
      <c r="M88" s="136"/>
      <c r="N88" s="136"/>
      <c r="O88" s="136"/>
      <c r="P88" s="136"/>
      <c r="Q88" s="136"/>
      <c r="R88" s="136"/>
      <c r="S88" s="136"/>
    </row>
    <row r="89" spans="11:22" ht="15" thickBot="1" x14ac:dyDescent="0.4"/>
    <row r="90" spans="11:22" ht="15" thickBot="1" x14ac:dyDescent="0.4">
      <c r="M90" s="10" t="s">
        <v>8</v>
      </c>
      <c r="N90" s="11" t="s">
        <v>3</v>
      </c>
      <c r="O90" s="11" t="s">
        <v>4</v>
      </c>
      <c r="P90" s="11" t="s">
        <v>5</v>
      </c>
      <c r="Q90" s="11" t="s">
        <v>6</v>
      </c>
    </row>
    <row r="91" spans="11:22" x14ac:dyDescent="0.35">
      <c r="M91" t="s">
        <v>88</v>
      </c>
      <c r="N91" s="68">
        <v>1</v>
      </c>
      <c r="O91" s="68">
        <v>1.1306253816228999</v>
      </c>
      <c r="P91" s="68">
        <v>1.1367997770850899</v>
      </c>
      <c r="Q91" s="68">
        <v>1.3584893191001399</v>
      </c>
    </row>
    <row r="92" spans="11:22" x14ac:dyDescent="0.35">
      <c r="N92" s="84">
        <f>-S92</f>
        <v>0</v>
      </c>
      <c r="O92" s="84">
        <f t="shared" ref="O92" si="48">-T92</f>
        <v>-0.42231018593288899</v>
      </c>
      <c r="P92" s="84">
        <f t="shared" ref="P92" si="49">-U92</f>
        <v>-0.42629323411890002</v>
      </c>
      <c r="Q92" s="84">
        <f t="shared" ref="Q92" si="50">-V92</f>
        <v>-0.62730506909707895</v>
      </c>
      <c r="S92">
        <v>0</v>
      </c>
      <c r="T92">
        <v>0.42231018593288899</v>
      </c>
      <c r="U92">
        <v>0.42629323411890002</v>
      </c>
      <c r="V92">
        <v>0.62730506909707895</v>
      </c>
    </row>
    <row r="93" spans="11:22" x14ac:dyDescent="0.35">
      <c r="M93" t="s">
        <v>9</v>
      </c>
      <c r="N93" s="68">
        <v>1</v>
      </c>
      <c r="O93" s="68">
        <v>1.0863719651157999</v>
      </c>
      <c r="P93" s="68">
        <v>1.1001904616792599</v>
      </c>
      <c r="Q93" s="68">
        <v>1.29701123949129</v>
      </c>
      <c r="R93" s="18"/>
    </row>
    <row r="94" spans="11:22" x14ac:dyDescent="0.35">
      <c r="N94" s="84">
        <f>-S94</f>
        <v>0</v>
      </c>
      <c r="O94" s="84">
        <f t="shared" ref="O94" si="51">-T94</f>
        <v>-0.418288136829713</v>
      </c>
      <c r="P94" s="84">
        <f t="shared" ref="P94" si="52">-U94</f>
        <v>-0.42306404521590402</v>
      </c>
      <c r="Q94" s="84">
        <f t="shared" ref="Q94" si="53">-V94</f>
        <v>-0.61259483478009102</v>
      </c>
      <c r="S94">
        <v>0</v>
      </c>
      <c r="T94">
        <v>0.418288136829713</v>
      </c>
      <c r="U94">
        <v>0.42306404521590402</v>
      </c>
      <c r="V94">
        <v>0.61259483478009102</v>
      </c>
    </row>
    <row r="95" spans="11:22" x14ac:dyDescent="0.35">
      <c r="M95" t="s">
        <v>10</v>
      </c>
      <c r="N95" s="68">
        <v>1</v>
      </c>
      <c r="O95" s="68">
        <v>0.99355380313607899</v>
      </c>
      <c r="P95" s="68">
        <v>1.00177398147882</v>
      </c>
      <c r="Q95" s="68">
        <v>1.1671199066140401</v>
      </c>
      <c r="R95" s="18"/>
    </row>
    <row r="96" spans="11:22" ht="15" thickBot="1" x14ac:dyDescent="0.4">
      <c r="M96" s="19"/>
      <c r="N96" s="85">
        <f>-S96</f>
        <v>0</v>
      </c>
      <c r="O96" s="85">
        <f t="shared" ref="O96" si="54">-T96</f>
        <v>-0.40816557616256599</v>
      </c>
      <c r="P96" s="85">
        <f t="shared" ref="P96" si="55">-U96</f>
        <v>-0.41228569931234799</v>
      </c>
      <c r="Q96" s="85">
        <f t="shared" ref="Q96" si="56">-V96</f>
        <v>-0.581108921481442</v>
      </c>
      <c r="S96">
        <v>0</v>
      </c>
      <c r="T96">
        <v>0.40816557616256599</v>
      </c>
      <c r="U96">
        <v>0.41228569931234799</v>
      </c>
      <c r="V96">
        <v>0.581108921481442</v>
      </c>
    </row>
  </sheetData>
  <mergeCells count="17">
    <mergeCell ref="K55:S55"/>
    <mergeCell ref="K88:S88"/>
    <mergeCell ref="K76:S76"/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35" t="s">
        <v>26</v>
      </c>
      <c r="B3" s="135"/>
      <c r="C3" s="135"/>
      <c r="D3" s="135"/>
      <c r="E3" s="135"/>
    </row>
    <row r="4" spans="1:9" ht="15" thickBot="1" x14ac:dyDescent="0.4">
      <c r="G4" s="118" t="s">
        <v>24</v>
      </c>
      <c r="H4" s="118"/>
      <c r="I4" s="11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54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282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41" t="s">
        <v>284</v>
      </c>
      <c r="I10" s="141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41"/>
      <c r="I11" s="141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41"/>
      <c r="I12" s="141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41"/>
      <c r="I13" s="141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283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2"/>
      <c r="I33" s="122"/>
      <c r="L33" s="31"/>
    </row>
    <row r="34" spans="1:17" ht="15" thickBot="1" x14ac:dyDescent="0.4">
      <c r="K34" t="s">
        <v>281</v>
      </c>
      <c r="O34" s="75"/>
      <c r="P34" s="122" t="s">
        <v>271</v>
      </c>
      <c r="Q34" s="122"/>
    </row>
    <row r="35" spans="1:17" ht="15" thickBot="1" x14ac:dyDescent="0.4">
      <c r="B35" s="10" t="s">
        <v>282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274</v>
      </c>
      <c r="L35" s="31"/>
      <c r="O35" s="23"/>
      <c r="P35" s="74" t="s">
        <v>272</v>
      </c>
      <c r="Q35" s="74" t="s">
        <v>273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275</v>
      </c>
      <c r="O36" s="75" t="s">
        <v>269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276</v>
      </c>
      <c r="O37" s="75" t="s">
        <v>270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277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278</v>
      </c>
    </row>
    <row r="40" spans="1:17" x14ac:dyDescent="0.35">
      <c r="C40" s="9"/>
      <c r="F40" s="26"/>
      <c r="H40" s="141" t="s">
        <v>284</v>
      </c>
      <c r="I40" s="141"/>
      <c r="K40" t="s">
        <v>279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41"/>
      <c r="I41" s="141"/>
      <c r="K41" t="s">
        <v>280</v>
      </c>
    </row>
    <row r="42" spans="1:17" x14ac:dyDescent="0.35">
      <c r="C42" s="9"/>
      <c r="E42" t="s">
        <v>64</v>
      </c>
      <c r="F42" s="26">
        <v>-0.3439432</v>
      </c>
      <c r="H42" s="141"/>
      <c r="I42" s="141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41"/>
      <c r="I43" s="141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283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285</v>
      </c>
    </row>
    <row r="65" spans="2:10" ht="15" thickBot="1" x14ac:dyDescent="0.4"/>
    <row r="66" spans="2:10" ht="15" thickBot="1" x14ac:dyDescent="0.4">
      <c r="B66" s="10" t="s">
        <v>282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283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2"/>
      <c r="B1" s="122"/>
      <c r="C1" s="122"/>
      <c r="D1" s="122"/>
      <c r="E1" s="122"/>
      <c r="F1" s="122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302</v>
      </c>
      <c r="C26" s="9"/>
      <c r="F26" s="26"/>
    </row>
    <row r="27" spans="1:11" ht="15" thickBot="1" x14ac:dyDescent="0.4">
      <c r="B27" s="90" t="s">
        <v>303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286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287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286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287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3" t="s">
        <v>32</v>
      </c>
      <c r="B4" s="123"/>
      <c r="C4" s="87"/>
      <c r="D4" s="87"/>
    </row>
    <row r="5" spans="1:4" ht="15" thickBot="1" x14ac:dyDescent="0.4"/>
    <row r="6" spans="1:4" ht="15" thickBot="1" x14ac:dyDescent="0.4">
      <c r="A6" s="10" t="s">
        <v>298</v>
      </c>
      <c r="B6" s="10" t="s">
        <v>299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300</v>
      </c>
      <c r="B19" s="10" t="s">
        <v>301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212</v>
      </c>
      <c r="B2" s="61" t="s">
        <v>213</v>
      </c>
      <c r="C2" s="61" t="s">
        <v>214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215</v>
      </c>
      <c r="C4" t="s">
        <v>246</v>
      </c>
    </row>
    <row r="5" spans="1:3" x14ac:dyDescent="0.35">
      <c r="A5" s="72" t="s">
        <v>67</v>
      </c>
      <c r="B5" t="s">
        <v>233</v>
      </c>
      <c r="C5" t="s">
        <v>247</v>
      </c>
    </row>
    <row r="6" spans="1:3" x14ac:dyDescent="0.35">
      <c r="A6" s="72" t="s">
        <v>41</v>
      </c>
      <c r="B6" t="s">
        <v>216</v>
      </c>
      <c r="C6" t="s">
        <v>248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217</v>
      </c>
      <c r="C8" t="s">
        <v>249</v>
      </c>
    </row>
    <row r="9" spans="1:3" x14ac:dyDescent="0.35">
      <c r="A9" s="72" t="s">
        <v>45</v>
      </c>
      <c r="B9" t="s">
        <v>218</v>
      </c>
      <c r="C9" t="s">
        <v>250</v>
      </c>
    </row>
    <row r="10" spans="1:3" x14ac:dyDescent="0.35">
      <c r="A10" s="72" t="s">
        <v>77</v>
      </c>
      <c r="B10" t="s">
        <v>219</v>
      </c>
      <c r="C10" t="s">
        <v>251</v>
      </c>
    </row>
    <row r="11" spans="1:3" x14ac:dyDescent="0.35">
      <c r="A11" s="72" t="s">
        <v>78</v>
      </c>
      <c r="B11" t="s">
        <v>221</v>
      </c>
      <c r="C11" t="s">
        <v>252</v>
      </c>
    </row>
    <row r="12" spans="1:3" x14ac:dyDescent="0.35">
      <c r="A12" s="72" t="s">
        <v>48</v>
      </c>
      <c r="B12" t="s">
        <v>222</v>
      </c>
      <c r="C12" t="s">
        <v>253</v>
      </c>
    </row>
    <row r="13" spans="1:3" x14ac:dyDescent="0.35">
      <c r="A13" s="72" t="s">
        <v>49</v>
      </c>
      <c r="B13" t="s">
        <v>223</v>
      </c>
      <c r="C13" t="s">
        <v>254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224</v>
      </c>
      <c r="C15" t="s">
        <v>255</v>
      </c>
    </row>
    <row r="16" spans="1:3" x14ac:dyDescent="0.35">
      <c r="A16" s="72" t="s">
        <v>42</v>
      </c>
      <c r="B16" t="s">
        <v>225</v>
      </c>
      <c r="C16" t="s">
        <v>256</v>
      </c>
    </row>
    <row r="17" spans="1:3" x14ac:dyDescent="0.35">
      <c r="A17" s="72" t="s">
        <v>43</v>
      </c>
      <c r="B17" t="s">
        <v>220</v>
      </c>
      <c r="C17" t="s">
        <v>257</v>
      </c>
    </row>
    <row r="18" spans="1:3" x14ac:dyDescent="0.35">
      <c r="A18" s="72" t="s">
        <v>75</v>
      </c>
      <c r="B18" t="s">
        <v>234</v>
      </c>
      <c r="C18" t="s">
        <v>258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226</v>
      </c>
      <c r="C20" t="s">
        <v>259</v>
      </c>
    </row>
    <row r="21" spans="1:3" x14ac:dyDescent="0.35">
      <c r="A21" s="72" t="s">
        <v>51</v>
      </c>
      <c r="B21" t="s">
        <v>227</v>
      </c>
      <c r="C21" t="s">
        <v>260</v>
      </c>
    </row>
    <row r="22" spans="1:3" x14ac:dyDescent="0.35">
      <c r="A22" s="72" t="s">
        <v>69</v>
      </c>
      <c r="B22" t="s">
        <v>228</v>
      </c>
      <c r="C22" t="s">
        <v>261</v>
      </c>
    </row>
    <row r="23" spans="1:3" x14ac:dyDescent="0.35">
      <c r="A23" s="72" t="s">
        <v>70</v>
      </c>
      <c r="B23" t="s">
        <v>229</v>
      </c>
      <c r="C23" t="s">
        <v>262</v>
      </c>
    </row>
    <row r="24" spans="1:3" x14ac:dyDescent="0.35">
      <c r="A24" s="72" t="s">
        <v>71</v>
      </c>
      <c r="B24" t="s">
        <v>230</v>
      </c>
      <c r="C24" t="s">
        <v>263</v>
      </c>
    </row>
    <row r="25" spans="1:3" x14ac:dyDescent="0.35">
      <c r="A25" s="72" t="s">
        <v>72</v>
      </c>
      <c r="B25" t="s">
        <v>235</v>
      </c>
      <c r="C25" t="s">
        <v>264</v>
      </c>
    </row>
    <row r="26" spans="1:3" x14ac:dyDescent="0.35">
      <c r="A26" s="72" t="s">
        <v>53</v>
      </c>
      <c r="B26" t="s">
        <v>231</v>
      </c>
      <c r="C26" t="s">
        <v>265</v>
      </c>
    </row>
    <row r="27" spans="1:3" ht="15" thickBot="1" x14ac:dyDescent="0.4">
      <c r="A27" s="73" t="s">
        <v>73</v>
      </c>
      <c r="B27" s="37" t="s">
        <v>232</v>
      </c>
      <c r="C27" s="37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19" t="s">
        <v>207</v>
      </c>
      <c r="C1" s="119"/>
      <c r="D1" s="119"/>
      <c r="E1" s="119"/>
      <c r="F1" s="119"/>
      <c r="G1" s="50"/>
      <c r="H1" s="119" t="s">
        <v>239</v>
      </c>
      <c r="I1" s="119"/>
      <c r="J1" s="119"/>
      <c r="K1" s="119"/>
      <c r="L1" s="119"/>
      <c r="N1" s="119" t="s">
        <v>204</v>
      </c>
      <c r="O1" s="119"/>
      <c r="P1" s="119"/>
      <c r="Q1" s="119"/>
      <c r="R1" s="119"/>
      <c r="T1" s="119" t="s">
        <v>205</v>
      </c>
      <c r="U1" s="119"/>
      <c r="V1" s="119"/>
      <c r="W1" s="119"/>
      <c r="X1" s="119"/>
    </row>
    <row r="2" spans="2:27" x14ac:dyDescent="0.35">
      <c r="B2" s="120" t="s">
        <v>206</v>
      </c>
      <c r="C2" s="120"/>
      <c r="D2" s="120"/>
      <c r="E2" s="120"/>
      <c r="F2" s="120"/>
      <c r="G2" s="50"/>
      <c r="H2" s="120" t="s">
        <v>206</v>
      </c>
      <c r="I2" s="120"/>
      <c r="J2" s="120"/>
      <c r="K2" s="120"/>
      <c r="L2" s="120"/>
      <c r="N2" s="120" t="s">
        <v>206</v>
      </c>
      <c r="O2" s="120"/>
      <c r="P2" s="120"/>
      <c r="Q2" s="120"/>
      <c r="R2" s="120"/>
      <c r="T2" s="120" t="s">
        <v>206</v>
      </c>
      <c r="U2" s="121"/>
      <c r="V2" s="121"/>
      <c r="W2" s="121"/>
      <c r="X2" s="12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203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203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203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203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203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203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203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203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240</v>
      </c>
      <c r="J18" s="65" t="s">
        <v>113</v>
      </c>
      <c r="K18" s="65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237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203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236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203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236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203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2" t="s">
        <v>202</v>
      </c>
      <c r="C2" s="122"/>
    </row>
    <row r="3" spans="2:3" x14ac:dyDescent="0.35">
      <c r="B3" t="s">
        <v>136</v>
      </c>
      <c r="C3" s="53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5" workbookViewId="0">
      <selection activeCell="A38" sqref="A38:D6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3" t="s">
        <v>12</v>
      </c>
      <c r="B1" s="123"/>
      <c r="C1" s="123"/>
      <c r="D1" s="123"/>
      <c r="E1" s="123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4" t="s">
        <v>16</v>
      </c>
      <c r="B10" s="124"/>
      <c r="C10" s="124"/>
      <c r="D10" s="12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5" t="s">
        <v>16</v>
      </c>
      <c r="B37" s="125"/>
      <c r="C37" s="125"/>
      <c r="D37" s="125"/>
    </row>
    <row r="38" spans="1:4" ht="15" thickBot="1" x14ac:dyDescent="0.4">
      <c r="A38" s="103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04">
        <v>0.47114489999999998</v>
      </c>
      <c r="C40" s="104">
        <v>0.3135192</v>
      </c>
      <c r="D40" s="104">
        <f>+C40-B40</f>
        <v>-0.15762569999999998</v>
      </c>
    </row>
    <row r="41" spans="1:4" x14ac:dyDescent="0.35">
      <c r="A41" s="72" t="s">
        <v>9</v>
      </c>
      <c r="B41" s="104">
        <v>0.24976689999999999</v>
      </c>
      <c r="C41" s="104">
        <v>0.2400099</v>
      </c>
      <c r="D41" s="104">
        <f t="shared" ref="D41:D42" si="2">+C41-B41</f>
        <v>-9.7569999999999879E-3</v>
      </c>
    </row>
    <row r="42" spans="1:4" x14ac:dyDescent="0.35">
      <c r="A42" s="72" t="s">
        <v>10</v>
      </c>
      <c r="B42" s="104">
        <v>0.27908830000000001</v>
      </c>
      <c r="C42" s="104">
        <v>0.4464709</v>
      </c>
      <c r="D42" s="104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05" t="s">
        <v>3</v>
      </c>
      <c r="B45" s="86"/>
      <c r="C45" s="86"/>
      <c r="D45" s="86"/>
    </row>
    <row r="46" spans="1:4" x14ac:dyDescent="0.35">
      <c r="A46" s="106" t="s">
        <v>81</v>
      </c>
      <c r="B46" s="86">
        <v>0.53100000000000003</v>
      </c>
      <c r="C46" s="86">
        <v>0.56899999999999995</v>
      </c>
      <c r="D46" s="104">
        <f>+C46-B46</f>
        <v>3.7999999999999923E-2</v>
      </c>
    </row>
    <row r="47" spans="1:4" x14ac:dyDescent="0.35">
      <c r="A47" s="106" t="s">
        <v>9</v>
      </c>
      <c r="B47" s="86">
        <v>0.495</v>
      </c>
      <c r="C47" s="86">
        <v>0.51600000000000001</v>
      </c>
      <c r="D47" s="104">
        <f t="shared" ref="D47:D48" si="3">+C47-B47</f>
        <v>2.1000000000000019E-2</v>
      </c>
    </row>
    <row r="48" spans="1:4" x14ac:dyDescent="0.35">
      <c r="A48" s="106" t="s">
        <v>10</v>
      </c>
      <c r="B48" s="86">
        <v>0.34300000000000003</v>
      </c>
      <c r="C48" s="86">
        <v>0.35599999999999998</v>
      </c>
      <c r="D48" s="104">
        <f t="shared" si="3"/>
        <v>1.2999999999999956E-2</v>
      </c>
    </row>
    <row r="49" spans="1:4" x14ac:dyDescent="0.35">
      <c r="A49" s="105" t="s">
        <v>4</v>
      </c>
      <c r="B49" s="104"/>
      <c r="C49" s="104"/>
      <c r="D49" s="104"/>
    </row>
    <row r="50" spans="1:4" x14ac:dyDescent="0.35">
      <c r="A50" s="106" t="s">
        <v>81</v>
      </c>
      <c r="B50" s="104">
        <v>0.58199999999999996</v>
      </c>
      <c r="C50" s="104">
        <v>0.60799999999999998</v>
      </c>
      <c r="D50" s="104">
        <f t="shared" ref="D50:D52" si="4">+C50-B50</f>
        <v>2.6000000000000023E-2</v>
      </c>
    </row>
    <row r="51" spans="1:4" x14ac:dyDescent="0.35">
      <c r="A51" s="106" t="s">
        <v>9</v>
      </c>
      <c r="B51" s="104">
        <v>0.63</v>
      </c>
      <c r="C51" s="104">
        <v>0.66600000000000004</v>
      </c>
      <c r="D51" s="104">
        <f t="shared" si="4"/>
        <v>3.6000000000000032E-2</v>
      </c>
    </row>
    <row r="52" spans="1:4" x14ac:dyDescent="0.35">
      <c r="A52" s="106" t="s">
        <v>10</v>
      </c>
      <c r="B52" s="104">
        <v>0.72099999999999997</v>
      </c>
      <c r="C52" s="104">
        <v>0.73499999999999999</v>
      </c>
      <c r="D52" s="104">
        <f t="shared" si="4"/>
        <v>1.4000000000000012E-2</v>
      </c>
    </row>
    <row r="53" spans="1:4" x14ac:dyDescent="0.35">
      <c r="A53" s="105" t="s">
        <v>5</v>
      </c>
      <c r="B53" s="104"/>
      <c r="C53" s="104"/>
      <c r="D53" s="104"/>
    </row>
    <row r="54" spans="1:4" x14ac:dyDescent="0.35">
      <c r="A54" s="106" t="s">
        <v>81</v>
      </c>
      <c r="B54" s="104">
        <v>0.61799999999999999</v>
      </c>
      <c r="C54" s="104">
        <v>0.58399999999999996</v>
      </c>
      <c r="D54" s="104">
        <f t="shared" ref="D54:D56" si="5">+C54-B54</f>
        <v>-3.400000000000003E-2</v>
      </c>
    </row>
    <row r="55" spans="1:4" x14ac:dyDescent="0.35">
      <c r="A55" s="106" t="s">
        <v>9</v>
      </c>
      <c r="B55" s="104">
        <v>0.67</v>
      </c>
      <c r="C55" s="104">
        <v>0.63400000000000001</v>
      </c>
      <c r="D55" s="104">
        <f t="shared" si="5"/>
        <v>-3.6000000000000032E-2</v>
      </c>
    </row>
    <row r="56" spans="1:4" x14ac:dyDescent="0.35">
      <c r="A56" s="106" t="s">
        <v>10</v>
      </c>
      <c r="B56" s="104">
        <v>0.73799999999999999</v>
      </c>
      <c r="C56" s="104">
        <v>0.69799999999999995</v>
      </c>
      <c r="D56" s="104">
        <f t="shared" si="5"/>
        <v>-4.0000000000000036E-2</v>
      </c>
    </row>
    <row r="57" spans="1:4" x14ac:dyDescent="0.35">
      <c r="A57" s="105" t="s">
        <v>6</v>
      </c>
      <c r="B57" s="104"/>
      <c r="C57" s="104"/>
      <c r="D57" s="104"/>
    </row>
    <row r="58" spans="1:4" x14ac:dyDescent="0.35">
      <c r="A58" s="106" t="s">
        <v>81</v>
      </c>
      <c r="B58" s="104">
        <v>0.371</v>
      </c>
      <c r="C58" s="104">
        <v>0.42799999999999999</v>
      </c>
      <c r="D58" s="104">
        <f t="shared" ref="D58:D60" si="6">+C58-B58</f>
        <v>5.6999999999999995E-2</v>
      </c>
    </row>
    <row r="59" spans="1:4" x14ac:dyDescent="0.35">
      <c r="A59" s="106" t="s">
        <v>9</v>
      </c>
      <c r="B59" s="104">
        <v>0.47</v>
      </c>
      <c r="C59" s="104">
        <v>0.499</v>
      </c>
      <c r="D59" s="104">
        <f t="shared" si="6"/>
        <v>2.9000000000000026E-2</v>
      </c>
    </row>
    <row r="60" spans="1:4" ht="15" thickBot="1" x14ac:dyDescent="0.4">
      <c r="A60" s="106" t="s">
        <v>10</v>
      </c>
      <c r="B60" s="104">
        <v>0.58499999999999996</v>
      </c>
      <c r="C60" s="104">
        <v>0.60399999999999998</v>
      </c>
      <c r="D60" s="104">
        <f t="shared" si="6"/>
        <v>1.9000000000000017E-2</v>
      </c>
    </row>
    <row r="61" spans="1:4" ht="15" thickBot="1" x14ac:dyDescent="0.4">
      <c r="A61" s="107" t="s">
        <v>113</v>
      </c>
      <c r="B61" s="108">
        <v>93</v>
      </c>
      <c r="C61" s="108">
        <v>93</v>
      </c>
      <c r="D61" s="108">
        <v>93</v>
      </c>
    </row>
    <row r="62" spans="1:4" ht="15" thickTop="1" x14ac:dyDescent="0.35">
      <c r="A62" s="100" t="s">
        <v>309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135</v>
      </c>
    </row>
    <row r="3" spans="1:5" ht="18.5" x14ac:dyDescent="0.45">
      <c r="A3" s="128" t="s">
        <v>121</v>
      </c>
      <c r="B3" s="128"/>
      <c r="C3" s="128"/>
      <c r="D3" s="128"/>
      <c r="E3" s="12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304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305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306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29" t="s">
        <v>7</v>
      </c>
      <c r="B21" s="129"/>
      <c r="C21" s="129"/>
      <c r="D21" s="129"/>
      <c r="E21" s="129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135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6" t="s">
        <v>122</v>
      </c>
      <c r="B25" s="126"/>
      <c r="C25" s="126"/>
      <c r="D25" s="126"/>
      <c r="E25" s="126"/>
    </row>
    <row r="26" spans="1:5" ht="15" thickBot="1" x14ac:dyDescent="0.4">
      <c r="A26" s="110"/>
      <c r="B26" s="110"/>
      <c r="C26" s="110"/>
      <c r="D26" s="110"/>
      <c r="E26" s="110"/>
    </row>
    <row r="27" spans="1:5" x14ac:dyDescent="0.35">
      <c r="A27" s="111" t="str">
        <f>""</f>
        <v/>
      </c>
      <c r="B27" s="111" t="str">
        <f>"(1)"</f>
        <v>(1)</v>
      </c>
      <c r="C27" s="111" t="str">
        <f>"(2)"</f>
        <v>(2)</v>
      </c>
      <c r="D27" s="111" t="str">
        <f>"(3)"</f>
        <v>(3)</v>
      </c>
      <c r="E27" s="111" t="str">
        <f>"(4)"</f>
        <v>(4)</v>
      </c>
    </row>
    <row r="28" spans="1:5" ht="15" thickBot="1" x14ac:dyDescent="0.4">
      <c r="A28" s="112" t="str">
        <f>""</f>
        <v/>
      </c>
      <c r="B28" s="112" t="s">
        <v>3</v>
      </c>
      <c r="C28" s="112" t="s">
        <v>4</v>
      </c>
      <c r="D28" s="112" t="s">
        <v>5</v>
      </c>
      <c r="E28" s="112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13" t="s">
        <v>310</v>
      </c>
      <c r="C30" s="113" t="s">
        <v>311</v>
      </c>
      <c r="D30" s="113" t="s">
        <v>311</v>
      </c>
      <c r="E30" s="113" t="s">
        <v>312</v>
      </c>
    </row>
    <row r="31" spans="1:5" x14ac:dyDescent="0.35">
      <c r="A31" s="86" t="str">
        <f>""</f>
        <v/>
      </c>
      <c r="B31" s="113" t="s">
        <v>313</v>
      </c>
      <c r="C31" s="113" t="s">
        <v>314</v>
      </c>
      <c r="D31" s="113" t="s">
        <v>313</v>
      </c>
      <c r="E31" s="113" t="s">
        <v>314</v>
      </c>
    </row>
    <row r="32" spans="1:5" x14ac:dyDescent="0.35">
      <c r="A32" s="86"/>
      <c r="B32" s="114"/>
      <c r="C32" s="114"/>
      <c r="D32" s="114"/>
      <c r="E32" s="114"/>
    </row>
    <row r="33" spans="1:6" x14ac:dyDescent="0.35">
      <c r="A33" s="86" t="s">
        <v>82</v>
      </c>
      <c r="B33" s="113" t="s">
        <v>315</v>
      </c>
      <c r="C33" s="113" t="s">
        <v>316</v>
      </c>
      <c r="D33" s="113" t="s">
        <v>317</v>
      </c>
      <c r="E33" s="113" t="s">
        <v>305</v>
      </c>
    </row>
    <row r="34" spans="1:6" x14ac:dyDescent="0.35">
      <c r="A34" s="86" t="str">
        <f>""</f>
        <v/>
      </c>
      <c r="B34" s="113" t="s">
        <v>318</v>
      </c>
      <c r="C34" s="113" t="s">
        <v>319</v>
      </c>
      <c r="D34" s="113" t="s">
        <v>318</v>
      </c>
      <c r="E34" s="113" t="s">
        <v>320</v>
      </c>
    </row>
    <row r="35" spans="1:6" x14ac:dyDescent="0.35">
      <c r="A35" s="86"/>
      <c r="B35" s="113"/>
      <c r="C35" s="113"/>
      <c r="D35" s="113"/>
      <c r="E35" s="113"/>
    </row>
    <row r="36" spans="1:6" x14ac:dyDescent="0.35">
      <c r="A36" s="86" t="str">
        <f>"College+"</f>
        <v>College+</v>
      </c>
      <c r="B36" s="113" t="s">
        <v>129</v>
      </c>
      <c r="C36" s="113" t="s">
        <v>321</v>
      </c>
      <c r="D36" s="113" t="s">
        <v>131</v>
      </c>
      <c r="E36" s="113" t="s">
        <v>306</v>
      </c>
    </row>
    <row r="37" spans="1:6" x14ac:dyDescent="0.35">
      <c r="A37" s="86" t="str">
        <f>""</f>
        <v/>
      </c>
      <c r="B37" s="113" t="s">
        <v>322</v>
      </c>
      <c r="C37" s="113" t="s">
        <v>320</v>
      </c>
      <c r="D37" s="113" t="s">
        <v>320</v>
      </c>
      <c r="E37" s="113" t="s">
        <v>318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15" t="s">
        <v>0</v>
      </c>
      <c r="B39" s="115" t="s">
        <v>2</v>
      </c>
      <c r="C39" s="115" t="s">
        <v>2</v>
      </c>
      <c r="D39" s="115" t="s">
        <v>2</v>
      </c>
      <c r="E39" s="115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16" t="str">
        <f>"Observations"</f>
        <v>Observations</v>
      </c>
      <c r="B42" s="117">
        <v>14376</v>
      </c>
      <c r="C42" s="117">
        <v>14376</v>
      </c>
      <c r="D42" s="117">
        <v>14376</v>
      </c>
      <c r="E42" s="117">
        <v>14376</v>
      </c>
      <c r="F42" s="109"/>
    </row>
    <row r="43" spans="1:6" ht="15" thickTop="1" x14ac:dyDescent="0.35">
      <c r="A43" s="127" t="s">
        <v>7</v>
      </c>
      <c r="B43" s="127"/>
      <c r="C43" s="127"/>
      <c r="D43" s="127"/>
      <c r="E43" s="127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FB25-C4A7-41B5-82CD-581347FF46BF}">
  <dimension ref="A3:A13"/>
  <sheetViews>
    <sheetView showGridLines="0" topLeftCell="A2" workbookViewId="0">
      <selection activeCell="A4" sqref="A4:A12"/>
    </sheetView>
  </sheetViews>
  <sheetFormatPr defaultRowHeight="14.5" x14ac:dyDescent="0.35"/>
  <cols>
    <col min="1" max="1" width="53.7265625" customWidth="1"/>
  </cols>
  <sheetData>
    <row r="3" spans="1:1" ht="15" thickBot="1" x14ac:dyDescent="0.4"/>
    <row r="4" spans="1:1" ht="15" thickBot="1" x14ac:dyDescent="0.4">
      <c r="A4" s="10" t="s">
        <v>329</v>
      </c>
    </row>
    <row r="5" spans="1:1" x14ac:dyDescent="0.35">
      <c r="A5" t="s">
        <v>323</v>
      </c>
    </row>
    <row r="6" spans="1:1" x14ac:dyDescent="0.35">
      <c r="A6" t="s">
        <v>324</v>
      </c>
    </row>
    <row r="7" spans="1:1" x14ac:dyDescent="0.35">
      <c r="A7" t="s">
        <v>325</v>
      </c>
    </row>
    <row r="8" spans="1:1" x14ac:dyDescent="0.35">
      <c r="A8" t="s">
        <v>34</v>
      </c>
    </row>
    <row r="9" spans="1:1" x14ac:dyDescent="0.35">
      <c r="A9" t="s">
        <v>33</v>
      </c>
    </row>
    <row r="10" spans="1:1" x14ac:dyDescent="0.35">
      <c r="A10" t="s">
        <v>326</v>
      </c>
    </row>
    <row r="11" spans="1:1" x14ac:dyDescent="0.35">
      <c r="A11" t="s">
        <v>327</v>
      </c>
    </row>
    <row r="12" spans="1:1" ht="15" thickBot="1" x14ac:dyDescent="0.4">
      <c r="A12" s="37" t="s">
        <v>328</v>
      </c>
    </row>
    <row r="13" spans="1:1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135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135</v>
      </c>
    </row>
    <row r="2" spans="1:29" x14ac:dyDescent="0.35">
      <c r="S2" s="24"/>
      <c r="T2" s="24"/>
      <c r="AA2"/>
      <c r="AB2"/>
    </row>
    <row r="3" spans="1:29" ht="23.5" x14ac:dyDescent="0.55000000000000004">
      <c r="A3" s="130" t="s">
        <v>55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29"/>
    </row>
    <row r="4" spans="1:29" ht="15" thickBot="1" x14ac:dyDescent="0.4">
      <c r="A4" s="97" t="s">
        <v>298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300</v>
      </c>
      <c r="B17" s="3" t="s">
        <v>74</v>
      </c>
      <c r="C17" s="3" t="s">
        <v>42</v>
      </c>
      <c r="D17" s="3" t="s">
        <v>43</v>
      </c>
      <c r="E17" s="3" t="s">
        <v>307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307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301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308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top_quadrant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2024-02-12T11:33:16Z</dcterms:modified>
</cp:coreProperties>
</file>