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352D0E4D-5B95-4AD8-9EFE-3CCC472525A3}" xr6:coauthVersionLast="47" xr6:coauthVersionMax="47" xr10:uidLastSave="{00000000-0000-0000-0000-000000000000}"/>
  <bookViews>
    <workbookView xWindow="-110" yWindow="-110" windowWidth="19420" windowHeight="10300" firstSheet="3" activeTab="3" xr2:uid="{E382401A-5014-4F77-A3DB-04E9551C20F1}"/>
  </bookViews>
  <sheets>
    <sheet name="theta_estimates" sheetId="2" r:id="rId1"/>
    <sheet name="OLS_thetas" sheetId="8" r:id="rId2"/>
    <sheet name="sigma_estimates" sheetId="3" r:id="rId3"/>
    <sheet name="summaries" sheetId="4" r:id="rId4"/>
    <sheet name="skill_correlation" sheetId="7" r:id="rId5"/>
    <sheet name="top_jobs_skill" sheetId="5" r:id="rId6"/>
    <sheet name="indexes_make_sense" sheetId="6" r:id="rId7"/>
    <sheet name="people_do_diff" sheetId="1" r:id="rId8"/>
    <sheet name="step-up" sheetId="10" r:id="rId9"/>
  </sheets>
  <definedNames>
    <definedName name="_xlnm._FilterDatabase" localSheetId="8" hidden="1">'step-up'!$E$8:$F$31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D10" i="10"/>
  <c r="I6" i="8"/>
  <c r="H6" i="8"/>
  <c r="G6" i="8"/>
  <c r="I5" i="8"/>
  <c r="H5" i="8"/>
  <c r="G5" i="8"/>
  <c r="I4" i="8"/>
  <c r="H4" i="8"/>
  <c r="G4" i="8"/>
  <c r="I24" i="2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7" i="1"/>
  <c r="A13" i="1"/>
  <c r="A12" i="1"/>
  <c r="A10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3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F9" authorId="0" shapeId="0" xr:uid="{9CC24783-45EC-489D-9B56-131436D4CCF7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Corrected already, so that everything uses population weights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D3" authorId="0" shapeId="0" xr:uid="{BC77D572-89DD-48BF-B63C-582A46B1DDE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I am using all the occupations available in the LFS</t>
        </r>
      </text>
    </comment>
  </commentList>
</comments>
</file>

<file path=xl/sharedStrings.xml><?xml version="1.0" encoding="utf-8"?>
<sst xmlns="http://schemas.openxmlformats.org/spreadsheetml/2006/main" count="369" uniqueCount="158">
  <si>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</si>
  <si>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</si>
  <si>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</si>
  <si>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</si>
  <si>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</si>
  <si>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</si>
  <si>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</si>
  <si>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</si>
  <si>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</si>
  <si>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</si>
  <si>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</si>
  <si>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</si>
  <si>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</si>
  <si>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</si>
  <si>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</si>
  <si>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</si>
  <si>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</si>
  <si>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</si>
  <si>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</si>
  <si>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</si>
  <si>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</si>
  <si>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</si>
  <si>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</si>
  <si>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</si>
  <si>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</si>
  <si>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</si>
  <si>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</si>
  <si>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</si>
  <si>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</si>
  <si>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</si>
  <si>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</si>
  <si>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</si>
  <si>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</si>
  <si>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</si>
  <si>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</si>
  <si>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</si>
  <si>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</si>
  <si>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</si>
  <si>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</si>
  <si>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</si>
  <si>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</si>
  <si>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</si>
  <si>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</si>
  <si>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</si>
  <si>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</si>
  <si>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</si>
  <si>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</si>
  <si>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</si>
  <si>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</si>
  <si>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</si>
  <si>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</si>
  <si>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</si>
  <si>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</si>
  <si>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</si>
  <si>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</si>
  <si>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</si>
  <si>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</si>
  <si>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</si>
  <si>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</si>
  <si>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</si>
  <si>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</si>
  <si>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</si>
  <si>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</si>
  <si>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</si>
  <si>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</si>
  <si>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</si>
  <si>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</si>
  <si>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</si>
  <si>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</si>
  <si>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</si>
  <si>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</si>
  <si>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</si>
  <si>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</si>
  <si>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</si>
  <si>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</si>
  <si>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</si>
  <si>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</si>
  <si>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</si>
  <si>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</si>
  <si>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</si>
  <si>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</si>
  <si>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</si>
  <si>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</si>
  <si>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</si>
  <si>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</si>
  <si>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</si>
  <si>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</si>
  <si>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</si>
  <si>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</si>
  <si>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</si>
  <si>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</si>
  <si>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</si>
  <si>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</si>
  <si>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</si>
  <si>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</si>
  <si>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</si>
  <si>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Different manual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</si>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</sst>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165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14</xdr:col>
      <xdr:colOff>136040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9</xdr:col>
      <xdr:colOff>161345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" dT="2023-05-04T15:19:28.63" personId="{F8FA700A-AE49-4429-93AD-D984B9D4E946}" id="{134ADD85-417C-4FE4-8D98-C9A6AB9E32ED}">
    <text>Should I winsorize it?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opLeftCell="A11" zoomScale="145" zoomScaleNormal="145" workbookViewId="0">
      <selection activeCell="A41" sqref="A41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9" t="s">
        <v>27</v>
      </c>
      <c r="B1" s="49"/>
      <c r="C1" s="49"/>
      <c r="D1" s="49"/>
      <c r="E1" s="49"/>
      <c r="F1" s="44"/>
    </row>
    <row r="2" spans="1:9" ht="15" thickBot="1" x14ac:dyDescent="0.4">
      <c r="A2" t="s">
        <v>124</v>
      </c>
      <c r="G2" s="48" t="s">
        <v>25</v>
      </c>
      <c r="H2" s="48"/>
      <c r="I2" s="48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26</v>
      </c>
      <c r="I3" s="8" t="s">
        <v>6</v>
      </c>
    </row>
    <row r="4" spans="1:9" x14ac:dyDescent="0.35">
      <c r="A4" t="s">
        <v>133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20">
        <f>+C4/$B4</f>
        <v>1.1625646924932076</v>
      </c>
      <c r="H4" s="20">
        <f t="shared" ref="H4:I6" si="0">+D4/$B4</f>
        <v>3.3433751069131592</v>
      </c>
      <c r="I4" s="20">
        <f t="shared" si="0"/>
        <v>1.0075829227936053</v>
      </c>
    </row>
    <row r="5" spans="1:9" x14ac:dyDescent="0.35">
      <c r="A5" t="s">
        <v>10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20">
        <f t="shared" ref="G5:G6" si="1">+C5/$B5</f>
        <v>1.6019165728806759</v>
      </c>
      <c r="H5" s="20">
        <f t="shared" si="0"/>
        <v>3.4609251902865412</v>
      </c>
      <c r="I5" s="20">
        <f t="shared" si="0"/>
        <v>0.1100386190119695</v>
      </c>
    </row>
    <row r="6" spans="1:9" ht="15" thickBot="1" x14ac:dyDescent="0.4">
      <c r="A6" s="21" t="s">
        <v>11</v>
      </c>
      <c r="B6" s="22">
        <v>0.244299027114214</v>
      </c>
      <c r="C6" s="22">
        <v>0.98766734287929203</v>
      </c>
      <c r="D6" s="22">
        <v>0.17820408513814101</v>
      </c>
      <c r="E6" s="22">
        <v>0.101593597684959</v>
      </c>
      <c r="G6" s="20">
        <f t="shared" si="1"/>
        <v>4.0428623664454486</v>
      </c>
      <c r="H6" s="20">
        <f t="shared" si="0"/>
        <v>0.72945065415601318</v>
      </c>
      <c r="I6" s="20">
        <f t="shared" si="0"/>
        <v>0.41585756146897074</v>
      </c>
    </row>
    <row r="8" spans="1:9" x14ac:dyDescent="0.35">
      <c r="A8" s="4" t="s">
        <v>20</v>
      </c>
      <c r="B8" s="23" t="s">
        <v>22</v>
      </c>
      <c r="C8" s="23" t="s">
        <v>29</v>
      </c>
      <c r="D8" s="23" t="s">
        <v>23</v>
      </c>
      <c r="E8" s="23" t="s">
        <v>24</v>
      </c>
    </row>
    <row r="10" spans="1:9" ht="18.5" x14ac:dyDescent="0.45">
      <c r="A10" s="49" t="s">
        <v>27</v>
      </c>
      <c r="B10" s="49"/>
      <c r="C10" s="49"/>
      <c r="D10" s="49"/>
      <c r="E10" s="49"/>
      <c r="F10" s="44"/>
    </row>
    <row r="11" spans="1:9" ht="15" thickBot="1" x14ac:dyDescent="0.4">
      <c r="G11" s="48" t="s">
        <v>25</v>
      </c>
      <c r="H11" s="48"/>
      <c r="I11" s="48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26</v>
      </c>
      <c r="I12" s="8" t="s">
        <v>6</v>
      </c>
    </row>
    <row r="13" spans="1:9" x14ac:dyDescent="0.35">
      <c r="A13" t="s">
        <v>133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10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1" t="s">
        <v>11</v>
      </c>
      <c r="B15" s="22">
        <v>0.243728048163528</v>
      </c>
      <c r="C15" s="22">
        <v>0.80900159771423297</v>
      </c>
      <c r="D15" s="22">
        <v>0.43380470102729102</v>
      </c>
      <c r="E15" s="22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20</v>
      </c>
      <c r="B17" s="23" t="s">
        <v>22</v>
      </c>
      <c r="C17" s="23" t="s">
        <v>21</v>
      </c>
      <c r="D17" s="23" t="s">
        <v>23</v>
      </c>
      <c r="E17" s="23" t="s">
        <v>24</v>
      </c>
    </row>
    <row r="19" spans="1:9" ht="18.5" x14ac:dyDescent="0.45">
      <c r="A19" s="49" t="s">
        <v>27</v>
      </c>
      <c r="B19" s="49"/>
      <c r="C19" s="49"/>
      <c r="D19" s="49"/>
      <c r="E19" s="49"/>
      <c r="F19" s="44"/>
    </row>
    <row r="20" spans="1:9" ht="15" thickBot="1" x14ac:dyDescent="0.4">
      <c r="G20" s="48" t="s">
        <v>25</v>
      </c>
      <c r="H20" s="48"/>
      <c r="I20" s="48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26</v>
      </c>
      <c r="I21" s="8" t="s">
        <v>6</v>
      </c>
    </row>
    <row r="22" spans="1:9" x14ac:dyDescent="0.35">
      <c r="A22" t="s">
        <v>133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 t="shared" ref="G22:I24" si="3">+C22/$B22</f>
        <v>1.5105242773820111</v>
      </c>
      <c r="H22" s="20">
        <f t="shared" si="3"/>
        <v>2.5429494057052482</v>
      </c>
      <c r="I22" s="20">
        <f t="shared" si="3"/>
        <v>0.47429846843904605</v>
      </c>
    </row>
    <row r="23" spans="1:9" x14ac:dyDescent="0.35">
      <c r="A23" t="s">
        <v>10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 t="shared" si="3"/>
        <v>2.0860744685221064</v>
      </c>
      <c r="H23" s="20">
        <f t="shared" si="3"/>
        <v>2.1321467232027236</v>
      </c>
      <c r="I23" s="20">
        <f t="shared" si="3"/>
        <v>0.42067748270265992</v>
      </c>
    </row>
    <row r="24" spans="1:9" ht="15" thickBot="1" x14ac:dyDescent="0.4">
      <c r="A24" s="21" t="s">
        <v>11</v>
      </c>
      <c r="B24" s="22">
        <v>0.26284326769114302</v>
      </c>
      <c r="C24" s="22">
        <v>0.69281313851899595</v>
      </c>
      <c r="D24" s="22">
        <v>0.46538756699114298</v>
      </c>
      <c r="E24" s="22">
        <v>8.4193690103555402E-2</v>
      </c>
      <c r="G24" s="20">
        <f t="shared" si="3"/>
        <v>2.635841292815968</v>
      </c>
      <c r="H24" s="20">
        <f t="shared" si="3"/>
        <v>1.7705896410403859</v>
      </c>
      <c r="I24" s="20">
        <f t="shared" si="3"/>
        <v>0.32031899026034083</v>
      </c>
    </row>
    <row r="26" spans="1:9" x14ac:dyDescent="0.35">
      <c r="A26" s="4" t="s">
        <v>20</v>
      </c>
      <c r="B26" s="23" t="s">
        <v>28</v>
      </c>
      <c r="C26" s="23" t="s">
        <v>29</v>
      </c>
      <c r="D26" s="23" t="s">
        <v>95</v>
      </c>
      <c r="E26" s="23" t="s">
        <v>96</v>
      </c>
    </row>
    <row r="27" spans="1:9" x14ac:dyDescent="0.35">
      <c r="A27" s="4"/>
      <c r="B27" s="1"/>
      <c r="C27" s="1"/>
      <c r="D27" s="1"/>
      <c r="E27" s="1"/>
    </row>
    <row r="28" spans="1:9" ht="18.5" x14ac:dyDescent="0.45">
      <c r="A28" s="49" t="s">
        <v>27</v>
      </c>
      <c r="B28" s="49"/>
      <c r="C28" s="49"/>
      <c r="D28" s="49"/>
      <c r="E28" s="49"/>
      <c r="F28" s="44"/>
    </row>
    <row r="29" spans="1:9" ht="15" thickBot="1" x14ac:dyDescent="0.4">
      <c r="G29" s="48" t="s">
        <v>25</v>
      </c>
      <c r="H29" s="48"/>
      <c r="I29" s="48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26</v>
      </c>
      <c r="I30" s="8" t="s">
        <v>6</v>
      </c>
    </row>
    <row r="31" spans="1:9" x14ac:dyDescent="0.35">
      <c r="A31" t="s">
        <v>133</v>
      </c>
      <c r="B31" s="9">
        <v>0.27694137299481097</v>
      </c>
      <c r="C31" s="9">
        <v>0.42839703824389602</v>
      </c>
      <c r="D31" s="9">
        <v>0.73221967455815895</v>
      </c>
      <c r="E31" s="9">
        <v>0.14522662046094101</v>
      </c>
      <c r="G31" s="20">
        <f t="shared" ref="G31:G33" si="4">+C31/$B31</f>
        <v>1.5468871032567708</v>
      </c>
      <c r="H31" s="20">
        <f t="shared" ref="H31:H33" si="5">+D31/$B31</f>
        <v>2.6439519189206826</v>
      </c>
      <c r="I31" s="20">
        <f t="shared" ref="I31:I33" si="6">+E31/$B31</f>
        <v>0.52439481645691888</v>
      </c>
    </row>
    <row r="32" spans="1:9" x14ac:dyDescent="0.35">
      <c r="A32" t="s">
        <v>10</v>
      </c>
      <c r="B32" s="9">
        <v>0.27694137299481097</v>
      </c>
      <c r="C32" s="9">
        <v>0.57228268588881703</v>
      </c>
      <c r="D32" s="9">
        <v>0.58926620862447998</v>
      </c>
      <c r="E32" s="9">
        <v>0.124157838755312</v>
      </c>
      <c r="G32" s="20">
        <f t="shared" si="4"/>
        <v>2.0664398377902886</v>
      </c>
      <c r="H32" s="20">
        <f t="shared" si="5"/>
        <v>2.127765173734157</v>
      </c>
      <c r="I32" s="20">
        <f t="shared" si="6"/>
        <v>0.44831813106392859</v>
      </c>
    </row>
    <row r="33" spans="1:9" ht="15" thickBot="1" x14ac:dyDescent="0.4">
      <c r="A33" s="21" t="s">
        <v>11</v>
      </c>
      <c r="B33" s="22">
        <v>0.27694137299481097</v>
      </c>
      <c r="C33" s="22">
        <v>0.68823758898142895</v>
      </c>
      <c r="D33" s="22">
        <v>0.45037536250430998</v>
      </c>
      <c r="E33" s="22">
        <v>9.6539983270205507E-2</v>
      </c>
      <c r="G33" s="20">
        <f t="shared" si="4"/>
        <v>2.485138213690897</v>
      </c>
      <c r="H33" s="20">
        <f t="shared" si="5"/>
        <v>1.626248030888287</v>
      </c>
      <c r="I33" s="20">
        <f t="shared" si="6"/>
        <v>0.34859357497304805</v>
      </c>
    </row>
    <row r="35" spans="1:9" x14ac:dyDescent="0.35">
      <c r="A35" s="4" t="s">
        <v>20</v>
      </c>
      <c r="B35" s="23" t="s">
        <v>28</v>
      </c>
      <c r="C35" s="23" t="s">
        <v>29</v>
      </c>
      <c r="D35" s="23" t="s">
        <v>95</v>
      </c>
      <c r="E35" s="23" t="s">
        <v>123</v>
      </c>
    </row>
    <row r="37" spans="1:9" ht="18.5" x14ac:dyDescent="0.45">
      <c r="A37" s="49" t="s">
        <v>27</v>
      </c>
      <c r="B37" s="49"/>
      <c r="C37" s="49"/>
      <c r="D37" s="49"/>
      <c r="E37" s="49"/>
      <c r="F37" s="44"/>
    </row>
    <row r="38" spans="1:9" ht="15" thickBot="1" x14ac:dyDescent="0.4">
      <c r="G38" s="48" t="s">
        <v>25</v>
      </c>
      <c r="H38" s="48"/>
      <c r="I38" s="48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26</v>
      </c>
      <c r="I39" s="8" t="s">
        <v>6</v>
      </c>
    </row>
    <row r="40" spans="1:9" x14ac:dyDescent="0.35">
      <c r="A40" t="s">
        <v>133</v>
      </c>
      <c r="B40" s="9">
        <v>0.28183327657601598</v>
      </c>
      <c r="C40" s="9">
        <v>0.451604949468082</v>
      </c>
      <c r="D40" s="9">
        <v>0.72629296980184699</v>
      </c>
      <c r="E40" s="9">
        <v>0.126547412046842</v>
      </c>
      <c r="G40" s="20">
        <f t="shared" ref="G40:G42" si="7">+C40/$B40</f>
        <v>1.6023833486045969</v>
      </c>
      <c r="H40" s="20">
        <f t="shared" ref="H40:H42" si="8">+D40/$B40</f>
        <v>2.5770305714980095</v>
      </c>
      <c r="I40" s="20">
        <f t="shared" ref="I40:I42" si="9">+E40/$B40</f>
        <v>0.44901515386778562</v>
      </c>
    </row>
    <row r="41" spans="1:9" x14ac:dyDescent="0.35">
      <c r="A41" t="s">
        <v>10</v>
      </c>
      <c r="B41" s="9">
        <v>0.28183327657601598</v>
      </c>
      <c r="C41" s="9">
        <v>0.57312702766578705</v>
      </c>
      <c r="D41" s="9">
        <v>0.58547428345952901</v>
      </c>
      <c r="E41" s="9">
        <v>0.126990845337904</v>
      </c>
      <c r="G41" s="20">
        <f t="shared" si="7"/>
        <v>2.033567627743218</v>
      </c>
      <c r="H41" s="20">
        <f t="shared" si="8"/>
        <v>2.0773781243025611</v>
      </c>
      <c r="I41" s="20">
        <f t="shared" si="9"/>
        <v>0.4505885425621558</v>
      </c>
    </row>
    <row r="42" spans="1:9" ht="15" thickBot="1" x14ac:dyDescent="0.4">
      <c r="A42" s="21" t="s">
        <v>11</v>
      </c>
      <c r="B42" s="22">
        <v>0.28183327657601598</v>
      </c>
      <c r="C42" s="22">
        <v>0.73026257014047502</v>
      </c>
      <c r="D42" s="22">
        <v>0.395929548503758</v>
      </c>
      <c r="E42" s="22">
        <v>0.114035512352252</v>
      </c>
      <c r="G42" s="20">
        <f t="shared" si="7"/>
        <v>2.5911154957016187</v>
      </c>
      <c r="H42" s="20">
        <f t="shared" si="8"/>
        <v>1.4048360552518646</v>
      </c>
      <c r="I42" s="20">
        <f t="shared" si="9"/>
        <v>0.40462046830546772</v>
      </c>
    </row>
    <row r="44" spans="1:9" x14ac:dyDescent="0.35">
      <c r="A44" s="4" t="s">
        <v>20</v>
      </c>
      <c r="B44" s="23" t="s">
        <v>28</v>
      </c>
      <c r="C44" s="23" t="s">
        <v>21</v>
      </c>
      <c r="D44" s="23" t="s">
        <v>95</v>
      </c>
      <c r="E44" s="23" t="s">
        <v>123</v>
      </c>
    </row>
  </sheetData>
  <mergeCells count="10">
    <mergeCell ref="G29:I29"/>
    <mergeCell ref="A37:E37"/>
    <mergeCell ref="G38:I38"/>
    <mergeCell ref="G2:I2"/>
    <mergeCell ref="A1:E1"/>
    <mergeCell ref="A10:E10"/>
    <mergeCell ref="G11:I11"/>
    <mergeCell ref="A28:E28"/>
    <mergeCell ref="A19:E19"/>
    <mergeCell ref="G20:I20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8"/>
  <sheetViews>
    <sheetView showGridLines="0" zoomScale="145" zoomScaleNormal="145" workbookViewId="0">
      <selection activeCell="A5" sqref="A5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9" t="s">
        <v>27</v>
      </c>
      <c r="B1" s="49"/>
      <c r="C1" s="49"/>
      <c r="D1" s="49"/>
      <c r="E1" s="49"/>
      <c r="F1" s="43"/>
    </row>
    <row r="2" spans="1:9" ht="15" thickBot="1" x14ac:dyDescent="0.4">
      <c r="A2" t="s">
        <v>124</v>
      </c>
      <c r="G2" s="48" t="s">
        <v>25</v>
      </c>
      <c r="H2" s="48"/>
      <c r="I2" s="48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26</v>
      </c>
      <c r="I3" s="8" t="s">
        <v>6</v>
      </c>
    </row>
    <row r="4" spans="1:9" x14ac:dyDescent="0.35">
      <c r="A4" t="s">
        <v>133</v>
      </c>
      <c r="B4" s="9">
        <v>0.29593120000000001</v>
      </c>
      <c r="C4" s="9">
        <v>0.43839400000000001</v>
      </c>
      <c r="D4" s="9">
        <v>0.67276720000000001</v>
      </c>
      <c r="E4" s="9">
        <v>0.1945896</v>
      </c>
      <c r="G4" s="20">
        <f>+C4/$B4</f>
        <v>1.481405137410317</v>
      </c>
      <c r="H4" s="20">
        <f t="shared" ref="H4:I6" si="0">+D4/$B4</f>
        <v>2.2733905718626493</v>
      </c>
      <c r="I4" s="20">
        <f t="shared" si="0"/>
        <v>0.65755013327422052</v>
      </c>
    </row>
    <row r="5" spans="1:9" x14ac:dyDescent="0.35">
      <c r="A5" t="s">
        <v>10</v>
      </c>
      <c r="B5" s="9">
        <v>0.27454250000000002</v>
      </c>
      <c r="C5" s="9">
        <v>0.5662315</v>
      </c>
      <c r="D5" s="9">
        <v>0.65564169999999999</v>
      </c>
      <c r="E5" s="9">
        <v>5.9034499999999997E-2</v>
      </c>
      <c r="G5" s="20">
        <f t="shared" ref="G5:G6" si="1">+C5/$B5</f>
        <v>2.0624548111858818</v>
      </c>
      <c r="H5" s="20">
        <f t="shared" si="0"/>
        <v>2.3881246073012372</v>
      </c>
      <c r="I5" s="20">
        <f t="shared" si="0"/>
        <v>0.21502863855322943</v>
      </c>
    </row>
    <row r="6" spans="1:9" ht="15" thickBot="1" x14ac:dyDescent="0.4">
      <c r="A6" s="21" t="s">
        <v>11</v>
      </c>
      <c r="B6" s="22">
        <v>0.27069300000000002</v>
      </c>
      <c r="C6" s="22">
        <v>0.62212940000000005</v>
      </c>
      <c r="D6" s="22">
        <v>0.54990119999999998</v>
      </c>
      <c r="E6" s="22">
        <v>7.5414999999999996E-2</v>
      </c>
      <c r="G6" s="20">
        <f t="shared" si="1"/>
        <v>2.2982840339425108</v>
      </c>
      <c r="H6" s="20">
        <f t="shared" si="0"/>
        <v>2.0314570380467907</v>
      </c>
      <c r="I6" s="20">
        <f t="shared" si="0"/>
        <v>0.27859974214331362</v>
      </c>
    </row>
    <row r="8" spans="1:9" x14ac:dyDescent="0.35">
      <c r="A8" s="4" t="s">
        <v>20</v>
      </c>
      <c r="B8" s="23" t="s">
        <v>125</v>
      </c>
      <c r="C8" s="23" t="s">
        <v>23</v>
      </c>
      <c r="D8" s="23"/>
      <c r="E8" s="23"/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K12"/>
  <sheetViews>
    <sheetView showGridLines="0" workbookViewId="0">
      <selection activeCell="K1" sqref="K1"/>
    </sheetView>
  </sheetViews>
  <sheetFormatPr defaultRowHeight="14.5" x14ac:dyDescent="0.35"/>
  <cols>
    <col min="8" max="8" width="17.36328125" customWidth="1"/>
  </cols>
  <sheetData>
    <row r="1" spans="2:11" x14ac:dyDescent="0.35">
      <c r="C1" t="s">
        <v>97</v>
      </c>
      <c r="D1" t="s">
        <v>98</v>
      </c>
      <c r="H1" t="s">
        <v>109</v>
      </c>
      <c r="I1" t="s">
        <v>107</v>
      </c>
      <c r="K1" s="44"/>
    </row>
    <row r="2" spans="2:11" x14ac:dyDescent="0.35">
      <c r="B2" s="38">
        <v>0.01</v>
      </c>
      <c r="C2">
        <v>-80.663570000000007</v>
      </c>
      <c r="D2">
        <v>-80.663570000000007</v>
      </c>
    </row>
    <row r="3" spans="2:11" x14ac:dyDescent="0.35">
      <c r="B3" s="38">
        <v>0.05</v>
      </c>
      <c r="C3">
        <v>-4.4692429999999996</v>
      </c>
      <c r="D3">
        <v>-14.09618</v>
      </c>
      <c r="H3">
        <v>0</v>
      </c>
      <c r="I3">
        <v>85</v>
      </c>
    </row>
    <row r="4" spans="2:11" x14ac:dyDescent="0.35">
      <c r="B4" s="38">
        <v>0.1</v>
      </c>
      <c r="C4">
        <v>-0.73104380000000002</v>
      </c>
      <c r="D4">
        <v>-11.94042</v>
      </c>
      <c r="E4" t="s">
        <v>99</v>
      </c>
      <c r="F4">
        <v>93</v>
      </c>
      <c r="H4">
        <v>1</v>
      </c>
      <c r="I4">
        <v>8</v>
      </c>
    </row>
    <row r="5" spans="2:11" x14ac:dyDescent="0.35">
      <c r="B5" s="38">
        <v>0.25</v>
      </c>
      <c r="C5">
        <v>-0.25560250000000001</v>
      </c>
      <c r="D5">
        <v>-5.2036160000000002</v>
      </c>
      <c r="E5" t="s">
        <v>100</v>
      </c>
      <c r="F5">
        <v>93</v>
      </c>
    </row>
    <row r="6" spans="2:11" x14ac:dyDescent="0.35">
      <c r="H6" t="s">
        <v>108</v>
      </c>
      <c r="I6">
        <v>93</v>
      </c>
    </row>
    <row r="7" spans="2:11" x14ac:dyDescent="0.35">
      <c r="B7" s="38">
        <v>0.5</v>
      </c>
      <c r="C7">
        <v>9.4639000000000008E-3</v>
      </c>
      <c r="E7" t="s">
        <v>101</v>
      </c>
      <c r="F7">
        <v>7.3860710000000003</v>
      </c>
    </row>
    <row r="8" spans="2:11" x14ac:dyDescent="0.35">
      <c r="D8" t="s">
        <v>102</v>
      </c>
      <c r="E8" t="s">
        <v>103</v>
      </c>
      <c r="F8">
        <v>82.432980000000001</v>
      </c>
    </row>
    <row r="9" spans="2:11" x14ac:dyDescent="0.35">
      <c r="B9" s="38">
        <v>0.75</v>
      </c>
      <c r="C9">
        <v>0.48917830000000001</v>
      </c>
      <c r="D9">
        <v>2.078751</v>
      </c>
    </row>
    <row r="10" spans="2:11" x14ac:dyDescent="0.35">
      <c r="B10" s="38">
        <v>0.9</v>
      </c>
      <c r="C10">
        <v>0.91621580000000002</v>
      </c>
      <c r="D10">
        <v>2.9515609999999999</v>
      </c>
      <c r="E10" t="s">
        <v>104</v>
      </c>
      <c r="F10">
        <v>6795.1970000000001</v>
      </c>
    </row>
    <row r="11" spans="2:11" x14ac:dyDescent="0.35">
      <c r="B11" s="38">
        <v>0.95</v>
      </c>
      <c r="C11">
        <v>1.69503</v>
      </c>
      <c r="D11">
        <v>2.9968720000000002</v>
      </c>
      <c r="E11" t="s">
        <v>105</v>
      </c>
      <c r="F11">
        <v>9.3188329999999997</v>
      </c>
    </row>
    <row r="12" spans="2:11" x14ac:dyDescent="0.35">
      <c r="B12" s="38">
        <v>0.99</v>
      </c>
      <c r="C12">
        <v>789.47889999999995</v>
      </c>
      <c r="D12">
        <v>789.47889999999995</v>
      </c>
      <c r="E12" t="s">
        <v>106</v>
      </c>
      <c r="F12">
        <v>89.044470000000004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tabSelected="1" workbookViewId="0">
      <selection activeCell="A21" sqref="A2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0" t="s">
        <v>13</v>
      </c>
      <c r="B1" s="50"/>
      <c r="C1" s="50"/>
      <c r="D1" s="50"/>
      <c r="E1" s="50"/>
      <c r="G1" s="33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126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2"/>
    </row>
    <row r="4" spans="1:10" x14ac:dyDescent="0.35">
      <c r="A4" t="s">
        <v>10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2"/>
    </row>
    <row r="5" spans="1:10" ht="15" thickBot="1" x14ac:dyDescent="0.4">
      <c r="A5" t="s">
        <v>11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2"/>
    </row>
    <row r="6" spans="1:10" ht="15" thickBot="1" x14ac:dyDescent="0.4">
      <c r="A6" s="10" t="s">
        <v>12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2"/>
    </row>
    <row r="7" spans="1:10" x14ac:dyDescent="0.35">
      <c r="A7" s="4" t="s">
        <v>19</v>
      </c>
      <c r="B7" s="9"/>
      <c r="C7" s="9"/>
      <c r="D7" s="9"/>
      <c r="E7" s="9"/>
    </row>
    <row r="9" spans="1:10" ht="46" customHeight="1" thickBot="1" x14ac:dyDescent="0.6">
      <c r="A9" s="51" t="s">
        <v>17</v>
      </c>
      <c r="B9" s="51"/>
      <c r="C9" s="51"/>
      <c r="D9" s="51"/>
    </row>
    <row r="10" spans="1:10" ht="15" thickBot="1" x14ac:dyDescent="0.4">
      <c r="A10" s="14"/>
      <c r="B10" s="13">
        <v>2001</v>
      </c>
      <c r="C10" s="13">
        <v>2017</v>
      </c>
      <c r="D10" s="13" t="s">
        <v>15</v>
      </c>
    </row>
    <row r="11" spans="1:10" x14ac:dyDescent="0.35">
      <c r="A11" s="15" t="s">
        <v>14</v>
      </c>
    </row>
    <row r="12" spans="1:10" x14ac:dyDescent="0.35">
      <c r="A12" s="16" t="s">
        <v>133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10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11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16</v>
      </c>
    </row>
    <row r="17" spans="1:4" x14ac:dyDescent="0.35">
      <c r="A17" s="18" t="s">
        <v>3</v>
      </c>
    </row>
    <row r="18" spans="1:4" x14ac:dyDescent="0.35">
      <c r="A18" s="19" t="s">
        <v>133</v>
      </c>
      <c r="B18">
        <v>0.54600000000000004</v>
      </c>
      <c r="C18">
        <v>0.57899999999999996</v>
      </c>
      <c r="D18" s="20">
        <f>+C18-B18</f>
        <v>3.2999999999999918E-2</v>
      </c>
    </row>
    <row r="19" spans="1:4" x14ac:dyDescent="0.35">
      <c r="A19" s="19" t="s">
        <v>10</v>
      </c>
      <c r="B19">
        <v>0.50600000000000001</v>
      </c>
      <c r="C19">
        <v>0.52400000000000002</v>
      </c>
      <c r="D19" s="20">
        <f t="shared" ref="D19:D32" si="1">+C19-B19</f>
        <v>1.8000000000000016E-2</v>
      </c>
    </row>
    <row r="20" spans="1:4" x14ac:dyDescent="0.35">
      <c r="A20" s="19" t="s">
        <v>11</v>
      </c>
      <c r="B20">
        <v>0.33900000000000002</v>
      </c>
      <c r="C20">
        <v>0.35199999999999998</v>
      </c>
      <c r="D20" s="20">
        <f t="shared" si="1"/>
        <v>1.2999999999999956E-2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133</v>
      </c>
      <c r="B22">
        <v>0.57699999999999996</v>
      </c>
      <c r="C22">
        <v>0.60399999999999998</v>
      </c>
      <c r="D22" s="20">
        <f t="shared" si="1"/>
        <v>2.7000000000000024E-2</v>
      </c>
    </row>
    <row r="23" spans="1:4" x14ac:dyDescent="0.35">
      <c r="A23" s="19" t="s">
        <v>10</v>
      </c>
      <c r="B23">
        <v>0.63200000000000001</v>
      </c>
      <c r="C23">
        <v>0.65900000000000003</v>
      </c>
      <c r="D23" s="20">
        <f t="shared" si="1"/>
        <v>2.7000000000000024E-2</v>
      </c>
    </row>
    <row r="24" spans="1:4" x14ac:dyDescent="0.35">
      <c r="A24" s="19" t="s">
        <v>11</v>
      </c>
      <c r="B24">
        <v>0.73499999999999999</v>
      </c>
      <c r="C24">
        <v>0.753</v>
      </c>
      <c r="D24" s="20">
        <f t="shared" si="1"/>
        <v>1.8000000000000016E-2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133</v>
      </c>
      <c r="B26">
        <v>0.60899999999999999</v>
      </c>
      <c r="C26">
        <v>0.57699999999999996</v>
      </c>
      <c r="D26" s="20">
        <f t="shared" si="1"/>
        <v>-3.2000000000000028E-2</v>
      </c>
    </row>
    <row r="27" spans="1:4" x14ac:dyDescent="0.35">
      <c r="A27" s="19" t="s">
        <v>10</v>
      </c>
      <c r="B27">
        <v>0.66800000000000004</v>
      </c>
      <c r="C27">
        <v>0.63200000000000001</v>
      </c>
      <c r="D27" s="20">
        <f t="shared" si="1"/>
        <v>-3.6000000000000032E-2</v>
      </c>
    </row>
    <row r="28" spans="1:4" x14ac:dyDescent="0.35">
      <c r="A28" s="19" t="s">
        <v>11</v>
      </c>
      <c r="B28">
        <v>0.74199999999999999</v>
      </c>
      <c r="C28">
        <v>0.70499999999999996</v>
      </c>
      <c r="D28" s="20">
        <f t="shared" si="1"/>
        <v>-3.7000000000000033E-2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133</v>
      </c>
      <c r="B30">
        <v>0.42599999999999999</v>
      </c>
      <c r="C30">
        <v>0.46600000000000003</v>
      </c>
      <c r="D30" s="20">
        <f t="shared" si="1"/>
        <v>4.0000000000000036E-2</v>
      </c>
    </row>
    <row r="31" spans="1:4" x14ac:dyDescent="0.35">
      <c r="A31" s="19" t="s">
        <v>10</v>
      </c>
      <c r="B31">
        <v>0.52600000000000002</v>
      </c>
      <c r="C31">
        <v>0.53400000000000003</v>
      </c>
      <c r="D31" s="20">
        <f t="shared" si="1"/>
        <v>8.0000000000000071E-3</v>
      </c>
    </row>
    <row r="32" spans="1:4" ht="15.5" customHeight="1" thickBot="1" x14ac:dyDescent="0.4">
      <c r="A32" s="17" t="s">
        <v>11</v>
      </c>
      <c r="B32" s="59">
        <v>0.63400000000000001</v>
      </c>
      <c r="C32" s="59">
        <v>0.64700000000000002</v>
      </c>
      <c r="D32" s="59">
        <f t="shared" si="1"/>
        <v>1.3000000000000012E-2</v>
      </c>
    </row>
    <row r="33" spans="1:1" ht="15" thickTop="1" x14ac:dyDescent="0.35">
      <c r="A33" s="4" t="s">
        <v>18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workbookViewId="0">
      <selection activeCell="A14" sqref="A14:M17"/>
    </sheetView>
  </sheetViews>
  <sheetFormatPr defaultRowHeight="14.5" x14ac:dyDescent="0.35"/>
  <cols>
    <col min="1" max="1" width="19.90625" customWidth="1"/>
  </cols>
  <sheetData>
    <row r="1" spans="1:22" x14ac:dyDescent="0.35">
      <c r="B1" s="52" t="s">
        <v>3</v>
      </c>
      <c r="C1" s="52"/>
      <c r="D1" s="52"/>
      <c r="E1" s="53" t="s">
        <v>6</v>
      </c>
      <c r="F1" s="53"/>
      <c r="G1" s="53"/>
      <c r="H1" s="53"/>
      <c r="I1" s="53"/>
      <c r="J1" s="53"/>
      <c r="K1" s="53"/>
      <c r="L1" s="53"/>
      <c r="M1" s="54" t="s">
        <v>5</v>
      </c>
      <c r="N1" s="54"/>
      <c r="O1" s="54"/>
      <c r="P1" s="54"/>
      <c r="Q1" s="55" t="s">
        <v>4</v>
      </c>
      <c r="R1" s="55"/>
      <c r="S1" s="55"/>
      <c r="T1" s="55"/>
      <c r="U1" s="55"/>
      <c r="V1" s="55"/>
    </row>
    <row r="2" spans="1:22" x14ac:dyDescent="0.35">
      <c r="B2" t="s">
        <v>112</v>
      </c>
      <c r="C2" t="s">
        <v>110</v>
      </c>
      <c r="D2" t="s">
        <v>63</v>
      </c>
      <c r="E2" t="s">
        <v>74</v>
      </c>
      <c r="F2" t="s">
        <v>75</v>
      </c>
      <c r="G2" t="s">
        <v>113</v>
      </c>
      <c r="H2" t="s">
        <v>114</v>
      </c>
      <c r="I2" t="s">
        <v>115</v>
      </c>
      <c r="J2" t="s">
        <v>116</v>
      </c>
      <c r="K2" t="s">
        <v>80</v>
      </c>
      <c r="L2" t="s">
        <v>117</v>
      </c>
      <c r="M2" t="s">
        <v>118</v>
      </c>
      <c r="N2" t="s">
        <v>65</v>
      </c>
      <c r="O2" t="s">
        <v>66</v>
      </c>
      <c r="P2" t="s">
        <v>119</v>
      </c>
      <c r="Q2" t="s">
        <v>120</v>
      </c>
      <c r="R2" t="s">
        <v>69</v>
      </c>
      <c r="S2" t="s">
        <v>121</v>
      </c>
      <c r="T2" t="s">
        <v>122</v>
      </c>
      <c r="U2" t="s">
        <v>72</v>
      </c>
      <c r="V2" t="s">
        <v>73</v>
      </c>
    </row>
    <row r="3" spans="1:22" x14ac:dyDescent="0.35">
      <c r="A3" s="39" t="s">
        <v>112</v>
      </c>
      <c r="B3">
        <v>1</v>
      </c>
    </row>
    <row r="4" spans="1:22" x14ac:dyDescent="0.35">
      <c r="A4" s="39" t="s">
        <v>110</v>
      </c>
      <c r="B4">
        <v>0.52429999999999999</v>
      </c>
      <c r="C4">
        <v>1</v>
      </c>
    </row>
    <row r="5" spans="1:22" x14ac:dyDescent="0.35">
      <c r="A5" s="39" t="s">
        <v>63</v>
      </c>
      <c r="B5">
        <v>0.50409999999999999</v>
      </c>
      <c r="C5">
        <v>0.75739999999999996</v>
      </c>
      <c r="D5">
        <v>1</v>
      </c>
    </row>
    <row r="6" spans="1:22" x14ac:dyDescent="0.35">
      <c r="A6" s="40" t="s">
        <v>74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0" t="s">
        <v>75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0" t="s">
        <v>113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0" t="s">
        <v>114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0" t="s">
        <v>115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0" t="s">
        <v>116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0" t="s">
        <v>80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0" t="s">
        <v>117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1" t="s">
        <v>118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1" t="s">
        <v>65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1" t="s">
        <v>66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1" t="s">
        <v>119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2" t="s">
        <v>120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2" t="s">
        <v>69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2" t="s">
        <v>121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2" t="s">
        <v>122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2" t="s">
        <v>72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2" t="s">
        <v>73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A22" sqref="A2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50" t="s">
        <v>40</v>
      </c>
      <c r="B1" s="50"/>
      <c r="C1" s="50"/>
      <c r="D1" s="50"/>
      <c r="E1" s="34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60</v>
      </c>
      <c r="B4" s="15" t="s">
        <v>60</v>
      </c>
      <c r="C4" s="15" t="s">
        <v>60</v>
      </c>
      <c r="D4" s="15" t="s">
        <v>60</v>
      </c>
    </row>
    <row r="5" spans="1:5" x14ac:dyDescent="0.35">
      <c r="A5" s="16" t="s">
        <v>41</v>
      </c>
      <c r="B5" s="16" t="s">
        <v>55</v>
      </c>
      <c r="C5" s="16" t="s">
        <v>48</v>
      </c>
      <c r="D5" s="16" t="s">
        <v>30</v>
      </c>
    </row>
    <row r="6" spans="1:5" x14ac:dyDescent="0.35">
      <c r="A6" s="16" t="s">
        <v>42</v>
      </c>
      <c r="B6" s="16" t="s">
        <v>48</v>
      </c>
      <c r="C6" s="16" t="s">
        <v>32</v>
      </c>
      <c r="D6" s="16" t="s">
        <v>32</v>
      </c>
    </row>
    <row r="7" spans="1:5" x14ac:dyDescent="0.35">
      <c r="A7" s="16" t="s">
        <v>43</v>
      </c>
      <c r="B7" s="16" t="s">
        <v>56</v>
      </c>
      <c r="C7" s="16" t="s">
        <v>49</v>
      </c>
      <c r="D7" s="16" t="s">
        <v>51</v>
      </c>
    </row>
    <row r="8" spans="1:5" x14ac:dyDescent="0.35">
      <c r="A8" s="16" t="s">
        <v>44</v>
      </c>
      <c r="B8" s="16" t="s">
        <v>57</v>
      </c>
      <c r="C8" s="16" t="s">
        <v>50</v>
      </c>
      <c r="D8" s="16" t="s">
        <v>33</v>
      </c>
    </row>
    <row r="9" spans="1:5" x14ac:dyDescent="0.35">
      <c r="A9" s="16" t="s">
        <v>45</v>
      </c>
      <c r="B9" s="16" t="s">
        <v>58</v>
      </c>
      <c r="C9" s="16" t="s">
        <v>51</v>
      </c>
      <c r="D9" s="16" t="s">
        <v>31</v>
      </c>
    </row>
    <row r="10" spans="1:5" x14ac:dyDescent="0.35">
      <c r="A10" s="15" t="s">
        <v>61</v>
      </c>
      <c r="B10" s="15" t="s">
        <v>61</v>
      </c>
      <c r="C10" s="15" t="s">
        <v>61</v>
      </c>
      <c r="D10" s="15" t="s">
        <v>61</v>
      </c>
    </row>
    <row r="11" spans="1:5" x14ac:dyDescent="0.35">
      <c r="A11" s="16" t="s">
        <v>46</v>
      </c>
      <c r="B11" s="16" t="s">
        <v>34</v>
      </c>
      <c r="C11" s="16" t="s">
        <v>39</v>
      </c>
      <c r="D11" s="16" t="s">
        <v>35</v>
      </c>
    </row>
    <row r="12" spans="1:5" x14ac:dyDescent="0.35">
      <c r="A12" s="16" t="s">
        <v>30</v>
      </c>
      <c r="B12" s="16" t="s">
        <v>43</v>
      </c>
      <c r="C12" s="16" t="s">
        <v>52</v>
      </c>
      <c r="D12" s="16" t="s">
        <v>36</v>
      </c>
    </row>
    <row r="13" spans="1:5" x14ac:dyDescent="0.35">
      <c r="A13" s="16" t="s">
        <v>47</v>
      </c>
      <c r="B13" s="16" t="s">
        <v>59</v>
      </c>
      <c r="C13" s="16" t="s">
        <v>37</v>
      </c>
      <c r="D13" s="16" t="s">
        <v>37</v>
      </c>
    </row>
    <row r="14" spans="1:5" x14ac:dyDescent="0.35">
      <c r="A14" s="16" t="s">
        <v>31</v>
      </c>
      <c r="B14" s="16" t="s">
        <v>36</v>
      </c>
      <c r="C14" s="16" t="s">
        <v>53</v>
      </c>
      <c r="D14" s="16" t="s">
        <v>38</v>
      </c>
    </row>
    <row r="15" spans="1:5" ht="15" thickBot="1" x14ac:dyDescent="0.4">
      <c r="A15" s="24" t="s">
        <v>32</v>
      </c>
      <c r="B15" s="24" t="s">
        <v>39</v>
      </c>
      <c r="C15" s="24" t="s">
        <v>54</v>
      </c>
      <c r="D15" s="24" t="s">
        <v>39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T1" workbookViewId="0">
      <selection activeCell="K12" sqref="K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6" customWidth="1"/>
  </cols>
  <sheetData>
    <row r="1" spans="1:29" ht="23.5" x14ac:dyDescent="0.55000000000000004">
      <c r="A1" s="56" t="s">
        <v>82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34"/>
    </row>
    <row r="2" spans="1:29" ht="29.5" thickBot="1" x14ac:dyDescent="0.4">
      <c r="A2" s="37"/>
      <c r="B2" s="36" t="s">
        <v>62</v>
      </c>
      <c r="C2" s="36" t="s">
        <v>110</v>
      </c>
      <c r="D2" s="36" t="s">
        <v>63</v>
      </c>
      <c r="E2" s="1"/>
      <c r="F2" s="29"/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1"/>
      <c r="N2" s="29"/>
      <c r="O2" s="3" t="s">
        <v>64</v>
      </c>
      <c r="P2" s="3" t="s">
        <v>65</v>
      </c>
      <c r="Q2" s="3" t="s">
        <v>66</v>
      </c>
      <c r="R2" s="3" t="s">
        <v>67</v>
      </c>
      <c r="T2" s="25"/>
      <c r="U2" s="27" t="s">
        <v>74</v>
      </c>
      <c r="V2" s="27" t="s">
        <v>75</v>
      </c>
      <c r="W2" s="27" t="s">
        <v>76</v>
      </c>
      <c r="X2" s="27" t="s">
        <v>77</v>
      </c>
      <c r="Y2" s="27" t="s">
        <v>78</v>
      </c>
      <c r="Z2" s="27" t="s">
        <v>79</v>
      </c>
      <c r="AA2" s="27" t="s">
        <v>80</v>
      </c>
      <c r="AB2" s="27" t="s">
        <v>81</v>
      </c>
    </row>
    <row r="3" spans="1:29" x14ac:dyDescent="0.35">
      <c r="A3" s="28" t="s">
        <v>62</v>
      </c>
      <c r="B3" s="30">
        <v>1</v>
      </c>
      <c r="C3" s="30"/>
      <c r="D3" s="30"/>
      <c r="F3" s="28" t="s">
        <v>68</v>
      </c>
      <c r="G3" s="30">
        <v>1</v>
      </c>
      <c r="H3" s="30"/>
      <c r="I3" s="30"/>
      <c r="J3" s="30"/>
      <c r="K3" s="30"/>
      <c r="L3" s="30"/>
      <c r="N3" s="28" t="s">
        <v>64</v>
      </c>
      <c r="O3" s="30">
        <v>1</v>
      </c>
      <c r="P3" s="30"/>
      <c r="Q3" s="30"/>
      <c r="R3" s="30"/>
      <c r="T3" s="28" t="s">
        <v>74</v>
      </c>
      <c r="U3" s="31">
        <v>1</v>
      </c>
      <c r="V3" s="31"/>
      <c r="W3" s="31"/>
      <c r="X3" s="31"/>
      <c r="Y3" s="31"/>
      <c r="Z3" s="31"/>
      <c r="AA3" s="31"/>
      <c r="AB3" s="31"/>
    </row>
    <row r="4" spans="1:29" x14ac:dyDescent="0.35">
      <c r="A4" s="28" t="s">
        <v>110</v>
      </c>
      <c r="B4" s="30">
        <v>0.51829999999999998</v>
      </c>
      <c r="C4" s="30">
        <v>1</v>
      </c>
      <c r="D4" s="30"/>
      <c r="F4" s="28" t="s">
        <v>69</v>
      </c>
      <c r="G4" s="30">
        <v>0.25540000000000002</v>
      </c>
      <c r="H4" s="30">
        <v>1</v>
      </c>
      <c r="I4" s="30"/>
      <c r="J4" s="30"/>
      <c r="K4" s="30"/>
      <c r="L4" s="30"/>
      <c r="N4" s="28" t="s">
        <v>65</v>
      </c>
      <c r="O4" s="30">
        <v>4.3900000000000002E-2</v>
      </c>
      <c r="P4" s="30">
        <v>1</v>
      </c>
      <c r="Q4" s="30"/>
      <c r="R4" s="30"/>
      <c r="T4" s="28" t="s">
        <v>75</v>
      </c>
      <c r="U4" s="31">
        <v>0.63819999999999999</v>
      </c>
      <c r="V4" s="31">
        <v>1</v>
      </c>
      <c r="W4" s="31"/>
      <c r="X4" s="31"/>
      <c r="Y4" s="31"/>
      <c r="Z4" s="31"/>
      <c r="AA4" s="31"/>
      <c r="AB4" s="31"/>
    </row>
    <row r="5" spans="1:29" x14ac:dyDescent="0.35">
      <c r="A5" s="28" t="s">
        <v>63</v>
      </c>
      <c r="B5" s="30">
        <v>0.50839999999999996</v>
      </c>
      <c r="C5" s="30">
        <v>0.76880000000000004</v>
      </c>
      <c r="D5" s="30">
        <v>1</v>
      </c>
      <c r="F5" s="28" t="s">
        <v>70</v>
      </c>
      <c r="G5" s="30">
        <v>0.28789999999999999</v>
      </c>
      <c r="H5" s="30">
        <v>0.63729999999999998</v>
      </c>
      <c r="I5" s="30">
        <v>1</v>
      </c>
      <c r="J5" s="30"/>
      <c r="K5" s="30"/>
      <c r="L5" s="30"/>
      <c r="N5" s="28" t="s">
        <v>66</v>
      </c>
      <c r="O5" s="30">
        <v>0.2888</v>
      </c>
      <c r="P5" s="30">
        <v>0.2281</v>
      </c>
      <c r="Q5" s="30">
        <v>1</v>
      </c>
      <c r="R5" s="30"/>
      <c r="T5" s="28" t="s">
        <v>76</v>
      </c>
      <c r="U5" s="31">
        <v>0.21809999999999999</v>
      </c>
      <c r="V5" s="31">
        <v>0.23069999999999999</v>
      </c>
      <c r="W5" s="31">
        <v>1</v>
      </c>
      <c r="X5" s="31"/>
      <c r="Y5" s="31"/>
      <c r="Z5" s="31"/>
      <c r="AA5" s="31"/>
      <c r="AB5" s="31"/>
    </row>
    <row r="6" spans="1:29" x14ac:dyDescent="0.35">
      <c r="F6" s="28" t="s">
        <v>71</v>
      </c>
      <c r="G6" s="30">
        <v>0.26</v>
      </c>
      <c r="H6" s="30">
        <v>0.25380000000000003</v>
      </c>
      <c r="I6" s="30">
        <v>0.25659999999999999</v>
      </c>
      <c r="J6" s="30">
        <v>1</v>
      </c>
      <c r="K6" s="30"/>
      <c r="L6" s="30"/>
      <c r="N6" s="28" t="s">
        <v>67</v>
      </c>
      <c r="O6" s="30">
        <v>0.13589999999999999</v>
      </c>
      <c r="P6" s="30">
        <v>0.25690000000000002</v>
      </c>
      <c r="Q6" s="30">
        <v>0.3261</v>
      </c>
      <c r="R6" s="30">
        <v>1</v>
      </c>
      <c r="T6" s="28" t="s">
        <v>77</v>
      </c>
      <c r="U6" s="31">
        <v>0.30109999999999998</v>
      </c>
      <c r="V6" s="31">
        <v>0.29310000000000003</v>
      </c>
      <c r="W6" s="31">
        <v>0.74509999999999998</v>
      </c>
      <c r="X6" s="31">
        <v>1</v>
      </c>
      <c r="Y6" s="31"/>
      <c r="Z6" s="31"/>
      <c r="AA6" s="31"/>
      <c r="AB6" s="31"/>
    </row>
    <row r="7" spans="1:29" x14ac:dyDescent="0.35">
      <c r="F7" s="28" t="s">
        <v>72</v>
      </c>
      <c r="G7" s="30">
        <v>0.35020000000000001</v>
      </c>
      <c r="H7" s="30">
        <v>0.30549999999999999</v>
      </c>
      <c r="I7" s="30">
        <v>0.32550000000000001</v>
      </c>
      <c r="J7" s="30">
        <v>0.58360000000000001</v>
      </c>
      <c r="K7" s="30">
        <v>1</v>
      </c>
      <c r="L7" s="30"/>
      <c r="T7" s="28" t="s">
        <v>78</v>
      </c>
      <c r="U7" s="31">
        <v>0.36630000000000001</v>
      </c>
      <c r="V7" s="31">
        <v>0.33350000000000002</v>
      </c>
      <c r="W7" s="31">
        <v>0.50819999999999999</v>
      </c>
      <c r="X7" s="31">
        <v>0.66100000000000003</v>
      </c>
      <c r="Y7" s="31">
        <v>1</v>
      </c>
      <c r="Z7" s="31"/>
      <c r="AA7" s="31"/>
      <c r="AB7" s="31"/>
    </row>
    <row r="8" spans="1:29" x14ac:dyDescent="0.35">
      <c r="F8" s="28" t="s">
        <v>73</v>
      </c>
      <c r="G8" s="30">
        <v>0.29680000000000001</v>
      </c>
      <c r="H8" s="30">
        <v>0.4209</v>
      </c>
      <c r="I8" s="30">
        <v>0.39650000000000002</v>
      </c>
      <c r="J8" s="30">
        <v>0.43440000000000001</v>
      </c>
      <c r="K8" s="30">
        <v>0.46660000000000001</v>
      </c>
      <c r="L8" s="30">
        <v>1</v>
      </c>
      <c r="T8" s="28" t="s">
        <v>79</v>
      </c>
      <c r="U8" s="31">
        <v>0.36059999999999998</v>
      </c>
      <c r="V8" s="31">
        <v>0.33729999999999999</v>
      </c>
      <c r="W8" s="31">
        <v>0.17580000000000001</v>
      </c>
      <c r="X8" s="31">
        <v>0.2117</v>
      </c>
      <c r="Y8" s="31">
        <v>0.23380000000000001</v>
      </c>
      <c r="Z8" s="31">
        <v>1</v>
      </c>
      <c r="AA8" s="31"/>
      <c r="AB8" s="31"/>
    </row>
    <row r="9" spans="1:29" x14ac:dyDescent="0.35">
      <c r="T9" s="28" t="s">
        <v>80</v>
      </c>
      <c r="U9" s="31">
        <v>0.31609999999999999</v>
      </c>
      <c r="V9" s="31">
        <v>0.3785</v>
      </c>
      <c r="W9" s="31">
        <v>0.26490000000000002</v>
      </c>
      <c r="X9" s="31">
        <v>0.29549999999999998</v>
      </c>
      <c r="Y9" s="31">
        <v>0.26300000000000001</v>
      </c>
      <c r="Z9" s="31">
        <v>0.34379999999999999</v>
      </c>
      <c r="AA9" s="31">
        <v>1</v>
      </c>
      <c r="AB9" s="31"/>
    </row>
    <row r="10" spans="1:29" x14ac:dyDescent="0.35">
      <c r="T10" s="28" t="s">
        <v>81</v>
      </c>
      <c r="U10" s="31">
        <v>0.48359999999999997</v>
      </c>
      <c r="V10" s="31">
        <v>0.51070000000000004</v>
      </c>
      <c r="W10" s="31">
        <v>0.25890000000000002</v>
      </c>
      <c r="X10" s="31">
        <v>0.34379999999999999</v>
      </c>
      <c r="Y10" s="31">
        <v>0.40450000000000003</v>
      </c>
      <c r="Z10" s="31">
        <v>0.37290000000000001</v>
      </c>
      <c r="AA10" s="31">
        <v>0.59109999999999996</v>
      </c>
      <c r="AB10" s="31">
        <v>1</v>
      </c>
    </row>
    <row r="12" spans="1:29" x14ac:dyDescent="0.35">
      <c r="A12" t="s">
        <v>111</v>
      </c>
    </row>
  </sheetData>
  <mergeCells count="1">
    <mergeCell ref="A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A6" sqref="A6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7" ht="33.5" customHeight="1" x14ac:dyDescent="0.45">
      <c r="A1" s="57" t="s">
        <v>7</v>
      </c>
      <c r="B1" s="57"/>
      <c r="C1" s="57"/>
      <c r="D1" s="57"/>
      <c r="E1" s="57"/>
      <c r="G1" s="34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">
        <v>126</v>
      </c>
      <c r="B6" t="s">
        <v>92</v>
      </c>
      <c r="C6" t="s">
        <v>93</v>
      </c>
      <c r="D6" t="s">
        <v>84</v>
      </c>
      <c r="E6" t="s">
        <v>94</v>
      </c>
    </row>
    <row r="7" spans="1:7" x14ac:dyDescent="0.35">
      <c r="A7" t="str">
        <f>""</f>
        <v/>
      </c>
      <c r="B7" s="35">
        <v>-3.8600000000000001E-3</v>
      </c>
      <c r="C7" s="35">
        <v>-2.2799999999999999E-3</v>
      </c>
      <c r="D7" s="35">
        <v>-2.8500000000000001E-3</v>
      </c>
      <c r="E7" s="35">
        <v>-2.49E-3</v>
      </c>
    </row>
    <row r="8" spans="1:7" x14ac:dyDescent="0.35">
      <c r="B8" s="35"/>
      <c r="C8" s="35"/>
      <c r="D8" s="35"/>
      <c r="E8" s="35"/>
    </row>
    <row r="9" spans="1:7" x14ac:dyDescent="0.35">
      <c r="A9" t="s">
        <v>127</v>
      </c>
      <c r="B9" t="s">
        <v>85</v>
      </c>
      <c r="C9" t="s">
        <v>86</v>
      </c>
      <c r="D9" t="s">
        <v>87</v>
      </c>
      <c r="E9" t="s">
        <v>88</v>
      </c>
    </row>
    <row r="10" spans="1:7" x14ac:dyDescent="0.35">
      <c r="A10" t="str">
        <f>""</f>
        <v/>
      </c>
      <c r="B10" s="35">
        <v>-5.7299999999999999E-3</v>
      </c>
      <c r="C10" s="35">
        <v>-3.8400000000000001E-3</v>
      </c>
      <c r="D10" s="35">
        <v>-5.4099999999999999E-3</v>
      </c>
      <c r="E10" s="35">
        <v>-4.5700000000000003E-3</v>
      </c>
    </row>
    <row r="12" spans="1:7" x14ac:dyDescent="0.35">
      <c r="A12" t="str">
        <f>"College+"</f>
        <v>College+</v>
      </c>
      <c r="B12" t="s">
        <v>83</v>
      </c>
      <c r="C12" t="s">
        <v>89</v>
      </c>
      <c r="D12" t="s">
        <v>90</v>
      </c>
      <c r="E12" t="s">
        <v>91</v>
      </c>
    </row>
    <row r="13" spans="1:7" x14ac:dyDescent="0.35">
      <c r="A13" t="str">
        <f>""</f>
        <v/>
      </c>
      <c r="B13" s="35">
        <v>-8.8000000000000005E-3</v>
      </c>
      <c r="C13" s="35">
        <v>-4.6100000000000004E-3</v>
      </c>
      <c r="D13" s="35">
        <v>-5.1900000000000002E-3</v>
      </c>
      <c r="E13" s="35">
        <v>-4.9500000000000004E-3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8" t="s">
        <v>8</v>
      </c>
      <c r="B18" s="58"/>
      <c r="C18" s="58"/>
      <c r="D18" s="58"/>
      <c r="E18" s="58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dimension ref="B2:G31"/>
  <sheetViews>
    <sheetView showGridLines="0" topLeftCell="A9" workbookViewId="0">
      <selection activeCell="F26" sqref="E18:F26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7" ht="15" thickBot="1" x14ac:dyDescent="0.4"/>
    <row r="3" spans="2:7" ht="15" thickBot="1" x14ac:dyDescent="0.4">
      <c r="C3" s="10" t="s">
        <v>128</v>
      </c>
      <c r="D3" s="45">
        <v>312</v>
      </c>
    </row>
    <row r="4" spans="2:7" x14ac:dyDescent="0.35">
      <c r="C4" t="s">
        <v>132</v>
      </c>
      <c r="D4">
        <v>22</v>
      </c>
    </row>
    <row r="5" spans="2:7" ht="15" thickBot="1" x14ac:dyDescent="0.4">
      <c r="C5" s="46" t="s">
        <v>129</v>
      </c>
      <c r="D5" s="46">
        <v>9</v>
      </c>
    </row>
    <row r="6" spans="2:7" ht="15" thickTop="1" x14ac:dyDescent="0.35"/>
    <row r="8" spans="2:7" x14ac:dyDescent="0.35">
      <c r="B8" s="4" t="s">
        <v>130</v>
      </c>
      <c r="E8" s="4" t="s">
        <v>131</v>
      </c>
    </row>
    <row r="9" spans="2:7" ht="29.5" thickBot="1" x14ac:dyDescent="0.4">
      <c r="B9" s="27" t="s">
        <v>156</v>
      </c>
      <c r="C9" s="3" t="s">
        <v>157</v>
      </c>
      <c r="D9" s="47"/>
      <c r="E9" s="27" t="s">
        <v>156</v>
      </c>
      <c r="F9" s="3" t="s">
        <v>157</v>
      </c>
    </row>
    <row r="10" spans="2:7" x14ac:dyDescent="0.35">
      <c r="B10">
        <v>2121</v>
      </c>
      <c r="C10" t="s">
        <v>137</v>
      </c>
      <c r="D10">
        <f>+COUNT(B13:B18)/COUNT(B10:B18)</f>
        <v>0.66666666666666663</v>
      </c>
      <c r="E10">
        <v>1114</v>
      </c>
      <c r="F10" t="s">
        <v>134</v>
      </c>
      <c r="G10">
        <f>+COUNT(E19:E31)/COUNT(E10:E31)</f>
        <v>0.59090909090909094</v>
      </c>
    </row>
    <row r="11" spans="2:7" x14ac:dyDescent="0.35">
      <c r="B11">
        <v>2129</v>
      </c>
      <c r="C11" t="s">
        <v>138</v>
      </c>
      <c r="E11">
        <v>1122</v>
      </c>
      <c r="F11" t="s">
        <v>135</v>
      </c>
    </row>
    <row r="12" spans="2:7" x14ac:dyDescent="0.35">
      <c r="B12">
        <v>2434</v>
      </c>
      <c r="C12" t="s">
        <v>139</v>
      </c>
      <c r="E12">
        <v>1137</v>
      </c>
      <c r="F12" t="s">
        <v>136</v>
      </c>
    </row>
    <row r="13" spans="2:7" x14ac:dyDescent="0.35">
      <c r="B13">
        <v>5213</v>
      </c>
      <c r="C13" t="s">
        <v>143</v>
      </c>
      <c r="E13">
        <v>2121</v>
      </c>
      <c r="F13" t="s">
        <v>137</v>
      </c>
    </row>
    <row r="14" spans="2:7" x14ac:dyDescent="0.35">
      <c r="B14">
        <v>5312</v>
      </c>
      <c r="C14" t="s">
        <v>146</v>
      </c>
      <c r="E14">
        <v>2129</v>
      </c>
      <c r="F14" t="s">
        <v>138</v>
      </c>
    </row>
    <row r="15" spans="2:7" x14ac:dyDescent="0.35">
      <c r="B15">
        <v>5421</v>
      </c>
      <c r="C15" t="s">
        <v>149</v>
      </c>
      <c r="E15">
        <v>2434</v>
      </c>
      <c r="F15" t="s">
        <v>139</v>
      </c>
    </row>
    <row r="16" spans="2:7" x14ac:dyDescent="0.35">
      <c r="B16">
        <v>5431</v>
      </c>
      <c r="C16" t="s">
        <v>150</v>
      </c>
      <c r="E16">
        <v>2441</v>
      </c>
      <c r="F16" t="s">
        <v>140</v>
      </c>
    </row>
    <row r="17" spans="2:6" x14ac:dyDescent="0.35">
      <c r="B17">
        <v>6221</v>
      </c>
      <c r="C17" t="s">
        <v>151</v>
      </c>
      <c r="E17">
        <v>3229</v>
      </c>
      <c r="F17" t="s">
        <v>141</v>
      </c>
    </row>
    <row r="18" spans="2:6" x14ac:dyDescent="0.35">
      <c r="B18">
        <v>8215</v>
      </c>
      <c r="C18" t="s">
        <v>154</v>
      </c>
      <c r="E18">
        <v>3551</v>
      </c>
      <c r="F18" t="s">
        <v>142</v>
      </c>
    </row>
    <row r="19" spans="2:6" x14ac:dyDescent="0.35">
      <c r="E19">
        <v>5213</v>
      </c>
      <c r="F19" t="s">
        <v>143</v>
      </c>
    </row>
    <row r="20" spans="2:6" x14ac:dyDescent="0.35">
      <c r="E20">
        <v>5231</v>
      </c>
      <c r="F20" t="s">
        <v>144</v>
      </c>
    </row>
    <row r="21" spans="2:6" x14ac:dyDescent="0.35">
      <c r="E21">
        <v>5241</v>
      </c>
      <c r="F21" t="s">
        <v>145</v>
      </c>
    </row>
    <row r="22" spans="2:6" x14ac:dyDescent="0.35">
      <c r="E22">
        <v>5312</v>
      </c>
      <c r="F22" t="s">
        <v>146</v>
      </c>
    </row>
    <row r="23" spans="2:6" x14ac:dyDescent="0.35">
      <c r="E23">
        <v>5321</v>
      </c>
      <c r="F23" t="s">
        <v>147</v>
      </c>
    </row>
    <row r="24" spans="2:6" x14ac:dyDescent="0.35">
      <c r="E24">
        <v>5412</v>
      </c>
      <c r="F24" t="s">
        <v>148</v>
      </c>
    </row>
    <row r="25" spans="2:6" x14ac:dyDescent="0.35">
      <c r="E25">
        <v>5421</v>
      </c>
      <c r="F25" t="s">
        <v>149</v>
      </c>
    </row>
    <row r="26" spans="2:6" x14ac:dyDescent="0.35">
      <c r="E26">
        <v>5431</v>
      </c>
      <c r="F26" t="s">
        <v>150</v>
      </c>
    </row>
    <row r="27" spans="2:6" x14ac:dyDescent="0.35">
      <c r="E27">
        <v>6221</v>
      </c>
      <c r="F27" t="s">
        <v>151</v>
      </c>
    </row>
    <row r="28" spans="2:6" x14ac:dyDescent="0.35">
      <c r="E28">
        <v>8135</v>
      </c>
      <c r="F28" t="s">
        <v>152</v>
      </c>
    </row>
    <row r="29" spans="2:6" x14ac:dyDescent="0.35">
      <c r="E29">
        <v>8214</v>
      </c>
      <c r="F29" t="s">
        <v>153</v>
      </c>
    </row>
    <row r="30" spans="2:6" x14ac:dyDescent="0.35">
      <c r="E30">
        <v>8215</v>
      </c>
      <c r="F30" t="s">
        <v>154</v>
      </c>
    </row>
    <row r="31" spans="2:6" x14ac:dyDescent="0.35">
      <c r="E31">
        <v>9133</v>
      </c>
      <c r="F31" t="s">
        <v>155</v>
      </c>
    </row>
  </sheetData>
  <sortState xmlns:xlrd2="http://schemas.microsoft.com/office/spreadsheetml/2017/richdata2" ref="B10:B18">
    <sortCondition ref="B10:B18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theta_estimates</vt:lpstr>
      <vt:lpstr>OLS_thetas</vt:lpstr>
      <vt:lpstr>sigma_estimates</vt:lpstr>
      <vt:lpstr>summaries</vt:lpstr>
      <vt:lpstr>skill_correlation</vt:lpstr>
      <vt:lpstr>top_jobs_skill</vt:lpstr>
      <vt:lpstr>indexes_make_sense</vt:lpstr>
      <vt:lpstr>people_do_diff</vt:lpstr>
      <vt:lpstr>step-up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2023-06-20T16:11:46Z</dcterms:modified>
</cp:coreProperties>
</file>