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6955996C-ACD8-42CD-869C-E43510B2D7DC}" xr6:coauthVersionLast="47" xr6:coauthVersionMax="47" xr10:uidLastSave="{00000000-0000-0000-0000-000000000000}"/>
  <bookViews>
    <workbookView xWindow="-110" yWindow="-110" windowWidth="19420" windowHeight="10300" firstSheet="5" activeTab="9" xr2:uid="{E382401A-5014-4F77-A3DB-04E9551C20F1}"/>
  </bookViews>
  <sheets>
    <sheet name="theta_estimates" sheetId="2" r:id="rId1"/>
    <sheet name="OLS_thetas" sheetId="8" r:id="rId2"/>
    <sheet name="sigma_estimates" sheetId="3" r:id="rId3"/>
    <sheet name="summaries" sheetId="4" r:id="rId4"/>
    <sheet name="Sheet1" sheetId="9" r:id="rId5"/>
    <sheet name="skill_correlation" sheetId="7" r:id="rId6"/>
    <sheet name="top_jobs_skill" sheetId="5" r:id="rId7"/>
    <sheet name="indexes_make_sense" sheetId="6" r:id="rId8"/>
    <sheet name="people_do_diff" sheetId="1" r:id="rId9"/>
    <sheet name="step-up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8" l="1"/>
  <c r="H6" i="8"/>
  <c r="G6" i="8"/>
  <c r="I5" i="8"/>
  <c r="H5" i="8"/>
  <c r="G5" i="8"/>
  <c r="I4" i="8"/>
  <c r="H4" i="8"/>
  <c r="G4" i="8"/>
  <c r="I24" i="2"/>
  <c r="H24" i="2"/>
  <c r="G24" i="2"/>
  <c r="I23" i="2"/>
  <c r="H23" i="2"/>
  <c r="G23" i="2"/>
  <c r="I22" i="2"/>
  <c r="H22" i="2"/>
  <c r="G22" i="2"/>
  <c r="I42" i="2"/>
  <c r="H42" i="2"/>
  <c r="G42" i="2"/>
  <c r="I41" i="2"/>
  <c r="H41" i="2"/>
  <c r="G41" i="2"/>
  <c r="I40" i="2"/>
  <c r="H40" i="2"/>
  <c r="G40" i="2"/>
  <c r="I33" i="2"/>
  <c r="H33" i="2"/>
  <c r="G33" i="2"/>
  <c r="I32" i="2"/>
  <c r="H32" i="2"/>
  <c r="G32" i="2"/>
  <c r="I31" i="2"/>
  <c r="H31" i="2"/>
  <c r="G31" i="2"/>
  <c r="I15" i="2"/>
  <c r="H15" i="2"/>
  <c r="G15" i="2"/>
  <c r="I14" i="2"/>
  <c r="H14" i="2"/>
  <c r="G14" i="2"/>
  <c r="I13" i="2"/>
  <c r="H13" i="2"/>
  <c r="G13" i="2"/>
  <c r="I6" i="2"/>
  <c r="H6" i="2"/>
  <c r="G6" i="2"/>
  <c r="I5" i="2"/>
  <c r="H5" i="2"/>
  <c r="G5" i="2"/>
  <c r="I4" i="2"/>
  <c r="H4" i="2"/>
  <c r="G4" i="2"/>
  <c r="D13" i="4"/>
  <c r="D14" i="4"/>
  <c r="D12" i="4"/>
  <c r="D22" i="4"/>
  <c r="D23" i="4"/>
  <c r="D24" i="4"/>
  <c r="D26" i="4"/>
  <c r="D27" i="4"/>
  <c r="D28" i="4"/>
  <c r="D30" i="4"/>
  <c r="D31" i="4"/>
  <c r="D32" i="4"/>
  <c r="D19" i="4"/>
  <c r="D20" i="4"/>
  <c r="D18" i="4"/>
  <c r="A17" i="1" l="1"/>
  <c r="A13" i="1"/>
  <c r="A10" i="1"/>
  <c r="A9" i="1"/>
  <c r="A7" i="1"/>
  <c r="A4" i="1"/>
  <c r="E3" i="1"/>
  <c r="D3" i="1"/>
  <c r="C3" i="1"/>
  <c r="B3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35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tc={8D1A7133-6224-491D-8C19-D1034B38F6EB}</author>
  </authors>
  <commentList>
    <comment ref="A1" authorId="0" shapeId="0" xr:uid="{8D1A7133-6224-491D-8C19-D1034B38F6EB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have to correct this. I just realized a variable had the wrong sign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tc={FED5AEE0-2B0B-4FF7-A720-0A4567BE17C3}</author>
  </authors>
  <commentList>
    <comment ref="A3" authorId="0" shapeId="0" xr:uid="{FED5AEE0-2B0B-4FF7-A720-0A4567BE17C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required, I would be happy to fix the occupation labels once I am sure that there would be no changes to the tables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tc={6C18450E-2202-495B-8DE9-F9CB9D8F4E2B}</author>
  </authors>
  <commentList>
    <comment ref="E17" authorId="0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César Garro-Marin</author>
  </authors>
  <commentList>
    <comment ref="C3" authorId="0" shapeId="0" xr:uid="{BC77D572-89DD-48BF-B63C-582A46B1DDE1}">
      <text>
        <r>
          <rPr>
            <b/>
            <sz val="9"/>
            <color indexed="81"/>
            <rFont val="Tahoma"/>
            <family val="2"/>
          </rPr>
          <t>César Garro-Marin:</t>
        </r>
        <r>
          <rPr>
            <sz val="9"/>
            <color indexed="81"/>
            <rFont val="Tahoma"/>
            <family val="2"/>
          </rPr>
          <t xml:space="preserve">
I am using all the occupations available in the LFS</t>
        </r>
      </text>
    </comment>
  </commentList>
</comments>
</file>

<file path=xl/sharedStrings.xml><?xml version="1.0" encoding="utf-8"?>
<sst xmlns="http://schemas.openxmlformats.org/spreadsheetml/2006/main" count="342" uniqueCount="140">
  <si>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</si>
  <si>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</si>
  <si>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</si>
  <si>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</si>
  <si>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</si>
  <si>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</si>
  <si>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</si>
  <si>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People with different education levels do their jobs differently</t>
  </si>
  <si>
    <t>Note: standard errors clustered at the occupation level</t>
  </si>
  <si>
    <t>Education</t>
  </si>
  <si>
    <t>GCSE C-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</si>
  <si>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</si>
  <si>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</si>
  <si>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</si>
  <si>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</si>
  <si>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</si>
  <si>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</si>
  <si>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</si>
  <si>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</si>
  <si>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</si>
  <si>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</si>
  <si>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</si>
  <si>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</si>
  <si>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</si>
  <si>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</si>
  <si>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</si>
  <si>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</si>
  <si>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</si>
  <si>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</si>
  <si>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</si>
  <si>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</si>
  <si>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1131 financial managers &amp; chartered secs</t>
  </si>
  <si>
    <t>3534 fin., invest, and taxation analysts and advisers</t>
  </si>
  <si>
    <t>2423 mngmnt cons, actuar, econs &amp; statn</t>
  </si>
  <si>
    <t>2126 design, development, production and process engineers</t>
  </si>
  <si>
    <t>8211 heavy goods vehicle drivers</t>
  </si>
  <si>
    <t>9223 kitchen and catering assistants</t>
  </si>
  <si>
    <t>8214 taxi, cab drivers and chauffeurs</t>
  </si>
  <si>
    <t>224 waiters, waitresses</t>
  </si>
  <si>
    <t>8212 van drivers</t>
  </si>
  <si>
    <t>9233 cleaners, domestics</t>
  </si>
  <si>
    <t>Top and bottom occupations by skill</t>
  </si>
  <si>
    <t>5321 building trades</t>
  </si>
  <si>
    <t>5312 bricklayers, masons, roofers</t>
  </si>
  <si>
    <t>5111 Farmers, gardeners and ground women</t>
  </si>
  <si>
    <t>5213 Metal forming, welding and related trades</t>
  </si>
  <si>
    <t>5231 Vehicle trades</t>
  </si>
  <si>
    <t>4111 civil service officers and assistants</t>
  </si>
  <si>
    <t>3561 public service associates, personnel and industrial relations officers</t>
  </si>
  <si>
    <t>1135 pers training &amp; ind rel mngers</t>
  </si>
  <si>
    <t>3229 therapists n.e.c.</t>
  </si>
  <si>
    <t>2319 teaching professionals n.e.c.</t>
  </si>
  <si>
    <t>1122 managers in construction, mining and energy</t>
  </si>
  <si>
    <t>8111 food, drink &amp; tobac process operat</t>
  </si>
  <si>
    <t>9225 bar staff</t>
  </si>
  <si>
    <t>7112 retail cashiers/check-out operators</t>
  </si>
  <si>
    <t>3563 vocatn &amp; indust trainrs &amp; instrctrs</t>
  </si>
  <si>
    <t>1172 protective service officers</t>
  </si>
  <si>
    <t>1181 healthcare and social service managers</t>
  </si>
  <si>
    <t>3231 youth and community workers</t>
  </si>
  <si>
    <t>5492 Skill trades nec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</si>
  <si>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</si>
  <si>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</si>
  <si>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</si>
  <si>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</si>
  <si>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</si>
  <si>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</si>
  <si>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</si>
  <si>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</si>
  <si>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</si>
  <si>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</si>
  <si>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</si>
  <si>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</si>
  <si>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</si>
  <si>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</si>
  <si>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</si>
  <si>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</si>
  <si>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</si>
  <si>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</si>
  <si>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</si>
  <si>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</si>
  <si>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</si>
  <si>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</si>
  <si>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</si>
  <si>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-0.0801***</t>
  </si>
  <si>
    <t>0.653***</t>
  </si>
  <si>
    <t>-0.0217***</t>
  </si>
  <si>
    <t>0.0193***</t>
  </si>
  <si>
    <t>0.0130*</t>
  </si>
  <si>
    <t>0.0290***</t>
  </si>
  <si>
    <t>0.0443***</t>
  </si>
  <si>
    <t>0.0406***</t>
  </si>
  <si>
    <t>0.0626***</t>
  </si>
  <si>
    <t>0.493***</t>
  </si>
  <si>
    <t>0.647***</t>
  </si>
  <si>
    <t>0.522***</t>
  </si>
  <si>
    <t>Not winsorized</t>
  </si>
  <si>
    <t>Different manual</t>
  </si>
  <si>
    <t>Percentiles</t>
  </si>
  <si>
    <t>Smallest</t>
  </si>
  <si>
    <t>Obs</t>
  </si>
  <si>
    <t>Sum of Wgt.</t>
  </si>
  <si>
    <t>Mean</t>
  </si>
  <si>
    <t>Largest</t>
  </si>
  <si>
    <t>Std. Dev.</t>
  </si>
  <si>
    <t>Variance</t>
  </si>
  <si>
    <t>Skewness</t>
  </si>
  <si>
    <t>Kurtosis</t>
  </si>
  <si>
    <t>Freq.</t>
  </si>
  <si>
    <t>Total</t>
  </si>
  <si>
    <t>Bad sigma</t>
  </si>
  <si>
    <t>Strength</t>
  </si>
  <si>
    <t>Correlation matrix of the whole thing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</si>
  <si>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</si>
  <si>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</si>
  <si>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</si>
  <si>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</si>
  <si>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</si>
  <si>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</si>
  <si>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</si>
  <si>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</si>
  <si>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</si>
  <si>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</si>
  <si>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</si>
  <si>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</si>
  <si>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&lt;</t>
  </si>
  <si>
    <t>Restriction OLS</t>
  </si>
  <si>
    <t>GCSE or less</t>
  </si>
  <si>
    <t>A* levels / trade certification</t>
  </si>
  <si>
    <t>Total occupations</t>
  </si>
  <si>
    <t>Significant GCSE share increases</t>
  </si>
  <si>
    <t>Surviving increases after step-up correction</t>
  </si>
  <si>
    <t>6221 Hairdressers And Related Occupations</t>
  </si>
  <si>
    <t>5421 printing trades</t>
  </si>
  <si>
    <t>2129 engineering professionals n.e.c.</t>
  </si>
  <si>
    <t>8215 Transport operatives nec</t>
  </si>
  <si>
    <t>2121 civil, mechanical, electrical and electronics engineers</t>
  </si>
  <si>
    <t>5431 butchers, meat cutters</t>
  </si>
  <si>
    <t>2434 chartrd surveyors (not qntity surv)</t>
  </si>
  <si>
    <t>Occupations that survive the step up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</si>
</sst>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_);\(0.000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0" fillId="0" borderId="4" xfId="0" applyBorder="1" applyAlignment="1">
      <alignment horizontal="left" indent="2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165" fontId="0" fillId="0" borderId="4" xfId="0" applyNumberFormat="1" applyBorder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166" fontId="0" fillId="0" borderId="0" xfId="0" applyNumberFormat="1" applyAlignment="1">
      <alignment horizontal="left"/>
    </xf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3174</xdr:rowOff>
    </xdr:from>
    <xdr:to>
      <xdr:col>14</xdr:col>
      <xdr:colOff>136040</xdr:colOff>
      <xdr:row>62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24</xdr:row>
      <xdr:rowOff>133350</xdr:rowOff>
    </xdr:from>
    <xdr:to>
      <xdr:col>25</xdr:col>
      <xdr:colOff>351036</xdr:colOff>
      <xdr:row>48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95250</xdr:rowOff>
    </xdr:from>
    <xdr:to>
      <xdr:col>9</xdr:col>
      <xdr:colOff>161345</xdr:colOff>
      <xdr:row>86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60</xdr:row>
      <xdr:rowOff>150991</xdr:rowOff>
    </xdr:from>
    <xdr:to>
      <xdr:col>21</xdr:col>
      <xdr:colOff>255785</xdr:colOff>
      <xdr:row>87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5" dT="2023-05-04T15:19:28.63" personId="{F8FA700A-AE49-4429-93AD-D984B9D4E946}" id="{134ADD85-417C-4FE4-8D98-C9A6AB9E32ED}">
    <text>Should I winsorize it?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5-04T14:24:46.91" personId="{F8FA700A-AE49-4429-93AD-D984B9D4E946}" id="{8D1A7133-6224-491D-8C19-D1034B38F6EB}" done="1">
    <text>I have to correct this. I just realized a variable had the wrong sign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3" dT="2023-05-04T11:17:55.16" personId="{F8FA700A-AE49-4429-93AD-D984B9D4E946}" id="{FED5AEE0-2B0B-4FF7-A720-0A4567BE17C3}">
    <text>If required, I would be happy to fix the occupation labels once I am sure that there would be no changes to the tables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7" dT="2023-05-04T15:16:13.11" personId="{F8FA700A-AE49-4429-93AD-D984B9D4E946}" id="{6C18450E-2202-495B-8DE9-F9CB9D8F4E2B}">
    <text>I restricted the sample to match the one we use in the GMM estimation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I44"/>
  <sheetViews>
    <sheetView showGridLines="0" zoomScale="145" zoomScaleNormal="145" workbookViewId="0">
      <selection activeCell="B40" sqref="B40"/>
    </sheetView>
  </sheetViews>
  <sheetFormatPr defaultRowHeight="14.5" x14ac:dyDescent="0.35"/>
  <cols>
    <col min="1" max="1" width="13.6328125" customWidth="1"/>
    <col min="2" max="5" width="17.453125" bestFit="1" customWidth="1"/>
  </cols>
  <sheetData>
    <row r="1" spans="1:9" ht="18.5" x14ac:dyDescent="0.45">
      <c r="A1" s="49" t="s">
        <v>28</v>
      </c>
      <c r="B1" s="49"/>
      <c r="C1" s="49"/>
      <c r="D1" s="49"/>
      <c r="E1" s="49"/>
      <c r="F1" s="45"/>
    </row>
    <row r="2" spans="1:9" ht="15" thickBot="1" x14ac:dyDescent="0.4">
      <c r="A2" t="s">
        <v>125</v>
      </c>
      <c r="G2" s="48" t="s">
        <v>26</v>
      </c>
      <c r="H2" s="48"/>
      <c r="I2" s="48"/>
    </row>
    <row r="3" spans="1:9" ht="15" thickBot="1" x14ac:dyDescent="0.4">
      <c r="A3" s="10" t="s">
        <v>9</v>
      </c>
      <c r="B3" s="12" t="s">
        <v>3</v>
      </c>
      <c r="C3" s="12" t="s">
        <v>4</v>
      </c>
      <c r="D3" s="12" t="s">
        <v>5</v>
      </c>
      <c r="E3" s="12" t="s">
        <v>6</v>
      </c>
      <c r="G3" s="8" t="s">
        <v>4</v>
      </c>
      <c r="H3" s="8" t="s">
        <v>27</v>
      </c>
      <c r="I3" s="8" t="s">
        <v>6</v>
      </c>
    </row>
    <row r="4" spans="1:9" x14ac:dyDescent="0.35">
      <c r="A4" t="s">
        <v>10</v>
      </c>
      <c r="B4" s="9">
        <v>0.244299027114214</v>
      </c>
      <c r="C4" s="9">
        <v>0.284013423333426</v>
      </c>
      <c r="D4" s="9">
        <v>0.81678328589676596</v>
      </c>
      <c r="E4" s="9">
        <v>0.246151527775374</v>
      </c>
      <c r="G4" s="20">
        <f>+C4/$B4</f>
        <v>1.1625646924932076</v>
      </c>
      <c r="H4" s="20">
        <f t="shared" ref="H4:I6" si="0">+D4/$B4</f>
        <v>3.3433751069131592</v>
      </c>
      <c r="I4" s="20">
        <f t="shared" si="0"/>
        <v>1.0075829227936053</v>
      </c>
    </row>
    <row r="5" spans="1:9" x14ac:dyDescent="0.35">
      <c r="A5" t="s">
        <v>11</v>
      </c>
      <c r="B5" s="9">
        <v>0.244299027114214</v>
      </c>
      <c r="C5" s="9">
        <v>0.39134666027288501</v>
      </c>
      <c r="D5" s="9">
        <v>0.84550065690207798</v>
      </c>
      <c r="E5" s="9">
        <v>2.68823275696158E-2</v>
      </c>
      <c r="G5" s="20">
        <f t="shared" ref="G5:G6" si="1">+C5/$B5</f>
        <v>1.6019165728806759</v>
      </c>
      <c r="H5" s="20">
        <f t="shared" si="0"/>
        <v>3.4609251902865412</v>
      </c>
      <c r="I5" s="20">
        <f t="shared" si="0"/>
        <v>0.1100386190119695</v>
      </c>
    </row>
    <row r="6" spans="1:9" ht="15" thickBot="1" x14ac:dyDescent="0.4">
      <c r="A6" s="22" t="s">
        <v>12</v>
      </c>
      <c r="B6" s="23">
        <v>0.244299027114214</v>
      </c>
      <c r="C6" s="23">
        <v>0.98766734287929203</v>
      </c>
      <c r="D6" s="23">
        <v>0.17820408513814101</v>
      </c>
      <c r="E6" s="23">
        <v>0.101593597684959</v>
      </c>
      <c r="G6" s="20">
        <f t="shared" si="1"/>
        <v>4.0428623664454486</v>
      </c>
      <c r="H6" s="20">
        <f t="shared" si="0"/>
        <v>0.72945065415601318</v>
      </c>
      <c r="I6" s="20">
        <f t="shared" si="0"/>
        <v>0.41585756146897074</v>
      </c>
    </row>
    <row r="8" spans="1:9" x14ac:dyDescent="0.35">
      <c r="A8" s="4" t="s">
        <v>21</v>
      </c>
      <c r="B8" s="24" t="s">
        <v>23</v>
      </c>
      <c r="C8" s="24" t="s">
        <v>30</v>
      </c>
      <c r="D8" s="24" t="s">
        <v>24</v>
      </c>
      <c r="E8" s="24" t="s">
        <v>25</v>
      </c>
    </row>
    <row r="10" spans="1:9" ht="18.5" x14ac:dyDescent="0.45">
      <c r="A10" s="49" t="s">
        <v>28</v>
      </c>
      <c r="B10" s="49"/>
      <c r="C10" s="49"/>
      <c r="D10" s="49"/>
      <c r="E10" s="49"/>
      <c r="F10" s="45"/>
    </row>
    <row r="11" spans="1:9" ht="15" thickBot="1" x14ac:dyDescent="0.4">
      <c r="G11" s="48" t="s">
        <v>26</v>
      </c>
      <c r="H11" s="48"/>
      <c r="I11" s="48"/>
    </row>
    <row r="12" spans="1:9" ht="15" thickBot="1" x14ac:dyDescent="0.4">
      <c r="A12" s="10" t="s">
        <v>9</v>
      </c>
      <c r="B12" s="12" t="s">
        <v>3</v>
      </c>
      <c r="C12" s="12" t="s">
        <v>4</v>
      </c>
      <c r="D12" s="12" t="s">
        <v>5</v>
      </c>
      <c r="E12" s="12" t="s">
        <v>6</v>
      </c>
      <c r="G12" s="8" t="s">
        <v>4</v>
      </c>
      <c r="H12" s="8" t="s">
        <v>27</v>
      </c>
      <c r="I12" s="8" t="s">
        <v>6</v>
      </c>
    </row>
    <row r="13" spans="1:9" x14ac:dyDescent="0.35">
      <c r="A13" t="s">
        <v>10</v>
      </c>
      <c r="B13" s="9">
        <v>0.243728048163528</v>
      </c>
      <c r="C13" s="9">
        <v>0.30639338586139098</v>
      </c>
      <c r="D13" s="9">
        <v>0.94781940223736805</v>
      </c>
      <c r="E13" s="9">
        <v>6.8997895402579598E-2</v>
      </c>
      <c r="G13" s="20">
        <f t="shared" ref="G13:I15" si="2">+C13/$B13</f>
        <v>1.2571117200914768</v>
      </c>
      <c r="H13" s="20">
        <f t="shared" si="2"/>
        <v>3.888840079667129</v>
      </c>
      <c r="I13" s="20">
        <f t="shared" si="2"/>
        <v>0.28309378392217638</v>
      </c>
    </row>
    <row r="14" spans="1:9" x14ac:dyDescent="0.35">
      <c r="A14" t="s">
        <v>11</v>
      </c>
      <c r="B14" s="9">
        <v>0.243728048163528</v>
      </c>
      <c r="C14" s="9">
        <v>0.649996885772121</v>
      </c>
      <c r="D14" s="9">
        <v>0.62369711452125598</v>
      </c>
      <c r="E14" s="9">
        <v>1.64025266039926E-2</v>
      </c>
      <c r="G14" s="20">
        <f t="shared" si="2"/>
        <v>2.6668940676700825</v>
      </c>
      <c r="H14" s="20">
        <f t="shared" si="2"/>
        <v>2.5589878523246115</v>
      </c>
      <c r="I14" s="20">
        <f t="shared" si="2"/>
        <v>6.7298477658129088E-2</v>
      </c>
    </row>
    <row r="15" spans="1:9" ht="15" thickBot="1" x14ac:dyDescent="0.4">
      <c r="A15" s="22" t="s">
        <v>12</v>
      </c>
      <c r="B15" s="23">
        <v>0.243728048163528</v>
      </c>
      <c r="C15" s="23">
        <v>0.80900159771423297</v>
      </c>
      <c r="D15" s="23">
        <v>0.43380470102729102</v>
      </c>
      <c r="E15" s="23">
        <v>1.04049831254575E-2</v>
      </c>
      <c r="G15" s="20">
        <f t="shared" si="2"/>
        <v>3.3192798441131313</v>
      </c>
      <c r="H15" s="20">
        <f t="shared" si="2"/>
        <v>1.7798718871134278</v>
      </c>
      <c r="I15" s="20">
        <f t="shared" si="2"/>
        <v>4.2690954955156957E-2</v>
      </c>
    </row>
    <row r="17" spans="1:9" x14ac:dyDescent="0.35">
      <c r="A17" s="4" t="s">
        <v>21</v>
      </c>
      <c r="B17" s="24" t="s">
        <v>23</v>
      </c>
      <c r="C17" s="24" t="s">
        <v>22</v>
      </c>
      <c r="D17" s="24" t="s">
        <v>24</v>
      </c>
      <c r="E17" s="24" t="s">
        <v>25</v>
      </c>
    </row>
    <row r="19" spans="1:9" ht="18.5" x14ac:dyDescent="0.45">
      <c r="A19" s="49" t="s">
        <v>28</v>
      </c>
      <c r="B19" s="49"/>
      <c r="C19" s="49"/>
      <c r="D19" s="49"/>
      <c r="E19" s="49"/>
      <c r="F19" s="45"/>
    </row>
    <row r="20" spans="1:9" ht="15" thickBot="1" x14ac:dyDescent="0.4">
      <c r="G20" s="48" t="s">
        <v>26</v>
      </c>
      <c r="H20" s="48"/>
      <c r="I20" s="48"/>
    </row>
    <row r="21" spans="1:9" ht="15" thickBot="1" x14ac:dyDescent="0.4">
      <c r="A21" s="10" t="s">
        <v>9</v>
      </c>
      <c r="B21" s="12" t="s">
        <v>3</v>
      </c>
      <c r="C21" s="12" t="s">
        <v>4</v>
      </c>
      <c r="D21" s="12" t="s">
        <v>5</v>
      </c>
      <c r="E21" s="12" t="s">
        <v>6</v>
      </c>
      <c r="G21" s="8" t="s">
        <v>4</v>
      </c>
      <c r="H21" s="8" t="s">
        <v>27</v>
      </c>
      <c r="I21" s="8" t="s">
        <v>6</v>
      </c>
    </row>
    <row r="22" spans="1:9" x14ac:dyDescent="0.35">
      <c r="A22" t="s">
        <v>10</v>
      </c>
      <c r="B22" s="9">
        <v>0.28653203408786099</v>
      </c>
      <c r="C22" s="9">
        <v>0.432813593737364</v>
      </c>
      <c r="D22" s="9">
        <v>0.72863646579924202</v>
      </c>
      <c r="E22" s="9">
        <v>0.13590170492659701</v>
      </c>
      <c r="G22" s="20">
        <f t="shared" ref="G22:I24" si="3">+C22/$B22</f>
        <v>1.5105242773820111</v>
      </c>
      <c r="H22" s="20">
        <f t="shared" si="3"/>
        <v>2.5429494057052482</v>
      </c>
      <c r="I22" s="20">
        <f t="shared" si="3"/>
        <v>0.47429846843904605</v>
      </c>
    </row>
    <row r="23" spans="1:9" x14ac:dyDescent="0.35">
      <c r="A23" t="s">
        <v>11</v>
      </c>
      <c r="B23" s="9">
        <v>0.276932075864669</v>
      </c>
      <c r="C23" s="9">
        <v>0.57770093297611302</v>
      </c>
      <c r="D23" s="9">
        <v>0.59045981810458203</v>
      </c>
      <c r="E23" s="9">
        <v>0.11649908855437099</v>
      </c>
      <c r="G23" s="20">
        <f t="shared" si="3"/>
        <v>2.0860744685221064</v>
      </c>
      <c r="H23" s="20">
        <f t="shared" si="3"/>
        <v>2.1321467232027236</v>
      </c>
      <c r="I23" s="20">
        <f t="shared" si="3"/>
        <v>0.42067748270265992</v>
      </c>
    </row>
    <row r="24" spans="1:9" ht="15" thickBot="1" x14ac:dyDescent="0.4">
      <c r="A24" s="22" t="s">
        <v>12</v>
      </c>
      <c r="B24" s="23">
        <v>0.26284326769114302</v>
      </c>
      <c r="C24" s="23">
        <v>0.69281313851899595</v>
      </c>
      <c r="D24" s="23">
        <v>0.46538756699114298</v>
      </c>
      <c r="E24" s="23">
        <v>8.4193690103555402E-2</v>
      </c>
      <c r="G24" s="20">
        <f t="shared" si="3"/>
        <v>2.635841292815968</v>
      </c>
      <c r="H24" s="20">
        <f t="shared" si="3"/>
        <v>1.7705896410403859</v>
      </c>
      <c r="I24" s="20">
        <f t="shared" si="3"/>
        <v>0.32031899026034083</v>
      </c>
    </row>
    <row r="26" spans="1:9" x14ac:dyDescent="0.35">
      <c r="A26" s="4" t="s">
        <v>21</v>
      </c>
      <c r="B26" s="24" t="s">
        <v>29</v>
      </c>
      <c r="C26" s="24" t="s">
        <v>30</v>
      </c>
      <c r="D26" s="24" t="s">
        <v>96</v>
      </c>
      <c r="E26" s="24" t="s">
        <v>97</v>
      </c>
    </row>
    <row r="27" spans="1:9" x14ac:dyDescent="0.35">
      <c r="A27" s="4"/>
      <c r="B27" s="1"/>
      <c r="C27" s="1"/>
      <c r="D27" s="1"/>
      <c r="E27" s="1"/>
    </row>
    <row r="28" spans="1:9" ht="18.5" x14ac:dyDescent="0.45">
      <c r="A28" s="49" t="s">
        <v>28</v>
      </c>
      <c r="B28" s="49"/>
      <c r="C28" s="49"/>
      <c r="D28" s="49"/>
      <c r="E28" s="49"/>
      <c r="F28" s="45"/>
    </row>
    <row r="29" spans="1:9" ht="15" thickBot="1" x14ac:dyDescent="0.4">
      <c r="G29" s="48" t="s">
        <v>26</v>
      </c>
      <c r="H29" s="48"/>
      <c r="I29" s="48"/>
    </row>
    <row r="30" spans="1:9" ht="15" thickBot="1" x14ac:dyDescent="0.4">
      <c r="A30" s="10" t="s">
        <v>9</v>
      </c>
      <c r="B30" s="12" t="s">
        <v>3</v>
      </c>
      <c r="C30" s="12" t="s">
        <v>4</v>
      </c>
      <c r="D30" s="12" t="s">
        <v>5</v>
      </c>
      <c r="E30" s="12" t="s">
        <v>6</v>
      </c>
      <c r="G30" s="8" t="s">
        <v>4</v>
      </c>
      <c r="H30" s="8" t="s">
        <v>27</v>
      </c>
      <c r="I30" s="8" t="s">
        <v>6</v>
      </c>
    </row>
    <row r="31" spans="1:9" x14ac:dyDescent="0.35">
      <c r="A31" t="s">
        <v>10</v>
      </c>
      <c r="B31" s="9">
        <v>0.27694137299481097</v>
      </c>
      <c r="C31" s="9">
        <v>0.42839703824389602</v>
      </c>
      <c r="D31" s="9">
        <v>0.73221967455815895</v>
      </c>
      <c r="E31" s="9">
        <v>0.14522662046094101</v>
      </c>
      <c r="G31" s="20">
        <f t="shared" ref="G31:G33" si="4">+C31/$B31</f>
        <v>1.5468871032567708</v>
      </c>
      <c r="H31" s="20">
        <f t="shared" ref="H31:H33" si="5">+D31/$B31</f>
        <v>2.6439519189206826</v>
      </c>
      <c r="I31" s="20">
        <f t="shared" ref="I31:I33" si="6">+E31/$B31</f>
        <v>0.52439481645691888</v>
      </c>
    </row>
    <row r="32" spans="1:9" x14ac:dyDescent="0.35">
      <c r="A32" t="s">
        <v>11</v>
      </c>
      <c r="B32" s="9">
        <v>0.27694137299481097</v>
      </c>
      <c r="C32" s="9">
        <v>0.57228268588881703</v>
      </c>
      <c r="D32" s="9">
        <v>0.58926620862447998</v>
      </c>
      <c r="E32" s="9">
        <v>0.124157838755312</v>
      </c>
      <c r="G32" s="20">
        <f t="shared" si="4"/>
        <v>2.0664398377902886</v>
      </c>
      <c r="H32" s="20">
        <f t="shared" si="5"/>
        <v>2.127765173734157</v>
      </c>
      <c r="I32" s="20">
        <f t="shared" si="6"/>
        <v>0.44831813106392859</v>
      </c>
    </row>
    <row r="33" spans="1:9" ht="15" thickBot="1" x14ac:dyDescent="0.4">
      <c r="A33" s="22" t="s">
        <v>12</v>
      </c>
      <c r="B33" s="23">
        <v>0.27694137299481097</v>
      </c>
      <c r="C33" s="23">
        <v>0.68823758898142895</v>
      </c>
      <c r="D33" s="23">
        <v>0.45037536250430998</v>
      </c>
      <c r="E33" s="23">
        <v>9.6539983270205507E-2</v>
      </c>
      <c r="G33" s="20">
        <f t="shared" si="4"/>
        <v>2.485138213690897</v>
      </c>
      <c r="H33" s="20">
        <f t="shared" si="5"/>
        <v>1.626248030888287</v>
      </c>
      <c r="I33" s="20">
        <f t="shared" si="6"/>
        <v>0.34859357497304805</v>
      </c>
    </row>
    <row r="35" spans="1:9" x14ac:dyDescent="0.35">
      <c r="A35" s="4" t="s">
        <v>21</v>
      </c>
      <c r="B35" s="24" t="s">
        <v>29</v>
      </c>
      <c r="C35" s="24" t="s">
        <v>30</v>
      </c>
      <c r="D35" s="24" t="s">
        <v>96</v>
      </c>
      <c r="E35" s="24" t="s">
        <v>124</v>
      </c>
    </row>
    <row r="37" spans="1:9" ht="18.5" x14ac:dyDescent="0.45">
      <c r="A37" s="49" t="s">
        <v>28</v>
      </c>
      <c r="B37" s="49"/>
      <c r="C37" s="49"/>
      <c r="D37" s="49"/>
      <c r="E37" s="49"/>
      <c r="F37" s="45"/>
    </row>
    <row r="38" spans="1:9" ht="15" thickBot="1" x14ac:dyDescent="0.4">
      <c r="G38" s="48" t="s">
        <v>26</v>
      </c>
      <c r="H38" s="48"/>
      <c r="I38" s="48"/>
    </row>
    <row r="39" spans="1:9" ht="15" thickBot="1" x14ac:dyDescent="0.4">
      <c r="A39" s="10" t="s">
        <v>9</v>
      </c>
      <c r="B39" s="12" t="s">
        <v>3</v>
      </c>
      <c r="C39" s="12" t="s">
        <v>4</v>
      </c>
      <c r="D39" s="12" t="s">
        <v>5</v>
      </c>
      <c r="E39" s="12" t="s">
        <v>6</v>
      </c>
      <c r="G39" s="8" t="s">
        <v>4</v>
      </c>
      <c r="H39" s="8" t="s">
        <v>27</v>
      </c>
      <c r="I39" s="8" t="s">
        <v>6</v>
      </c>
    </row>
    <row r="40" spans="1:9" x14ac:dyDescent="0.35">
      <c r="A40" t="s">
        <v>10</v>
      </c>
      <c r="B40" s="9">
        <v>0.28183327657601598</v>
      </c>
      <c r="C40" s="9">
        <v>0.451604949468082</v>
      </c>
      <c r="D40" s="9">
        <v>0.72629296980184699</v>
      </c>
      <c r="E40" s="9">
        <v>0.126547412046842</v>
      </c>
      <c r="G40" s="20">
        <f t="shared" ref="G40:G42" si="7">+C40/$B40</f>
        <v>1.6023833486045969</v>
      </c>
      <c r="H40" s="20">
        <f t="shared" ref="H40:H42" si="8">+D40/$B40</f>
        <v>2.5770305714980095</v>
      </c>
      <c r="I40" s="20">
        <f t="shared" ref="I40:I42" si="9">+E40/$B40</f>
        <v>0.44901515386778562</v>
      </c>
    </row>
    <row r="41" spans="1:9" x14ac:dyDescent="0.35">
      <c r="A41" t="s">
        <v>11</v>
      </c>
      <c r="B41" s="9">
        <v>0.28183327657601598</v>
      </c>
      <c r="C41" s="9">
        <v>0.57312702766578705</v>
      </c>
      <c r="D41" s="9">
        <v>0.58547428345952901</v>
      </c>
      <c r="E41" s="9">
        <v>0.126990845337904</v>
      </c>
      <c r="G41" s="20">
        <f t="shared" si="7"/>
        <v>2.033567627743218</v>
      </c>
      <c r="H41" s="20">
        <f t="shared" si="8"/>
        <v>2.0773781243025611</v>
      </c>
      <c r="I41" s="20">
        <f t="shared" si="9"/>
        <v>0.4505885425621558</v>
      </c>
    </row>
    <row r="42" spans="1:9" ht="15" thickBot="1" x14ac:dyDescent="0.4">
      <c r="A42" s="22" t="s">
        <v>12</v>
      </c>
      <c r="B42" s="23">
        <v>0.28183327657601598</v>
      </c>
      <c r="C42" s="23">
        <v>0.73026257014047502</v>
      </c>
      <c r="D42" s="23">
        <v>0.395929548503758</v>
      </c>
      <c r="E42" s="23">
        <v>0.114035512352252</v>
      </c>
      <c r="G42" s="20">
        <f t="shared" si="7"/>
        <v>2.5911154957016187</v>
      </c>
      <c r="H42" s="20">
        <f t="shared" si="8"/>
        <v>1.4048360552518646</v>
      </c>
      <c r="I42" s="20">
        <f t="shared" si="9"/>
        <v>0.40462046830546772</v>
      </c>
    </row>
    <row r="44" spans="1:9" x14ac:dyDescent="0.35">
      <c r="A44" s="4" t="s">
        <v>21</v>
      </c>
      <c r="B44" s="24" t="s">
        <v>29</v>
      </c>
      <c r="C44" s="24" t="s">
        <v>22</v>
      </c>
      <c r="D44" s="24" t="s">
        <v>96</v>
      </c>
      <c r="E44" s="24" t="s">
        <v>124</v>
      </c>
    </row>
  </sheetData>
  <mergeCells count="10">
    <mergeCell ref="G29:I29"/>
    <mergeCell ref="A37:E37"/>
    <mergeCell ref="G38:I38"/>
    <mergeCell ref="G2:I2"/>
    <mergeCell ref="A1:E1"/>
    <mergeCell ref="A10:E10"/>
    <mergeCell ref="G11:I11"/>
    <mergeCell ref="A28:E28"/>
    <mergeCell ref="A19:E19"/>
    <mergeCell ref="G20:I20"/>
  </mergeCells>
  <conditionalFormatting sqref="G13:G15">
    <cfRule type="colorScale" priority="15">
      <colorScale>
        <cfvo type="min"/>
        <cfvo type="max"/>
        <color rgb="FFFCFCFF"/>
        <color rgb="FF63BE7B"/>
      </colorScale>
    </cfRule>
  </conditionalFormatting>
  <conditionalFormatting sqref="H13:H15">
    <cfRule type="colorScale" priority="14">
      <colorScale>
        <cfvo type="min"/>
        <cfvo type="max"/>
        <color rgb="FFFCFCFF"/>
        <color rgb="FF63BE7B"/>
      </colorScale>
    </cfRule>
  </conditionalFormatting>
  <conditionalFormatting sqref="I13:I15">
    <cfRule type="colorScale" priority="13">
      <colorScale>
        <cfvo type="min"/>
        <cfvo type="max"/>
        <color rgb="FFFCFCFF"/>
        <color rgb="FF63BE7B"/>
      </colorScale>
    </cfRule>
  </conditionalFormatting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G31:G33">
    <cfRule type="colorScale" priority="9">
      <colorScale>
        <cfvo type="min"/>
        <cfvo type="max"/>
        <color rgb="FFFCFCFF"/>
        <color rgb="FF63BE7B"/>
      </colorScale>
    </cfRule>
  </conditionalFormatting>
  <conditionalFormatting sqref="H31:H33">
    <cfRule type="colorScale" priority="8">
      <colorScale>
        <cfvo type="min"/>
        <cfvo type="max"/>
        <color rgb="FFFCFCFF"/>
        <color rgb="FF63BE7B"/>
      </colorScale>
    </cfRule>
  </conditionalFormatting>
  <conditionalFormatting sqref="I31:I33">
    <cfRule type="colorScale" priority="7">
      <colorScale>
        <cfvo type="min"/>
        <cfvo type="max"/>
        <color rgb="FFFCFCFF"/>
        <color rgb="FF63BE7B"/>
      </colorScale>
    </cfRule>
  </conditionalFormatting>
  <conditionalFormatting sqref="G40:G42">
    <cfRule type="colorScale" priority="6">
      <colorScale>
        <cfvo type="min"/>
        <cfvo type="max"/>
        <color rgb="FFFCFCFF"/>
        <color rgb="FF63BE7B"/>
      </colorScale>
    </cfRule>
  </conditionalFormatting>
  <conditionalFormatting sqref="H40:H42">
    <cfRule type="colorScale" priority="5">
      <colorScale>
        <cfvo type="min"/>
        <cfvo type="max"/>
        <color rgb="FFFCFCFF"/>
        <color rgb="FF63BE7B"/>
      </colorScale>
    </cfRule>
  </conditionalFormatting>
  <conditionalFormatting sqref="I40:I42">
    <cfRule type="colorScale" priority="4">
      <colorScale>
        <cfvo type="min"/>
        <cfvo type="max"/>
        <color rgb="FFFCFCFF"/>
        <color rgb="FF63BE7B"/>
      </colorScale>
    </cfRule>
  </conditionalFormatting>
  <conditionalFormatting sqref="G22:G24">
    <cfRule type="colorScale" priority="3">
      <colorScale>
        <cfvo type="min"/>
        <cfvo type="max"/>
        <color rgb="FFFCFCFF"/>
        <color rgb="FF63BE7B"/>
      </colorScale>
    </cfRule>
  </conditionalFormatting>
  <conditionalFormatting sqref="H22:H24">
    <cfRule type="colorScale" priority="2">
      <colorScale>
        <cfvo type="min"/>
        <cfvo type="max"/>
        <color rgb="FFFCFCFF"/>
        <color rgb="FF63BE7B"/>
      </colorScale>
    </cfRule>
  </conditionalFormatting>
  <conditionalFormatting sqref="I22:I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dimension ref="B2:C17"/>
  <sheetViews>
    <sheetView showGridLines="0" tabSelected="1" workbookViewId="0">
      <selection activeCell="D7" sqref="D7"/>
    </sheetView>
  </sheetViews>
  <sheetFormatPr defaultRowHeight="14.5" x14ac:dyDescent="0.35"/>
  <cols>
    <col min="2" max="2" width="41.36328125" customWidth="1"/>
  </cols>
  <sheetData>
    <row r="2" spans="2:3" ht="15" thickBot="1" x14ac:dyDescent="0.4"/>
    <row r="3" spans="2:3" ht="15" thickBot="1" x14ac:dyDescent="0.4">
      <c r="B3" s="10" t="s">
        <v>129</v>
      </c>
      <c r="C3" s="46">
        <v>312</v>
      </c>
    </row>
    <row r="4" spans="2:3" x14ac:dyDescent="0.35">
      <c r="B4" t="s">
        <v>130</v>
      </c>
      <c r="C4">
        <v>22</v>
      </c>
    </row>
    <row r="5" spans="2:3" ht="15" thickBot="1" x14ac:dyDescent="0.4">
      <c r="B5" s="47" t="s">
        <v>131</v>
      </c>
      <c r="C5" s="47">
        <v>9</v>
      </c>
    </row>
    <row r="6" spans="2:3" ht="15" thickTop="1" x14ac:dyDescent="0.35"/>
    <row r="8" spans="2:3" x14ac:dyDescent="0.35">
      <c r="B8" s="4" t="s">
        <v>139</v>
      </c>
    </row>
    <row r="9" spans="2:3" x14ac:dyDescent="0.35">
      <c r="B9" t="s">
        <v>43</v>
      </c>
    </row>
    <row r="10" spans="2:3" x14ac:dyDescent="0.35">
      <c r="B10" t="s">
        <v>132</v>
      </c>
    </row>
    <row r="11" spans="2:3" x14ac:dyDescent="0.35">
      <c r="B11" t="s">
        <v>133</v>
      </c>
    </row>
    <row r="12" spans="2:3" x14ac:dyDescent="0.35">
      <c r="B12" t="s">
        <v>45</v>
      </c>
    </row>
    <row r="13" spans="2:3" x14ac:dyDescent="0.35">
      <c r="B13" t="s">
        <v>134</v>
      </c>
    </row>
    <row r="14" spans="2:3" x14ac:dyDescent="0.35">
      <c r="B14" t="s">
        <v>135</v>
      </c>
    </row>
    <row r="15" spans="2:3" x14ac:dyDescent="0.35">
      <c r="B15" t="s">
        <v>136</v>
      </c>
    </row>
    <row r="16" spans="2:3" x14ac:dyDescent="0.35">
      <c r="B16" t="s">
        <v>137</v>
      </c>
    </row>
    <row r="17" spans="2:2" x14ac:dyDescent="0.35">
      <c r="B17" t="s">
        <v>138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8"/>
  <sheetViews>
    <sheetView showGridLines="0" zoomScale="145" zoomScaleNormal="145" workbookViewId="0">
      <selection activeCell="B4" sqref="B4"/>
    </sheetView>
  </sheetViews>
  <sheetFormatPr defaultRowHeight="14.5" x14ac:dyDescent="0.35"/>
  <cols>
    <col min="1" max="1" width="13.6328125" customWidth="1"/>
    <col min="2" max="5" width="17.453125" bestFit="1" customWidth="1"/>
  </cols>
  <sheetData>
    <row r="1" spans="1:9" ht="18.5" x14ac:dyDescent="0.45">
      <c r="A1" s="49" t="s">
        <v>28</v>
      </c>
      <c r="B1" s="49"/>
      <c r="C1" s="49"/>
      <c r="D1" s="49"/>
      <c r="E1" s="49"/>
      <c r="F1" s="44"/>
    </row>
    <row r="2" spans="1:9" ht="15" thickBot="1" x14ac:dyDescent="0.4">
      <c r="A2" t="s">
        <v>125</v>
      </c>
      <c r="G2" s="48" t="s">
        <v>26</v>
      </c>
      <c r="H2" s="48"/>
      <c r="I2" s="48"/>
    </row>
    <row r="3" spans="1:9" ht="15" thickBot="1" x14ac:dyDescent="0.4">
      <c r="A3" s="10" t="s">
        <v>9</v>
      </c>
      <c r="B3" s="12" t="s">
        <v>3</v>
      </c>
      <c r="C3" s="12" t="s">
        <v>4</v>
      </c>
      <c r="D3" s="12" t="s">
        <v>5</v>
      </c>
      <c r="E3" s="12" t="s">
        <v>6</v>
      </c>
      <c r="G3" s="8" t="s">
        <v>4</v>
      </c>
      <c r="H3" s="8" t="s">
        <v>27</v>
      </c>
      <c r="I3" s="8" t="s">
        <v>6</v>
      </c>
    </row>
    <row r="4" spans="1:9" x14ac:dyDescent="0.35">
      <c r="A4" t="s">
        <v>10</v>
      </c>
      <c r="B4" s="9">
        <v>0.29593120000000001</v>
      </c>
      <c r="C4" s="9">
        <v>0.43839400000000001</v>
      </c>
      <c r="D4" s="9">
        <v>0.67276720000000001</v>
      </c>
      <c r="E4" s="9">
        <v>0.1945896</v>
      </c>
      <c r="G4" s="20">
        <f>+C4/$B4</f>
        <v>1.481405137410317</v>
      </c>
      <c r="H4" s="20">
        <f t="shared" ref="H4:I6" si="0">+D4/$B4</f>
        <v>2.2733905718626493</v>
      </c>
      <c r="I4" s="20">
        <f t="shared" si="0"/>
        <v>0.65755013327422052</v>
      </c>
    </row>
    <row r="5" spans="1:9" x14ac:dyDescent="0.35">
      <c r="A5" t="s">
        <v>11</v>
      </c>
      <c r="B5" s="9">
        <v>0.27454250000000002</v>
      </c>
      <c r="C5" s="9">
        <v>0.5662315</v>
      </c>
      <c r="D5" s="9">
        <v>0.65564169999999999</v>
      </c>
      <c r="E5" s="9">
        <v>5.9034499999999997E-2</v>
      </c>
      <c r="G5" s="20">
        <f t="shared" ref="G5:G6" si="1">+C5/$B5</f>
        <v>2.0624548111858818</v>
      </c>
      <c r="H5" s="20">
        <f t="shared" si="0"/>
        <v>2.3881246073012372</v>
      </c>
      <c r="I5" s="20">
        <f t="shared" si="0"/>
        <v>0.21502863855322943</v>
      </c>
    </row>
    <row r="6" spans="1:9" ht="15" thickBot="1" x14ac:dyDescent="0.4">
      <c r="A6" s="22" t="s">
        <v>12</v>
      </c>
      <c r="B6" s="23">
        <v>0.27069300000000002</v>
      </c>
      <c r="C6" s="23">
        <v>0.62212940000000005</v>
      </c>
      <c r="D6" s="23">
        <v>0.54990119999999998</v>
      </c>
      <c r="E6" s="23">
        <v>7.5414999999999996E-2</v>
      </c>
      <c r="G6" s="20">
        <f t="shared" si="1"/>
        <v>2.2982840339425108</v>
      </c>
      <c r="H6" s="20">
        <f t="shared" si="0"/>
        <v>2.0314570380467907</v>
      </c>
      <c r="I6" s="20">
        <f t="shared" si="0"/>
        <v>0.27859974214331362</v>
      </c>
    </row>
    <row r="8" spans="1:9" x14ac:dyDescent="0.35">
      <c r="A8" s="4" t="s">
        <v>21</v>
      </c>
      <c r="B8" s="24" t="s">
        <v>126</v>
      </c>
      <c r="C8" s="24" t="s">
        <v>24</v>
      </c>
      <c r="D8" s="24"/>
      <c r="E8" s="24"/>
    </row>
  </sheetData>
  <mergeCells count="2">
    <mergeCell ref="A1:E1"/>
    <mergeCell ref="G2:I2"/>
  </mergeCells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B1:K12"/>
  <sheetViews>
    <sheetView showGridLines="0" workbookViewId="0">
      <selection activeCell="K1" sqref="K1"/>
    </sheetView>
  </sheetViews>
  <sheetFormatPr defaultRowHeight="14.5" x14ac:dyDescent="0.35"/>
  <cols>
    <col min="8" max="8" width="17.36328125" customWidth="1"/>
  </cols>
  <sheetData>
    <row r="1" spans="2:11" x14ac:dyDescent="0.35">
      <c r="C1" t="s">
        <v>98</v>
      </c>
      <c r="D1" t="s">
        <v>99</v>
      </c>
      <c r="H1" t="s">
        <v>110</v>
      </c>
      <c r="I1" t="s">
        <v>108</v>
      </c>
      <c r="K1" s="45"/>
    </row>
    <row r="2" spans="2:11" x14ac:dyDescent="0.35">
      <c r="B2" s="39">
        <v>0.01</v>
      </c>
      <c r="C2">
        <v>-80.663570000000007</v>
      </c>
      <c r="D2">
        <v>-80.663570000000007</v>
      </c>
    </row>
    <row r="3" spans="2:11" x14ac:dyDescent="0.35">
      <c r="B3" s="39">
        <v>0.05</v>
      </c>
      <c r="C3">
        <v>-4.4692429999999996</v>
      </c>
      <c r="D3">
        <v>-14.09618</v>
      </c>
      <c r="H3">
        <v>0</v>
      </c>
      <c r="I3">
        <v>85</v>
      </c>
    </row>
    <row r="4" spans="2:11" x14ac:dyDescent="0.35">
      <c r="B4" s="39">
        <v>0.1</v>
      </c>
      <c r="C4">
        <v>-0.73104380000000002</v>
      </c>
      <c r="D4">
        <v>-11.94042</v>
      </c>
      <c r="E4" t="s">
        <v>100</v>
      </c>
      <c r="F4">
        <v>93</v>
      </c>
      <c r="H4">
        <v>1</v>
      </c>
      <c r="I4">
        <v>8</v>
      </c>
    </row>
    <row r="5" spans="2:11" x14ac:dyDescent="0.35">
      <c r="B5" s="39">
        <v>0.25</v>
      </c>
      <c r="C5">
        <v>-0.25560250000000001</v>
      </c>
      <c r="D5">
        <v>-5.2036160000000002</v>
      </c>
      <c r="E5" t="s">
        <v>101</v>
      </c>
      <c r="F5">
        <v>93</v>
      </c>
    </row>
    <row r="6" spans="2:11" x14ac:dyDescent="0.35">
      <c r="H6" t="s">
        <v>109</v>
      </c>
      <c r="I6">
        <v>93</v>
      </c>
    </row>
    <row r="7" spans="2:11" x14ac:dyDescent="0.35">
      <c r="B7" s="39">
        <v>0.5</v>
      </c>
      <c r="C7">
        <v>9.4639000000000008E-3</v>
      </c>
      <c r="E7" t="s">
        <v>102</v>
      </c>
      <c r="F7">
        <v>7.3860710000000003</v>
      </c>
    </row>
    <row r="8" spans="2:11" x14ac:dyDescent="0.35">
      <c r="D8" t="s">
        <v>103</v>
      </c>
      <c r="E8" t="s">
        <v>104</v>
      </c>
      <c r="F8">
        <v>82.432980000000001</v>
      </c>
    </row>
    <row r="9" spans="2:11" x14ac:dyDescent="0.35">
      <c r="B9" s="39">
        <v>0.75</v>
      </c>
      <c r="C9">
        <v>0.48917830000000001</v>
      </c>
      <c r="D9">
        <v>2.078751</v>
      </c>
    </row>
    <row r="10" spans="2:11" x14ac:dyDescent="0.35">
      <c r="B10" s="39">
        <v>0.9</v>
      </c>
      <c r="C10">
        <v>0.91621580000000002</v>
      </c>
      <c r="D10">
        <v>2.9515609999999999</v>
      </c>
      <c r="E10" t="s">
        <v>105</v>
      </c>
      <c r="F10">
        <v>6795.1970000000001</v>
      </c>
    </row>
    <row r="11" spans="2:11" x14ac:dyDescent="0.35">
      <c r="B11" s="39">
        <v>0.95</v>
      </c>
      <c r="C11">
        <v>1.69503</v>
      </c>
      <c r="D11">
        <v>2.9968720000000002</v>
      </c>
      <c r="E11" t="s">
        <v>106</v>
      </c>
      <c r="F11">
        <v>9.3188329999999997</v>
      </c>
    </row>
    <row r="12" spans="2:11" x14ac:dyDescent="0.35">
      <c r="B12" s="39">
        <v>0.99</v>
      </c>
      <c r="C12">
        <v>789.47889999999995</v>
      </c>
      <c r="D12">
        <v>789.47889999999995</v>
      </c>
      <c r="E12" t="s">
        <v>107</v>
      </c>
      <c r="F12">
        <v>89.044470000000004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33"/>
  <sheetViews>
    <sheetView showGridLines="0" workbookViewId="0">
      <selection activeCell="E20" sqref="E20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50" t="s">
        <v>14</v>
      </c>
      <c r="B1" s="50"/>
      <c r="C1" s="50"/>
      <c r="D1" s="50"/>
      <c r="E1" s="50"/>
      <c r="G1" s="34"/>
    </row>
    <row r="2" spans="1:10" ht="15" thickBot="1" x14ac:dyDescent="0.4">
      <c r="A2" s="10" t="s">
        <v>9</v>
      </c>
      <c r="B2" s="12" t="s">
        <v>3</v>
      </c>
      <c r="C2" s="12" t="s">
        <v>4</v>
      </c>
      <c r="D2" s="12" t="s">
        <v>5</v>
      </c>
      <c r="E2" s="12" t="s">
        <v>6</v>
      </c>
    </row>
    <row r="3" spans="1:10" x14ac:dyDescent="0.35">
      <c r="A3" t="s">
        <v>10</v>
      </c>
      <c r="B3" s="9">
        <v>0.53683159999999996</v>
      </c>
      <c r="C3" s="9">
        <v>0.59014149999999999</v>
      </c>
      <c r="D3" s="9">
        <v>0.61093039999999998</v>
      </c>
      <c r="E3" s="9">
        <v>0.44195289999999998</v>
      </c>
      <c r="J3" s="33"/>
    </row>
    <row r="4" spans="1:10" x14ac:dyDescent="0.35">
      <c r="A4" t="s">
        <v>11</v>
      </c>
      <c r="B4" s="9">
        <v>0.50488469999999996</v>
      </c>
      <c r="C4" s="9">
        <v>0.64809910000000004</v>
      </c>
      <c r="D4" s="9">
        <v>0.65632360000000001</v>
      </c>
      <c r="E4" s="9">
        <v>0.53484730000000003</v>
      </c>
      <c r="J4" s="33"/>
    </row>
    <row r="5" spans="1:10" ht="15" thickBot="1" x14ac:dyDescent="0.4">
      <c r="A5" t="s">
        <v>12</v>
      </c>
      <c r="B5" s="9">
        <v>0.35781010000000002</v>
      </c>
      <c r="C5" s="9">
        <v>0.72500430000000005</v>
      </c>
      <c r="D5" s="9">
        <v>0.71712290000000001</v>
      </c>
      <c r="E5" s="9">
        <v>0.62221070000000001</v>
      </c>
      <c r="J5" s="33"/>
    </row>
    <row r="6" spans="1:10" ht="15" thickBot="1" x14ac:dyDescent="0.4">
      <c r="A6" s="10" t="s">
        <v>13</v>
      </c>
      <c r="B6" s="11">
        <v>0.31061129999999998</v>
      </c>
      <c r="C6" s="11">
        <v>0.20215459999999999</v>
      </c>
      <c r="D6" s="11">
        <v>0.180814</v>
      </c>
      <c r="E6" s="11">
        <v>0.23334750000000001</v>
      </c>
      <c r="J6" s="33"/>
    </row>
    <row r="7" spans="1:10" x14ac:dyDescent="0.35">
      <c r="A7" s="4" t="s">
        <v>20</v>
      </c>
      <c r="B7" s="9"/>
      <c r="C7" s="9"/>
      <c r="D7" s="9"/>
      <c r="E7" s="9"/>
    </row>
    <row r="9" spans="1:10" ht="46" customHeight="1" thickBot="1" x14ac:dyDescent="0.6">
      <c r="A9" s="51" t="s">
        <v>18</v>
      </c>
      <c r="B9" s="51"/>
      <c r="C9" s="51"/>
      <c r="D9" s="51"/>
    </row>
    <row r="10" spans="1:10" ht="15" thickBot="1" x14ac:dyDescent="0.4">
      <c r="A10" s="14"/>
      <c r="B10" s="13">
        <v>2001</v>
      </c>
      <c r="C10" s="13">
        <v>2017</v>
      </c>
      <c r="D10" s="13" t="s">
        <v>16</v>
      </c>
    </row>
    <row r="11" spans="1:10" x14ac:dyDescent="0.35">
      <c r="A11" s="15" t="s">
        <v>15</v>
      </c>
    </row>
    <row r="12" spans="1:10" x14ac:dyDescent="0.35">
      <c r="A12" s="16" t="s">
        <v>10</v>
      </c>
      <c r="B12" s="20">
        <v>0.37148049999999999</v>
      </c>
      <c r="C12" s="20">
        <v>0.2369994</v>
      </c>
      <c r="D12" s="20">
        <f>+C12-B12</f>
        <v>-0.13448109999999999</v>
      </c>
    </row>
    <row r="13" spans="1:10" x14ac:dyDescent="0.35">
      <c r="A13" s="16" t="s">
        <v>11</v>
      </c>
      <c r="B13" s="20">
        <v>0.1444201</v>
      </c>
      <c r="C13" s="20">
        <v>0.1773991</v>
      </c>
      <c r="D13" s="20">
        <f t="shared" ref="D13:D14" si="0">+C13-B13</f>
        <v>3.2979000000000008E-2</v>
      </c>
    </row>
    <row r="14" spans="1:10" x14ac:dyDescent="0.35">
      <c r="A14" s="16" t="s">
        <v>12</v>
      </c>
      <c r="B14" s="20">
        <v>0.48409940000000001</v>
      </c>
      <c r="C14" s="20">
        <v>0.5856015</v>
      </c>
      <c r="D14" s="20">
        <f t="shared" si="0"/>
        <v>0.10150209999999998</v>
      </c>
    </row>
    <row r="15" spans="1:10" ht="7.5" customHeight="1" x14ac:dyDescent="0.35"/>
    <row r="16" spans="1:10" x14ac:dyDescent="0.35">
      <c r="A16" s="15" t="s">
        <v>17</v>
      </c>
    </row>
    <row r="17" spans="1:4" x14ac:dyDescent="0.35">
      <c r="A17" s="18" t="s">
        <v>3</v>
      </c>
    </row>
    <row r="18" spans="1:4" x14ac:dyDescent="0.35">
      <c r="A18" s="19" t="s">
        <v>10</v>
      </c>
      <c r="B18" s="20">
        <v>0.54100000000000004</v>
      </c>
      <c r="C18" s="20">
        <v>0.58299999999999996</v>
      </c>
      <c r="D18" s="20">
        <f>+C18-B18</f>
        <v>4.1999999999999926E-2</v>
      </c>
    </row>
    <row r="19" spans="1:4" x14ac:dyDescent="0.35">
      <c r="A19" s="19" t="s">
        <v>11</v>
      </c>
      <c r="B19" s="20">
        <v>0.501</v>
      </c>
      <c r="C19" s="20">
        <v>0.53500000000000003</v>
      </c>
      <c r="D19" s="20">
        <f t="shared" ref="D19:D32" si="1">+C19-B19</f>
        <v>3.400000000000003E-2</v>
      </c>
    </row>
    <row r="20" spans="1:4" x14ac:dyDescent="0.35">
      <c r="A20" s="19" t="s">
        <v>12</v>
      </c>
      <c r="B20" s="20">
        <v>0.34799999999999998</v>
      </c>
      <c r="C20" s="20">
        <v>0.35899999999999999</v>
      </c>
      <c r="D20" s="20">
        <f t="shared" si="1"/>
        <v>1.100000000000001E-2</v>
      </c>
    </row>
    <row r="21" spans="1:4" x14ac:dyDescent="0.35">
      <c r="A21" s="18" t="s">
        <v>4</v>
      </c>
      <c r="B21" s="20"/>
      <c r="C21" s="20"/>
      <c r="D21" s="20"/>
    </row>
    <row r="22" spans="1:4" x14ac:dyDescent="0.35">
      <c r="A22" s="19" t="s">
        <v>10</v>
      </c>
      <c r="B22" s="20">
        <v>0.57699999999999996</v>
      </c>
      <c r="C22" s="20">
        <v>0.59299999999999997</v>
      </c>
      <c r="D22" s="20">
        <f t="shared" si="1"/>
        <v>1.6000000000000014E-2</v>
      </c>
    </row>
    <row r="23" spans="1:4" x14ac:dyDescent="0.35">
      <c r="A23" s="19" t="s">
        <v>11</v>
      </c>
      <c r="B23" s="20">
        <v>0.63500000000000001</v>
      </c>
      <c r="C23" s="20">
        <v>0.66100000000000003</v>
      </c>
      <c r="D23" s="20">
        <f t="shared" si="1"/>
        <v>2.6000000000000023E-2</v>
      </c>
    </row>
    <row r="24" spans="1:4" x14ac:dyDescent="0.35">
      <c r="A24" s="19" t="s">
        <v>12</v>
      </c>
      <c r="B24" s="20">
        <v>0.73799999999999999</v>
      </c>
      <c r="C24" s="20">
        <v>0.753</v>
      </c>
      <c r="D24" s="20">
        <f t="shared" si="1"/>
        <v>1.5000000000000013E-2</v>
      </c>
    </row>
    <row r="25" spans="1:4" x14ac:dyDescent="0.35">
      <c r="A25" s="18" t="s">
        <v>5</v>
      </c>
      <c r="B25" s="20"/>
      <c r="C25" s="20"/>
      <c r="D25" s="20"/>
    </row>
    <row r="26" spans="1:4" x14ac:dyDescent="0.35">
      <c r="A26" s="19" t="s">
        <v>10</v>
      </c>
      <c r="B26" s="20">
        <v>0.61</v>
      </c>
      <c r="C26" s="20">
        <v>0.57699999999999996</v>
      </c>
      <c r="D26" s="20">
        <f t="shared" si="1"/>
        <v>-3.3000000000000029E-2</v>
      </c>
    </row>
    <row r="27" spans="1:4" x14ac:dyDescent="0.35">
      <c r="A27" s="19" t="s">
        <v>11</v>
      </c>
      <c r="B27" s="20">
        <v>0.66600000000000004</v>
      </c>
      <c r="C27" s="20">
        <v>0.63500000000000001</v>
      </c>
      <c r="D27" s="20">
        <f t="shared" si="1"/>
        <v>-3.1000000000000028E-2</v>
      </c>
    </row>
    <row r="28" spans="1:4" x14ac:dyDescent="0.35">
      <c r="A28" s="19" t="s">
        <v>12</v>
      </c>
      <c r="B28" s="20">
        <v>0.74299999999999999</v>
      </c>
      <c r="C28" s="20">
        <v>0.70799999999999996</v>
      </c>
      <c r="D28" s="20">
        <f t="shared" si="1"/>
        <v>-3.5000000000000031E-2</v>
      </c>
    </row>
    <row r="29" spans="1:4" x14ac:dyDescent="0.35">
      <c r="A29" s="18" t="s">
        <v>6</v>
      </c>
      <c r="B29" s="20"/>
      <c r="C29" s="20"/>
      <c r="D29" s="20"/>
    </row>
    <row r="30" spans="1:4" x14ac:dyDescent="0.35">
      <c r="A30" s="19" t="s">
        <v>10</v>
      </c>
      <c r="B30" s="20">
        <v>0.434</v>
      </c>
      <c r="C30" s="20">
        <v>0.45900000000000002</v>
      </c>
      <c r="D30" s="20">
        <f t="shared" si="1"/>
        <v>2.5000000000000022E-2</v>
      </c>
    </row>
    <row r="31" spans="1:4" x14ac:dyDescent="0.35">
      <c r="A31" s="19" t="s">
        <v>11</v>
      </c>
      <c r="B31" s="20">
        <v>0.53200000000000003</v>
      </c>
      <c r="C31" s="20">
        <v>0.53800000000000003</v>
      </c>
      <c r="D31" s="20">
        <f t="shared" si="1"/>
        <v>6.0000000000000053E-3</v>
      </c>
    </row>
    <row r="32" spans="1:4" ht="15.5" customHeight="1" thickBot="1" x14ac:dyDescent="0.4">
      <c r="A32" s="17" t="s">
        <v>12</v>
      </c>
      <c r="B32" s="21">
        <v>0.61499999999999999</v>
      </c>
      <c r="C32" s="21">
        <v>0.629</v>
      </c>
      <c r="D32" s="21">
        <f t="shared" si="1"/>
        <v>1.4000000000000012E-2</v>
      </c>
    </row>
    <row r="33" spans="1:1" ht="15" thickTop="1" x14ac:dyDescent="0.35">
      <c r="A33" s="4" t="s">
        <v>19</v>
      </c>
    </row>
  </sheetData>
  <mergeCells count="2">
    <mergeCell ref="A1:E1"/>
    <mergeCell ref="A9:D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45AD-8CA1-4FBC-8533-6DF67000243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3"/>
  <sheetViews>
    <sheetView showGridLines="0" topLeftCell="A46" workbookViewId="0">
      <selection activeCell="A14" sqref="A14:M17"/>
    </sheetView>
  </sheetViews>
  <sheetFormatPr defaultRowHeight="14.5" x14ac:dyDescent="0.35"/>
  <cols>
    <col min="1" max="1" width="19.90625" customWidth="1"/>
  </cols>
  <sheetData>
    <row r="1" spans="1:22" x14ac:dyDescent="0.35">
      <c r="B1" s="52" t="s">
        <v>3</v>
      </c>
      <c r="C1" s="52"/>
      <c r="D1" s="52"/>
      <c r="E1" s="53" t="s">
        <v>6</v>
      </c>
      <c r="F1" s="53"/>
      <c r="G1" s="53"/>
      <c r="H1" s="53"/>
      <c r="I1" s="53"/>
      <c r="J1" s="53"/>
      <c r="K1" s="53"/>
      <c r="L1" s="53"/>
      <c r="M1" s="54" t="s">
        <v>5</v>
      </c>
      <c r="N1" s="54"/>
      <c r="O1" s="54"/>
      <c r="P1" s="54"/>
      <c r="Q1" s="55" t="s">
        <v>4</v>
      </c>
      <c r="R1" s="55"/>
      <c r="S1" s="55"/>
      <c r="T1" s="55"/>
      <c r="U1" s="55"/>
      <c r="V1" s="55"/>
    </row>
    <row r="2" spans="1:22" x14ac:dyDescent="0.35">
      <c r="B2" t="s">
        <v>113</v>
      </c>
      <c r="C2" t="s">
        <v>111</v>
      </c>
      <c r="D2" t="s">
        <v>64</v>
      </c>
      <c r="E2" t="s">
        <v>75</v>
      </c>
      <c r="F2" t="s">
        <v>76</v>
      </c>
      <c r="G2" t="s">
        <v>114</v>
      </c>
      <c r="H2" t="s">
        <v>115</v>
      </c>
      <c r="I2" t="s">
        <v>116</v>
      </c>
      <c r="J2" t="s">
        <v>117</v>
      </c>
      <c r="K2" t="s">
        <v>81</v>
      </c>
      <c r="L2" t="s">
        <v>118</v>
      </c>
      <c r="M2" t="s">
        <v>119</v>
      </c>
      <c r="N2" t="s">
        <v>66</v>
      </c>
      <c r="O2" t="s">
        <v>67</v>
      </c>
      <c r="P2" t="s">
        <v>120</v>
      </c>
      <c r="Q2" t="s">
        <v>121</v>
      </c>
      <c r="R2" t="s">
        <v>70</v>
      </c>
      <c r="S2" t="s">
        <v>122</v>
      </c>
      <c r="T2" t="s">
        <v>123</v>
      </c>
      <c r="U2" t="s">
        <v>73</v>
      </c>
      <c r="V2" t="s">
        <v>74</v>
      </c>
    </row>
    <row r="3" spans="1:22" x14ac:dyDescent="0.35">
      <c r="A3" s="40" t="s">
        <v>113</v>
      </c>
      <c r="B3">
        <v>1</v>
      </c>
    </row>
    <row r="4" spans="1:22" x14ac:dyDescent="0.35">
      <c r="A4" s="40" t="s">
        <v>111</v>
      </c>
      <c r="B4">
        <v>0.52429999999999999</v>
      </c>
      <c r="C4">
        <v>1</v>
      </c>
    </row>
    <row r="5" spans="1:22" x14ac:dyDescent="0.35">
      <c r="A5" s="40" t="s">
        <v>64</v>
      </c>
      <c r="B5">
        <v>0.50409999999999999</v>
      </c>
      <c r="C5">
        <v>0.75739999999999996</v>
      </c>
      <c r="D5">
        <v>1</v>
      </c>
    </row>
    <row r="6" spans="1:22" x14ac:dyDescent="0.35">
      <c r="A6" s="41" t="s">
        <v>75</v>
      </c>
      <c r="B6">
        <v>-0.13139999999999999</v>
      </c>
      <c r="C6">
        <v>-0.22650000000000001</v>
      </c>
      <c r="D6">
        <v>-0.14960000000000001</v>
      </c>
      <c r="E6">
        <v>1</v>
      </c>
    </row>
    <row r="7" spans="1:22" x14ac:dyDescent="0.35">
      <c r="A7" s="41" t="s">
        <v>76</v>
      </c>
      <c r="B7">
        <v>-5.2900000000000003E-2</v>
      </c>
      <c r="C7">
        <v>-0.14449999999999999</v>
      </c>
      <c r="D7">
        <v>-8.3400000000000002E-2</v>
      </c>
      <c r="E7">
        <v>0.66120000000000001</v>
      </c>
      <c r="F7">
        <v>1</v>
      </c>
    </row>
    <row r="8" spans="1:22" x14ac:dyDescent="0.35">
      <c r="A8" s="41" t="s">
        <v>114</v>
      </c>
      <c r="B8">
        <v>2.4E-2</v>
      </c>
      <c r="C8">
        <v>-8.8099999999999998E-2</v>
      </c>
      <c r="D8">
        <v>-5.8799999999999998E-2</v>
      </c>
      <c r="E8">
        <v>0.23580000000000001</v>
      </c>
      <c r="F8">
        <v>0.2475</v>
      </c>
      <c r="G8">
        <v>1</v>
      </c>
    </row>
    <row r="9" spans="1:22" x14ac:dyDescent="0.35">
      <c r="A9" s="41" t="s">
        <v>115</v>
      </c>
      <c r="B9">
        <v>-1.04E-2</v>
      </c>
      <c r="C9">
        <v>-0.15049999999999999</v>
      </c>
      <c r="D9">
        <v>-0.1196</v>
      </c>
      <c r="E9">
        <v>0.32369999999999999</v>
      </c>
      <c r="F9">
        <v>0.31590000000000001</v>
      </c>
      <c r="G9">
        <v>0.75149999999999995</v>
      </c>
      <c r="H9">
        <v>1</v>
      </c>
    </row>
    <row r="10" spans="1:22" x14ac:dyDescent="0.35">
      <c r="A10" s="41" t="s">
        <v>116</v>
      </c>
      <c r="B10">
        <v>5.8999999999999999E-3</v>
      </c>
      <c r="C10">
        <v>-0.11020000000000001</v>
      </c>
      <c r="D10">
        <v>-8.5199999999999998E-2</v>
      </c>
      <c r="E10">
        <v>0.37980000000000003</v>
      </c>
      <c r="F10">
        <v>0.34660000000000002</v>
      </c>
      <c r="G10">
        <v>0.52549999999999997</v>
      </c>
      <c r="H10">
        <v>0.67530000000000001</v>
      </c>
      <c r="I10">
        <v>1</v>
      </c>
    </row>
    <row r="11" spans="1:22" x14ac:dyDescent="0.35">
      <c r="A11" s="41" t="s">
        <v>117</v>
      </c>
      <c r="B11">
        <v>8.9999999999999998E-4</v>
      </c>
      <c r="C11">
        <v>1.11E-2</v>
      </c>
      <c r="D11">
        <v>7.6100000000000001E-2</v>
      </c>
      <c r="E11">
        <v>0.38229999999999997</v>
      </c>
      <c r="F11">
        <v>0.35959999999999998</v>
      </c>
      <c r="G11">
        <v>0.19600000000000001</v>
      </c>
      <c r="H11">
        <v>0.23400000000000001</v>
      </c>
      <c r="I11">
        <v>0.2462</v>
      </c>
      <c r="J11">
        <v>1</v>
      </c>
    </row>
    <row r="12" spans="1:22" x14ac:dyDescent="0.35">
      <c r="A12" s="41" t="s">
        <v>81</v>
      </c>
      <c r="B12">
        <v>0.1085</v>
      </c>
      <c r="C12">
        <v>-2.1700000000000001E-2</v>
      </c>
      <c r="D12">
        <v>2.86E-2</v>
      </c>
      <c r="E12">
        <v>0.33560000000000001</v>
      </c>
      <c r="F12">
        <v>0.39400000000000002</v>
      </c>
      <c r="G12">
        <v>0.27029999999999998</v>
      </c>
      <c r="H12">
        <v>0.30640000000000001</v>
      </c>
      <c r="I12">
        <v>0.27229999999999999</v>
      </c>
      <c r="J12">
        <v>0.35289999999999999</v>
      </c>
      <c r="K12">
        <v>1</v>
      </c>
    </row>
    <row r="13" spans="1:22" x14ac:dyDescent="0.35">
      <c r="A13" s="41" t="s">
        <v>118</v>
      </c>
      <c r="B13">
        <v>1.2699999999999999E-2</v>
      </c>
      <c r="C13">
        <v>-0.1246</v>
      </c>
      <c r="D13">
        <v>-6.25E-2</v>
      </c>
      <c r="E13">
        <v>0.50249999999999995</v>
      </c>
      <c r="F13">
        <v>0.52749999999999997</v>
      </c>
      <c r="G13">
        <v>0.26600000000000001</v>
      </c>
      <c r="H13">
        <v>0.35730000000000001</v>
      </c>
      <c r="I13">
        <v>0.4093</v>
      </c>
      <c r="J13">
        <v>0.38100000000000001</v>
      </c>
      <c r="K13">
        <v>0.59899999999999998</v>
      </c>
      <c r="L13">
        <v>1</v>
      </c>
    </row>
    <row r="14" spans="1:22" x14ac:dyDescent="0.35">
      <c r="A14" s="42" t="s">
        <v>119</v>
      </c>
      <c r="B14">
        <v>-0.1754</v>
      </c>
      <c r="C14">
        <v>-0.1913</v>
      </c>
      <c r="D14">
        <v>-0.1711</v>
      </c>
      <c r="E14">
        <v>0.161</v>
      </c>
      <c r="F14">
        <v>0.13109999999999999</v>
      </c>
      <c r="G14">
        <v>1.7399999999999999E-2</v>
      </c>
      <c r="H14">
        <v>7.6200000000000004E-2</v>
      </c>
      <c r="I14">
        <v>8.4099999999999994E-2</v>
      </c>
      <c r="J14">
        <v>9.5799999999999996E-2</v>
      </c>
      <c r="K14">
        <v>9.9400000000000002E-2</v>
      </c>
      <c r="L14">
        <v>0.15709999999999999</v>
      </c>
      <c r="M14">
        <v>1</v>
      </c>
    </row>
    <row r="15" spans="1:22" x14ac:dyDescent="0.35">
      <c r="A15" s="42" t="s">
        <v>66</v>
      </c>
      <c r="B15">
        <v>6.3E-2</v>
      </c>
      <c r="C15">
        <v>3.8699999999999998E-2</v>
      </c>
      <c r="D15">
        <v>4.3900000000000002E-2</v>
      </c>
      <c r="E15">
        <v>0.1009</v>
      </c>
      <c r="F15">
        <v>9.8599999999999993E-2</v>
      </c>
      <c r="G15">
        <v>7.7299999999999994E-2</v>
      </c>
      <c r="H15">
        <v>7.6200000000000004E-2</v>
      </c>
      <c r="I15">
        <v>5.96E-2</v>
      </c>
      <c r="J15">
        <v>0.15659999999999999</v>
      </c>
      <c r="K15">
        <v>0.17399999999999999</v>
      </c>
      <c r="L15">
        <v>0.14729999999999999</v>
      </c>
      <c r="M15">
        <v>4.5699999999999998E-2</v>
      </c>
      <c r="N15">
        <v>1</v>
      </c>
    </row>
    <row r="16" spans="1:22" x14ac:dyDescent="0.35">
      <c r="A16" s="42" t="s">
        <v>67</v>
      </c>
      <c r="B16">
        <v>-3.5099999999999999E-2</v>
      </c>
      <c r="C16">
        <v>-0.1091</v>
      </c>
      <c r="D16">
        <v>-5.5199999999999999E-2</v>
      </c>
      <c r="E16">
        <v>0.29409999999999997</v>
      </c>
      <c r="F16">
        <v>0.2853</v>
      </c>
      <c r="G16">
        <v>0.16639999999999999</v>
      </c>
      <c r="H16">
        <v>0.1991</v>
      </c>
      <c r="I16">
        <v>0.16930000000000001</v>
      </c>
      <c r="J16">
        <v>0.27360000000000001</v>
      </c>
      <c r="K16">
        <v>0.29730000000000001</v>
      </c>
      <c r="L16">
        <v>0.31590000000000001</v>
      </c>
      <c r="M16">
        <v>0.30869999999999997</v>
      </c>
      <c r="N16">
        <v>0.22389999999999999</v>
      </c>
      <c r="O16">
        <v>1</v>
      </c>
    </row>
    <row r="17" spans="1:22" x14ac:dyDescent="0.35">
      <c r="A17" s="42" t="s">
        <v>120</v>
      </c>
      <c r="B17">
        <v>-6.2399999999999997E-2</v>
      </c>
      <c r="C17">
        <v>-0.11509999999999999</v>
      </c>
      <c r="D17">
        <v>-3.7199999999999997E-2</v>
      </c>
      <c r="E17">
        <v>0.377</v>
      </c>
      <c r="F17">
        <v>0.3533</v>
      </c>
      <c r="G17">
        <v>0.23119999999999999</v>
      </c>
      <c r="H17">
        <v>0.2641</v>
      </c>
      <c r="I17">
        <v>0.21110000000000001</v>
      </c>
      <c r="J17">
        <v>0.44019999999999998</v>
      </c>
      <c r="K17">
        <v>0.3957</v>
      </c>
      <c r="L17">
        <v>0.39829999999999999</v>
      </c>
      <c r="M17">
        <v>0.155</v>
      </c>
      <c r="N17">
        <v>0.24640000000000001</v>
      </c>
      <c r="O17">
        <v>0.34210000000000002</v>
      </c>
      <c r="P17">
        <v>1</v>
      </c>
    </row>
    <row r="18" spans="1:22" x14ac:dyDescent="0.35">
      <c r="A18" s="43" t="s">
        <v>121</v>
      </c>
      <c r="B18">
        <v>-0.10829999999999999</v>
      </c>
      <c r="C18">
        <v>-9.69E-2</v>
      </c>
      <c r="D18">
        <v>-2.7699999999999999E-2</v>
      </c>
      <c r="E18">
        <v>0.26150000000000001</v>
      </c>
      <c r="F18">
        <v>0.2676</v>
      </c>
      <c r="G18">
        <v>0.1384</v>
      </c>
      <c r="H18">
        <v>0.1226</v>
      </c>
      <c r="I18">
        <v>7.0599999999999996E-2</v>
      </c>
      <c r="J18">
        <v>0.25750000000000001</v>
      </c>
      <c r="K18">
        <v>0.21529999999999999</v>
      </c>
      <c r="L18">
        <v>0.2135</v>
      </c>
      <c r="M18">
        <v>8.8499999999999995E-2</v>
      </c>
      <c r="N18">
        <v>0.13289999999999999</v>
      </c>
      <c r="O18">
        <v>0.27060000000000001</v>
      </c>
      <c r="P18">
        <v>0.2878</v>
      </c>
      <c r="Q18">
        <v>1</v>
      </c>
    </row>
    <row r="19" spans="1:22" x14ac:dyDescent="0.35">
      <c r="A19" s="43" t="s">
        <v>70</v>
      </c>
      <c r="B19">
        <v>-8.0999999999999996E-3</v>
      </c>
      <c r="C19">
        <v>-8.8999999999999999E-3</v>
      </c>
      <c r="D19">
        <v>3.1399999999999997E-2</v>
      </c>
      <c r="E19">
        <v>0.24399999999999999</v>
      </c>
      <c r="F19">
        <v>0.27789999999999998</v>
      </c>
      <c r="G19">
        <v>0.1031</v>
      </c>
      <c r="H19">
        <v>0.1129</v>
      </c>
      <c r="I19">
        <v>0.1187</v>
      </c>
      <c r="J19">
        <v>0.35909999999999997</v>
      </c>
      <c r="K19">
        <v>0.23769999999999999</v>
      </c>
      <c r="L19">
        <v>0.24510000000000001</v>
      </c>
      <c r="M19">
        <v>-1.03E-2</v>
      </c>
      <c r="N19">
        <v>-5.5999999999999999E-3</v>
      </c>
      <c r="O19">
        <v>0.15260000000000001</v>
      </c>
      <c r="P19">
        <v>0.14480000000000001</v>
      </c>
      <c r="Q19">
        <v>0.2596</v>
      </c>
      <c r="R19">
        <v>1</v>
      </c>
    </row>
    <row r="20" spans="1:22" x14ac:dyDescent="0.35">
      <c r="A20" s="43" t="s">
        <v>122</v>
      </c>
      <c r="B20">
        <v>-1.83E-2</v>
      </c>
      <c r="C20">
        <v>-5.3600000000000002E-2</v>
      </c>
      <c r="D20">
        <v>-4.8999999999999998E-3</v>
      </c>
      <c r="E20">
        <v>0.30520000000000003</v>
      </c>
      <c r="F20">
        <v>0.34379999999999999</v>
      </c>
      <c r="G20">
        <v>0.13650000000000001</v>
      </c>
      <c r="H20">
        <v>0.15060000000000001</v>
      </c>
      <c r="I20">
        <v>0.15359999999999999</v>
      </c>
      <c r="J20">
        <v>0.33860000000000001</v>
      </c>
      <c r="K20">
        <v>0.2984</v>
      </c>
      <c r="L20">
        <v>0.30840000000000001</v>
      </c>
      <c r="M20">
        <v>2.4799999999999999E-2</v>
      </c>
      <c r="N20">
        <v>3.4799999999999998E-2</v>
      </c>
      <c r="O20">
        <v>0.20039999999999999</v>
      </c>
      <c r="P20">
        <v>0.21129999999999999</v>
      </c>
      <c r="Q20">
        <v>0.29580000000000001</v>
      </c>
      <c r="R20">
        <v>0.64780000000000004</v>
      </c>
      <c r="S20">
        <v>1</v>
      </c>
    </row>
    <row r="21" spans="1:22" x14ac:dyDescent="0.35">
      <c r="A21" s="43" t="s">
        <v>123</v>
      </c>
      <c r="B21">
        <v>-0.16220000000000001</v>
      </c>
      <c r="C21">
        <v>-0.20030000000000001</v>
      </c>
      <c r="D21">
        <v>-0.1011</v>
      </c>
      <c r="E21">
        <v>0.51729999999999998</v>
      </c>
      <c r="F21">
        <v>0.43959999999999999</v>
      </c>
      <c r="G21">
        <v>0.16980000000000001</v>
      </c>
      <c r="H21">
        <v>0.25819999999999999</v>
      </c>
      <c r="I21">
        <v>0.29730000000000001</v>
      </c>
      <c r="J21">
        <v>0.42649999999999999</v>
      </c>
      <c r="K21">
        <v>0.2888</v>
      </c>
      <c r="L21">
        <v>0.43159999999999998</v>
      </c>
      <c r="M21">
        <v>0.21290000000000001</v>
      </c>
      <c r="N21">
        <v>8.1600000000000006E-2</v>
      </c>
      <c r="O21">
        <v>0.29630000000000001</v>
      </c>
      <c r="P21">
        <v>0.36470000000000002</v>
      </c>
      <c r="Q21">
        <v>0.28599999999999998</v>
      </c>
      <c r="R21">
        <v>0.2651</v>
      </c>
      <c r="S21">
        <v>0.27389999999999998</v>
      </c>
      <c r="T21">
        <v>1</v>
      </c>
    </row>
    <row r="22" spans="1:22" x14ac:dyDescent="0.35">
      <c r="A22" s="43" t="s">
        <v>73</v>
      </c>
      <c r="B22">
        <v>-0.12180000000000001</v>
      </c>
      <c r="C22">
        <v>-0.14349999999999999</v>
      </c>
      <c r="D22">
        <v>-4.7600000000000003E-2</v>
      </c>
      <c r="E22">
        <v>0.43730000000000002</v>
      </c>
      <c r="F22">
        <v>0.41420000000000001</v>
      </c>
      <c r="G22">
        <v>0.20979999999999999</v>
      </c>
      <c r="H22">
        <v>0.26329999999999998</v>
      </c>
      <c r="I22">
        <v>0.24579999999999999</v>
      </c>
      <c r="J22">
        <v>0.48089999999999999</v>
      </c>
      <c r="K22">
        <v>0.3851</v>
      </c>
      <c r="L22">
        <v>0.45639999999999997</v>
      </c>
      <c r="M22">
        <v>0.1653</v>
      </c>
      <c r="N22">
        <v>0.1512</v>
      </c>
      <c r="O22">
        <v>0.31830000000000003</v>
      </c>
      <c r="P22">
        <v>0.3967</v>
      </c>
      <c r="Q22">
        <v>0.37580000000000002</v>
      </c>
      <c r="R22">
        <v>0.31369999999999998</v>
      </c>
      <c r="S22">
        <v>0.33760000000000001</v>
      </c>
      <c r="T22">
        <v>0.59350000000000003</v>
      </c>
      <c r="U22">
        <v>1</v>
      </c>
    </row>
    <row r="23" spans="1:22" x14ac:dyDescent="0.35">
      <c r="A23" s="43" t="s">
        <v>74</v>
      </c>
      <c r="B23">
        <v>2.93E-2</v>
      </c>
      <c r="C23">
        <v>6.7999999999999996E-3</v>
      </c>
      <c r="D23">
        <v>7.3400000000000007E-2</v>
      </c>
      <c r="E23">
        <v>0.32490000000000002</v>
      </c>
      <c r="F23">
        <v>0.36280000000000001</v>
      </c>
      <c r="G23">
        <v>0.15340000000000001</v>
      </c>
      <c r="H23">
        <v>0.1782</v>
      </c>
      <c r="I23">
        <v>0.19950000000000001</v>
      </c>
      <c r="J23">
        <v>0.51160000000000005</v>
      </c>
      <c r="K23">
        <v>0.33250000000000002</v>
      </c>
      <c r="L23">
        <v>0.35649999999999998</v>
      </c>
      <c r="M23">
        <v>3.6999999999999998E-2</v>
      </c>
      <c r="N23">
        <v>8.6800000000000002E-2</v>
      </c>
      <c r="O23">
        <v>0.23200000000000001</v>
      </c>
      <c r="P23">
        <v>0.26200000000000001</v>
      </c>
      <c r="Q23">
        <v>0.31819999999999998</v>
      </c>
      <c r="R23">
        <v>0.42980000000000002</v>
      </c>
      <c r="S23">
        <v>0.40849999999999997</v>
      </c>
      <c r="T23">
        <v>0.46100000000000002</v>
      </c>
      <c r="U23">
        <v>0.47870000000000001</v>
      </c>
      <c r="V23">
        <v>1</v>
      </c>
    </row>
  </sheetData>
  <mergeCells count="4">
    <mergeCell ref="B1:D1"/>
    <mergeCell ref="E1:L1"/>
    <mergeCell ref="M1:P1"/>
    <mergeCell ref="Q1:V1"/>
  </mergeCells>
  <conditionalFormatting sqref="B3:V2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1:E16"/>
  <sheetViews>
    <sheetView showGridLines="0" workbookViewId="0">
      <selection activeCell="E1" sqref="E1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1" spans="1:5" ht="23.5" x14ac:dyDescent="0.55000000000000004">
      <c r="A1" s="50" t="s">
        <v>41</v>
      </c>
      <c r="B1" s="50"/>
      <c r="C1" s="50"/>
      <c r="D1" s="50"/>
      <c r="E1" s="35"/>
    </row>
    <row r="2" spans="1:5" ht="15" thickBot="1" x14ac:dyDescent="0.4"/>
    <row r="3" spans="1:5" ht="15" thickBot="1" x14ac:dyDescent="0.4">
      <c r="A3" s="10" t="s">
        <v>3</v>
      </c>
      <c r="B3" s="10" t="s">
        <v>4</v>
      </c>
      <c r="C3" s="10" t="s">
        <v>5</v>
      </c>
      <c r="D3" s="10" t="s">
        <v>6</v>
      </c>
    </row>
    <row r="4" spans="1:5" x14ac:dyDescent="0.35">
      <c r="A4" s="15" t="s">
        <v>61</v>
      </c>
      <c r="B4" s="15" t="s">
        <v>61</v>
      </c>
      <c r="C4" s="15" t="s">
        <v>61</v>
      </c>
      <c r="D4" s="15" t="s">
        <v>61</v>
      </c>
    </row>
    <row r="5" spans="1:5" x14ac:dyDescent="0.35">
      <c r="A5" s="16" t="s">
        <v>42</v>
      </c>
      <c r="B5" s="16" t="s">
        <v>56</v>
      </c>
      <c r="C5" s="16" t="s">
        <v>49</v>
      </c>
      <c r="D5" s="16" t="s">
        <v>31</v>
      </c>
    </row>
    <row r="6" spans="1:5" x14ac:dyDescent="0.35">
      <c r="A6" s="16" t="s">
        <v>43</v>
      </c>
      <c r="B6" s="16" t="s">
        <v>49</v>
      </c>
      <c r="C6" s="16" t="s">
        <v>33</v>
      </c>
      <c r="D6" s="16" t="s">
        <v>33</v>
      </c>
    </row>
    <row r="7" spans="1:5" x14ac:dyDescent="0.35">
      <c r="A7" s="16" t="s">
        <v>44</v>
      </c>
      <c r="B7" s="16" t="s">
        <v>57</v>
      </c>
      <c r="C7" s="16" t="s">
        <v>50</v>
      </c>
      <c r="D7" s="16" t="s">
        <v>52</v>
      </c>
    </row>
    <row r="8" spans="1:5" x14ac:dyDescent="0.35">
      <c r="A8" s="16" t="s">
        <v>45</v>
      </c>
      <c r="B8" s="16" t="s">
        <v>58</v>
      </c>
      <c r="C8" s="16" t="s">
        <v>51</v>
      </c>
      <c r="D8" s="16" t="s">
        <v>34</v>
      </c>
    </row>
    <row r="9" spans="1:5" x14ac:dyDescent="0.35">
      <c r="A9" s="16" t="s">
        <v>46</v>
      </c>
      <c r="B9" s="16" t="s">
        <v>59</v>
      </c>
      <c r="C9" s="16" t="s">
        <v>52</v>
      </c>
      <c r="D9" s="16" t="s">
        <v>32</v>
      </c>
    </row>
    <row r="10" spans="1:5" x14ac:dyDescent="0.35">
      <c r="A10" s="15" t="s">
        <v>62</v>
      </c>
      <c r="B10" s="15" t="s">
        <v>62</v>
      </c>
      <c r="C10" s="15" t="s">
        <v>62</v>
      </c>
      <c r="D10" s="15" t="s">
        <v>62</v>
      </c>
    </row>
    <row r="11" spans="1:5" x14ac:dyDescent="0.35">
      <c r="A11" s="16" t="s">
        <v>47</v>
      </c>
      <c r="B11" s="16" t="s">
        <v>35</v>
      </c>
      <c r="C11" s="16" t="s">
        <v>40</v>
      </c>
      <c r="D11" s="16" t="s">
        <v>36</v>
      </c>
    </row>
    <row r="12" spans="1:5" x14ac:dyDescent="0.35">
      <c r="A12" s="16" t="s">
        <v>31</v>
      </c>
      <c r="B12" s="16" t="s">
        <v>44</v>
      </c>
      <c r="C12" s="16" t="s">
        <v>53</v>
      </c>
      <c r="D12" s="16" t="s">
        <v>37</v>
      </c>
    </row>
    <row r="13" spans="1:5" x14ac:dyDescent="0.35">
      <c r="A13" s="16" t="s">
        <v>48</v>
      </c>
      <c r="B13" s="16" t="s">
        <v>60</v>
      </c>
      <c r="C13" s="16" t="s">
        <v>38</v>
      </c>
      <c r="D13" s="16" t="s">
        <v>38</v>
      </c>
    </row>
    <row r="14" spans="1:5" x14ac:dyDescent="0.35">
      <c r="A14" s="16" t="s">
        <v>32</v>
      </c>
      <c r="B14" s="16" t="s">
        <v>37</v>
      </c>
      <c r="C14" s="16" t="s">
        <v>54</v>
      </c>
      <c r="D14" s="16" t="s">
        <v>39</v>
      </c>
    </row>
    <row r="15" spans="1:5" ht="15" thickBot="1" x14ac:dyDescent="0.4">
      <c r="A15" s="25" t="s">
        <v>33</v>
      </c>
      <c r="B15" s="25" t="s">
        <v>40</v>
      </c>
      <c r="C15" s="25" t="s">
        <v>55</v>
      </c>
      <c r="D15" s="25" t="s">
        <v>40</v>
      </c>
    </row>
    <row r="16" spans="1:5" ht="15" thickTop="1" x14ac:dyDescent="0.35"/>
  </sheetData>
  <mergeCells count="1">
    <mergeCell ref="A1:D1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2"/>
  <sheetViews>
    <sheetView showGridLines="0" topLeftCell="T1" workbookViewId="0">
      <selection activeCell="K12" sqref="K12"/>
    </sheetView>
  </sheetViews>
  <sheetFormatPr defaultRowHeight="14.5" x14ac:dyDescent="0.35"/>
  <cols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7" customWidth="1"/>
  </cols>
  <sheetData>
    <row r="1" spans="1:29" ht="23.5" x14ac:dyDescent="0.55000000000000004">
      <c r="A1" s="56" t="s">
        <v>83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35"/>
    </row>
    <row r="2" spans="1:29" ht="29.5" thickBot="1" x14ac:dyDescent="0.4">
      <c r="A2" s="38"/>
      <c r="B2" s="37" t="s">
        <v>63</v>
      </c>
      <c r="C2" s="37" t="s">
        <v>111</v>
      </c>
      <c r="D2" s="37" t="s">
        <v>64</v>
      </c>
      <c r="E2" s="1"/>
      <c r="F2" s="30"/>
      <c r="G2" s="3" t="s">
        <v>69</v>
      </c>
      <c r="H2" s="3" t="s">
        <v>70</v>
      </c>
      <c r="I2" s="3" t="s">
        <v>71</v>
      </c>
      <c r="J2" s="3" t="s">
        <v>72</v>
      </c>
      <c r="K2" s="3" t="s">
        <v>73</v>
      </c>
      <c r="L2" s="3" t="s">
        <v>74</v>
      </c>
      <c r="M2" s="1"/>
      <c r="N2" s="30"/>
      <c r="O2" s="3" t="s">
        <v>65</v>
      </c>
      <c r="P2" s="3" t="s">
        <v>66</v>
      </c>
      <c r="Q2" s="3" t="s">
        <v>67</v>
      </c>
      <c r="R2" s="3" t="s">
        <v>68</v>
      </c>
      <c r="T2" s="26"/>
      <c r="U2" s="28" t="s">
        <v>75</v>
      </c>
      <c r="V2" s="28" t="s">
        <v>76</v>
      </c>
      <c r="W2" s="28" t="s">
        <v>77</v>
      </c>
      <c r="X2" s="28" t="s">
        <v>78</v>
      </c>
      <c r="Y2" s="28" t="s">
        <v>79</v>
      </c>
      <c r="Z2" s="28" t="s">
        <v>80</v>
      </c>
      <c r="AA2" s="28" t="s">
        <v>81</v>
      </c>
      <c r="AB2" s="28" t="s">
        <v>82</v>
      </c>
    </row>
    <row r="3" spans="1:29" x14ac:dyDescent="0.35">
      <c r="A3" s="29" t="s">
        <v>63</v>
      </c>
      <c r="B3" s="31">
        <v>1</v>
      </c>
      <c r="C3" s="31"/>
      <c r="D3" s="31"/>
      <c r="F3" s="29" t="s">
        <v>69</v>
      </c>
      <c r="G3" s="31">
        <v>1</v>
      </c>
      <c r="H3" s="31"/>
      <c r="I3" s="31"/>
      <c r="J3" s="31"/>
      <c r="K3" s="31"/>
      <c r="L3" s="31"/>
      <c r="N3" s="29" t="s">
        <v>65</v>
      </c>
      <c r="O3" s="31">
        <v>1</v>
      </c>
      <c r="P3" s="31"/>
      <c r="Q3" s="31"/>
      <c r="R3" s="31"/>
      <c r="T3" s="29" t="s">
        <v>75</v>
      </c>
      <c r="U3" s="32">
        <v>1</v>
      </c>
      <c r="V3" s="32"/>
      <c r="W3" s="32"/>
      <c r="X3" s="32"/>
      <c r="Y3" s="32"/>
      <c r="Z3" s="32"/>
      <c r="AA3" s="32"/>
      <c r="AB3" s="32"/>
    </row>
    <row r="4" spans="1:29" x14ac:dyDescent="0.35">
      <c r="A4" s="29" t="s">
        <v>111</v>
      </c>
      <c r="B4" s="31">
        <v>0.51829999999999998</v>
      </c>
      <c r="C4" s="31">
        <v>1</v>
      </c>
      <c r="D4" s="31"/>
      <c r="F4" s="29" t="s">
        <v>70</v>
      </c>
      <c r="G4" s="31">
        <v>0.25540000000000002</v>
      </c>
      <c r="H4" s="31">
        <v>1</v>
      </c>
      <c r="I4" s="31"/>
      <c r="J4" s="31"/>
      <c r="K4" s="31"/>
      <c r="L4" s="31"/>
      <c r="N4" s="29" t="s">
        <v>66</v>
      </c>
      <c r="O4" s="31">
        <v>4.3900000000000002E-2</v>
      </c>
      <c r="P4" s="31">
        <v>1</v>
      </c>
      <c r="Q4" s="31"/>
      <c r="R4" s="31"/>
      <c r="T4" s="29" t="s">
        <v>76</v>
      </c>
      <c r="U4" s="32">
        <v>0.63819999999999999</v>
      </c>
      <c r="V4" s="32">
        <v>1</v>
      </c>
      <c r="W4" s="32"/>
      <c r="X4" s="32"/>
      <c r="Y4" s="32"/>
      <c r="Z4" s="32"/>
      <c r="AA4" s="32"/>
      <c r="AB4" s="32"/>
    </row>
    <row r="5" spans="1:29" x14ac:dyDescent="0.35">
      <c r="A5" s="29" t="s">
        <v>64</v>
      </c>
      <c r="B5" s="31">
        <v>0.50839999999999996</v>
      </c>
      <c r="C5" s="31">
        <v>0.76880000000000004</v>
      </c>
      <c r="D5" s="31">
        <v>1</v>
      </c>
      <c r="F5" s="29" t="s">
        <v>71</v>
      </c>
      <c r="G5" s="31">
        <v>0.28789999999999999</v>
      </c>
      <c r="H5" s="31">
        <v>0.63729999999999998</v>
      </c>
      <c r="I5" s="31">
        <v>1</v>
      </c>
      <c r="J5" s="31"/>
      <c r="K5" s="31"/>
      <c r="L5" s="31"/>
      <c r="N5" s="29" t="s">
        <v>67</v>
      </c>
      <c r="O5" s="31">
        <v>0.2888</v>
      </c>
      <c r="P5" s="31">
        <v>0.2281</v>
      </c>
      <c r="Q5" s="31">
        <v>1</v>
      </c>
      <c r="R5" s="31"/>
      <c r="T5" s="29" t="s">
        <v>77</v>
      </c>
      <c r="U5" s="32">
        <v>0.21809999999999999</v>
      </c>
      <c r="V5" s="32">
        <v>0.23069999999999999</v>
      </c>
      <c r="W5" s="32">
        <v>1</v>
      </c>
      <c r="X5" s="32"/>
      <c r="Y5" s="32"/>
      <c r="Z5" s="32"/>
      <c r="AA5" s="32"/>
      <c r="AB5" s="32"/>
    </row>
    <row r="6" spans="1:29" x14ac:dyDescent="0.35">
      <c r="F6" s="29" t="s">
        <v>72</v>
      </c>
      <c r="G6" s="31">
        <v>0.26</v>
      </c>
      <c r="H6" s="31">
        <v>0.25380000000000003</v>
      </c>
      <c r="I6" s="31">
        <v>0.25659999999999999</v>
      </c>
      <c r="J6" s="31">
        <v>1</v>
      </c>
      <c r="K6" s="31"/>
      <c r="L6" s="31"/>
      <c r="N6" s="29" t="s">
        <v>68</v>
      </c>
      <c r="O6" s="31">
        <v>0.13589999999999999</v>
      </c>
      <c r="P6" s="31">
        <v>0.25690000000000002</v>
      </c>
      <c r="Q6" s="31">
        <v>0.3261</v>
      </c>
      <c r="R6" s="31">
        <v>1</v>
      </c>
      <c r="T6" s="29" t="s">
        <v>78</v>
      </c>
      <c r="U6" s="32">
        <v>0.30109999999999998</v>
      </c>
      <c r="V6" s="32">
        <v>0.29310000000000003</v>
      </c>
      <c r="W6" s="32">
        <v>0.74509999999999998</v>
      </c>
      <c r="X6" s="32">
        <v>1</v>
      </c>
      <c r="Y6" s="32"/>
      <c r="Z6" s="32"/>
      <c r="AA6" s="32"/>
      <c r="AB6" s="32"/>
    </row>
    <row r="7" spans="1:29" x14ac:dyDescent="0.35">
      <c r="F7" s="29" t="s">
        <v>73</v>
      </c>
      <c r="G7" s="31">
        <v>0.35020000000000001</v>
      </c>
      <c r="H7" s="31">
        <v>0.30549999999999999</v>
      </c>
      <c r="I7" s="31">
        <v>0.32550000000000001</v>
      </c>
      <c r="J7" s="31">
        <v>0.58360000000000001</v>
      </c>
      <c r="K7" s="31">
        <v>1</v>
      </c>
      <c r="L7" s="31"/>
      <c r="T7" s="29" t="s">
        <v>79</v>
      </c>
      <c r="U7" s="32">
        <v>0.36630000000000001</v>
      </c>
      <c r="V7" s="32">
        <v>0.33350000000000002</v>
      </c>
      <c r="W7" s="32">
        <v>0.50819999999999999</v>
      </c>
      <c r="X7" s="32">
        <v>0.66100000000000003</v>
      </c>
      <c r="Y7" s="32">
        <v>1</v>
      </c>
      <c r="Z7" s="32"/>
      <c r="AA7" s="32"/>
      <c r="AB7" s="32"/>
    </row>
    <row r="8" spans="1:29" x14ac:dyDescent="0.35">
      <c r="F8" s="29" t="s">
        <v>74</v>
      </c>
      <c r="G8" s="31">
        <v>0.29680000000000001</v>
      </c>
      <c r="H8" s="31">
        <v>0.4209</v>
      </c>
      <c r="I8" s="31">
        <v>0.39650000000000002</v>
      </c>
      <c r="J8" s="31">
        <v>0.43440000000000001</v>
      </c>
      <c r="K8" s="31">
        <v>0.46660000000000001</v>
      </c>
      <c r="L8" s="31">
        <v>1</v>
      </c>
      <c r="T8" s="29" t="s">
        <v>80</v>
      </c>
      <c r="U8" s="32">
        <v>0.36059999999999998</v>
      </c>
      <c r="V8" s="32">
        <v>0.33729999999999999</v>
      </c>
      <c r="W8" s="32">
        <v>0.17580000000000001</v>
      </c>
      <c r="X8" s="32">
        <v>0.2117</v>
      </c>
      <c r="Y8" s="32">
        <v>0.23380000000000001</v>
      </c>
      <c r="Z8" s="32">
        <v>1</v>
      </c>
      <c r="AA8" s="32"/>
      <c r="AB8" s="32"/>
    </row>
    <row r="9" spans="1:29" x14ac:dyDescent="0.35">
      <c r="T9" s="29" t="s">
        <v>81</v>
      </c>
      <c r="U9" s="32">
        <v>0.31609999999999999</v>
      </c>
      <c r="V9" s="32">
        <v>0.3785</v>
      </c>
      <c r="W9" s="32">
        <v>0.26490000000000002</v>
      </c>
      <c r="X9" s="32">
        <v>0.29549999999999998</v>
      </c>
      <c r="Y9" s="32">
        <v>0.26300000000000001</v>
      </c>
      <c r="Z9" s="32">
        <v>0.34379999999999999</v>
      </c>
      <c r="AA9" s="32">
        <v>1</v>
      </c>
      <c r="AB9" s="32"/>
    </row>
    <row r="10" spans="1:29" x14ac:dyDescent="0.35">
      <c r="T10" s="29" t="s">
        <v>82</v>
      </c>
      <c r="U10" s="32">
        <v>0.48359999999999997</v>
      </c>
      <c r="V10" s="32">
        <v>0.51070000000000004</v>
      </c>
      <c r="W10" s="32">
        <v>0.25890000000000002</v>
      </c>
      <c r="X10" s="32">
        <v>0.34379999999999999</v>
      </c>
      <c r="Y10" s="32">
        <v>0.40450000000000003</v>
      </c>
      <c r="Z10" s="32">
        <v>0.37290000000000001</v>
      </c>
      <c r="AA10" s="32">
        <v>0.59109999999999996</v>
      </c>
      <c r="AB10" s="32">
        <v>1</v>
      </c>
    </row>
    <row r="12" spans="1:29" x14ac:dyDescent="0.35">
      <c r="A12" t="s">
        <v>112</v>
      </c>
    </row>
  </sheetData>
  <mergeCells count="1">
    <mergeCell ref="A1:A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G18"/>
  <sheetViews>
    <sheetView showGridLines="0" zoomScale="91" zoomScaleNormal="85" workbookViewId="0">
      <selection activeCell="A13" sqref="A13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7" ht="33.5" customHeight="1" x14ac:dyDescent="0.45">
      <c r="A1" s="57" t="s">
        <v>7</v>
      </c>
      <c r="B1" s="57"/>
      <c r="C1" s="57"/>
      <c r="D1" s="57"/>
      <c r="E1" s="57"/>
      <c r="G1" s="35"/>
    </row>
    <row r="2" spans="1:7" ht="15" thickBot="1" x14ac:dyDescent="0.4">
      <c r="A2" s="1"/>
      <c r="B2" s="1"/>
      <c r="C2" s="1"/>
      <c r="D2" s="1"/>
      <c r="E2" s="1"/>
    </row>
    <row r="3" spans="1:7" x14ac:dyDescent="0.35">
      <c r="A3" s="2" t="str">
        <f>""</f>
        <v/>
      </c>
      <c r="B3" s="2" t="str">
        <f>"(1)"</f>
        <v>(1)</v>
      </c>
      <c r="C3" s="2" t="str">
        <f>"(2)"</f>
        <v>(2)</v>
      </c>
      <c r="D3" s="2" t="str">
        <f>"(3)"</f>
        <v>(3)</v>
      </c>
      <c r="E3" s="2" t="str">
        <f>"(4)"</f>
        <v>(4)</v>
      </c>
    </row>
    <row r="4" spans="1:7" ht="15" thickBot="1" x14ac:dyDescent="0.4">
      <c r="A4" s="3" t="str">
        <f>""</f>
        <v/>
      </c>
      <c r="B4" s="3" t="s">
        <v>3</v>
      </c>
      <c r="C4" s="3" t="s">
        <v>4</v>
      </c>
      <c r="D4" s="3" t="s">
        <v>5</v>
      </c>
      <c r="E4" s="3" t="s">
        <v>6</v>
      </c>
    </row>
    <row r="6" spans="1:7" x14ac:dyDescent="0.35">
      <c r="A6" t="s">
        <v>128</v>
      </c>
      <c r="B6" t="s">
        <v>86</v>
      </c>
      <c r="C6" t="s">
        <v>87</v>
      </c>
      <c r="D6" t="s">
        <v>88</v>
      </c>
      <c r="E6" t="s">
        <v>89</v>
      </c>
    </row>
    <row r="7" spans="1:7" x14ac:dyDescent="0.35">
      <c r="A7" t="str">
        <f>""</f>
        <v/>
      </c>
      <c r="B7" s="36">
        <v>-5.7299999999999999E-3</v>
      </c>
      <c r="C7" s="36">
        <v>-3.8400000000000001E-3</v>
      </c>
      <c r="D7" s="36">
        <v>-5.4099999999999999E-3</v>
      </c>
      <c r="E7" s="36">
        <v>-4.5700000000000003E-3</v>
      </c>
    </row>
    <row r="9" spans="1:7" x14ac:dyDescent="0.35">
      <c r="A9" t="str">
        <f>"College+"</f>
        <v>College+</v>
      </c>
      <c r="B9" t="s">
        <v>84</v>
      </c>
      <c r="C9" t="s">
        <v>90</v>
      </c>
      <c r="D9" t="s">
        <v>91</v>
      </c>
      <c r="E9" t="s">
        <v>92</v>
      </c>
    </row>
    <row r="10" spans="1:7" x14ac:dyDescent="0.35">
      <c r="A10" t="str">
        <f>""</f>
        <v/>
      </c>
      <c r="B10" s="36">
        <v>-8.8000000000000005E-3</v>
      </c>
      <c r="C10" s="36">
        <v>-4.6100000000000004E-3</v>
      </c>
      <c r="D10" s="36">
        <v>-5.1900000000000002E-3</v>
      </c>
      <c r="E10" s="36">
        <v>-4.9500000000000004E-3</v>
      </c>
    </row>
    <row r="12" spans="1:7" x14ac:dyDescent="0.35">
      <c r="A12" t="s">
        <v>127</v>
      </c>
      <c r="B12" t="s">
        <v>93</v>
      </c>
      <c r="C12" t="s">
        <v>94</v>
      </c>
      <c r="D12" t="s">
        <v>85</v>
      </c>
      <c r="E12" t="s">
        <v>95</v>
      </c>
    </row>
    <row r="13" spans="1:7" x14ac:dyDescent="0.35">
      <c r="A13" t="str">
        <f>""</f>
        <v/>
      </c>
      <c r="B13" s="36">
        <v>-3.8600000000000001E-3</v>
      </c>
      <c r="C13" s="36">
        <v>-2.2799999999999999E-3</v>
      </c>
      <c r="D13" s="36">
        <v>-2.8500000000000001E-3</v>
      </c>
      <c r="E13" s="36">
        <v>-2.49E-3</v>
      </c>
    </row>
    <row r="14" spans="1:7" ht="15" thickBot="1" x14ac:dyDescent="0.4"/>
    <row r="15" spans="1:7" x14ac:dyDescent="0.35">
      <c r="A15" s="5" t="s">
        <v>0</v>
      </c>
      <c r="B15" s="5" t="s">
        <v>2</v>
      </c>
      <c r="C15" s="5" t="s">
        <v>2</v>
      </c>
      <c r="D15" s="5" t="s">
        <v>2</v>
      </c>
      <c r="E15" s="5" t="s">
        <v>2</v>
      </c>
    </row>
    <row r="16" spans="1:7" x14ac:dyDescent="0.35">
      <c r="A16" t="s">
        <v>1</v>
      </c>
      <c r="B16" t="s">
        <v>2</v>
      </c>
      <c r="C16" t="s">
        <v>2</v>
      </c>
      <c r="D16" t="s">
        <v>2</v>
      </c>
      <c r="E16" t="s">
        <v>2</v>
      </c>
    </row>
    <row r="17" spans="1:5" ht="15" thickBot="1" x14ac:dyDescent="0.4">
      <c r="A17" s="6" t="str">
        <f>"Observations"</f>
        <v>Observations</v>
      </c>
      <c r="B17" s="7">
        <v>13515</v>
      </c>
      <c r="C17" s="7">
        <v>13515</v>
      </c>
      <c r="D17" s="7">
        <v>13515</v>
      </c>
      <c r="E17" s="7">
        <v>13515</v>
      </c>
    </row>
    <row r="18" spans="1:5" ht="15" thickTop="1" x14ac:dyDescent="0.35">
      <c r="A18" s="58" t="s">
        <v>8</v>
      </c>
      <c r="B18" s="58"/>
      <c r="C18" s="58"/>
      <c r="D18" s="58"/>
      <c r="E18" s="58"/>
    </row>
  </sheetData>
  <mergeCells count="2">
    <mergeCell ref="A1:E1"/>
    <mergeCell ref="A18:E1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theta_estimates</vt:lpstr>
      <vt:lpstr>OLS_thetas</vt:lpstr>
      <vt:lpstr>sigma_estimates</vt:lpstr>
      <vt:lpstr>summaries</vt:lpstr>
      <vt:lpstr>Sheet1</vt:lpstr>
      <vt:lpstr>skill_correlation</vt:lpstr>
      <vt:lpstr>top_jobs_skill</vt:lpstr>
      <vt:lpstr>indexes_make_sense</vt:lpstr>
      <vt:lpstr>people_do_diff</vt:lpstr>
      <vt:lpstr>step-up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2023-05-31T14:21:29Z</dcterms:modified>
</cp:coreProperties>
</file>