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hecs\Dropbox (Boston University)\1_boston_university\8-Research Assistantship\ukData\results\tables\"/>
    </mc:Choice>
  </mc:AlternateContent>
  <xr:revisionPtr revIDLastSave="0" documentId="13_ncr:1_{C6406EF1-7276-4811-BF8C-9807EE8FC063}" xr6:coauthVersionLast="47" xr6:coauthVersionMax="47" xr10:uidLastSave="{00000000-0000-0000-0000-000000000000}"/>
  <bookViews>
    <workbookView xWindow="-110" yWindow="-110" windowWidth="19420" windowHeight="10300" firstSheet="1" activeTab="4" xr2:uid="{E382401A-5014-4F77-A3DB-04E9551C20F1}"/>
  </bookViews>
  <sheets>
    <sheet name="summaries" sheetId="4" r:id="rId1"/>
    <sheet name="top_jobs_skill" sheetId="5" r:id="rId2"/>
    <sheet name="indexes_make_sense" sheetId="6" r:id="rId3"/>
    <sheet name="people_do_diff" sheetId="1" r:id="rId4"/>
    <sheet name="theta_estimates" sheetId="2" r:id="rId5"/>
    <sheet name="pi_estimate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5" i="2" l="1"/>
  <c r="H15" i="2"/>
  <c r="G15" i="2"/>
  <c r="I14" i="2"/>
  <c r="H14" i="2"/>
  <c r="G14" i="2"/>
  <c r="I13" i="2"/>
  <c r="H13" i="2"/>
  <c r="G13" i="2"/>
  <c r="I6" i="2"/>
  <c r="H6" i="2"/>
  <c r="G6" i="2"/>
  <c r="I5" i="2"/>
  <c r="H5" i="2"/>
  <c r="G5" i="2"/>
  <c r="I4" i="2"/>
  <c r="H4" i="2"/>
  <c r="G4" i="2"/>
  <c r="D13" i="4"/>
  <c r="D14" i="4"/>
  <c r="D12" i="4"/>
  <c r="D22" i="4"/>
  <c r="D23" i="4"/>
  <c r="D24" i="4"/>
  <c r="D26" i="4"/>
  <c r="D27" i="4"/>
  <c r="D28" i="4"/>
  <c r="D30" i="4"/>
  <c r="D31" i="4"/>
  <c r="D32" i="4"/>
  <c r="D19" i="4"/>
  <c r="D20" i="4"/>
  <c r="D18" i="4"/>
  <c r="A17" i="1" l="1"/>
  <c r="A13" i="1"/>
  <c r="A12" i="1"/>
  <c r="A10" i="1"/>
  <c r="A9" i="1"/>
  <c r="A7" i="1"/>
  <c r="A6" i="1"/>
  <c r="A4" i="1"/>
  <c r="E3" i="1"/>
  <c r="D3" i="1"/>
  <c r="C3" i="1"/>
  <c r="B3" i="1"/>
  <c r="A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tc={FED5AEE0-2B0B-4FF7-A720-0A4567BE17C3}</author>
  </authors>
  <commentList>
    <comment ref="A3" authorId="0" shapeId="0" xr:uid="{FED5AEE0-2B0B-4FF7-A720-0A4567BE17C3}">
      <text>
        <t>[Threaded comment]
Your version of Excel allows you to read this threaded comment; however, any edits to it will get removed if the file is opened in a newer version of Excel. Learn more: https://go.microsoft.com/fwlink/?linkid=870924
Comment:
    If required, I would be happy to fix the occupation labels once I am sure that there would be no changes to the tables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tc={6C18450E-2202-495B-8DE9-F9CB9D8F4E2B}</author>
  </authors>
  <commentList>
    <comment ref="E17" authorId="0" shapeId="0" xr:uid="{6C18450E-2202-495B-8DE9-F9CB9D8F4E2B}">
      <text>
        <t>[Threaded comment]
Your version of Excel allows you to read this threaded comment; however, any edits to it will get removed if the file is opened in a newer version of Excel. Learn more: https://go.microsoft.com/fwlink/?linkid=870924
Comment:
    I restricted the sample to match the one we use in the GMM estimation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tc={5FB4546E-B91B-4CDE-868E-4F97C041A2D6}</author>
    <author>tc={D6BE0F47-99D2-4C68-A48E-D56E8CAB5FF3}</author>
    <author>tc={CF4562D9-D2D5-4667-BC22-6D1B99AEC1C0}</author>
    <author>tc={134ADD85-417C-4FE4-8D98-C9A6AB9E32ED}</author>
  </authors>
  <commentList>
    <comment ref="A1" authorId="0" shapeId="0" xr:uid="{5FB4546E-B91B-4CDE-868E-4F97C041A2D6}">
      <text>
        <t>[Threaded comment]
Your version of Excel allows you to read this threaded comment; however, any edits to it will get removed if the file is opened in a newer version of Excel. Learn more: https://go.microsoft.com/fwlink/?linkid=870924
Comment:
    I have to correct this. I just realized a variable had the wrong sign</t>
      </text>
    </comment>
    <comment ref="A10" authorId="1" shapeId="0" xr:uid="{D6BE0F47-99D2-4C68-A48E-D56E8CAB5FF3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A19" authorId="2" shapeId="0" xr:uid="{CF4562D9-D2D5-4667-BC22-6D1B99AEC1C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In production. Panicking a little bit
</t>
      </text>
    </comment>
    <comment ref="D26" authorId="3" shapeId="0" xr:uid="{134ADD85-417C-4FE4-8D98-C9A6AB9E32ED}">
      <text>
        <t>[Threaded comment]
Your version of Excel allows you to read this threaded comment; however, any edits to it will get removed if the file is opened in a newer version of Excel. Learn more: https://go.microsoft.com/fwlink/?linkid=870924
Comment:
    Should I winsorize it?</t>
      </text>
    </comment>
  </commentList>
</comments>
</file>

<file path=xl/sharedStrings.xml><?xml version="1.0" encoding="utf-8"?>
<sst xmlns="http://schemas.openxmlformats.org/spreadsheetml/2006/main" count="208" uniqueCount="99">
  <si>
    <t>Occupation fixed-effects</t>
  </si>
  <si>
    <t>Year fixed-effects</t>
  </si>
  <si>
    <t>\checkmark</t>
  </si>
  <si>
    <t>Manual</t>
  </si>
  <si>
    <t>Social</t>
  </si>
  <si>
    <t>Adaptability</t>
  </si>
  <si>
    <t>Abstract</t>
  </si>
  <si>
    <t>People with different education levels do their jobs differently</t>
  </si>
  <si>
    <t>Note: standard errors clustered at the occupation level</t>
  </si>
  <si>
    <t>Education</t>
  </si>
  <si>
    <t>GCSE C-</t>
  </si>
  <si>
    <t>A* level / trade</t>
  </si>
  <si>
    <t>Bachelor +</t>
  </si>
  <si>
    <t>Standard deviation</t>
  </si>
  <si>
    <t>Average skill use by occupation</t>
  </si>
  <si>
    <t>Employment shares</t>
  </si>
  <si>
    <t>Change</t>
  </si>
  <si>
    <t>Skill use</t>
  </si>
  <si>
    <t>Employment shares and skill use by education level</t>
  </si>
  <si>
    <r>
      <t xml:space="preserve">Note: </t>
    </r>
    <r>
      <rPr>
        <sz val="11"/>
        <color theme="1"/>
        <rFont val="Calibri"/>
        <family val="2"/>
        <scheme val="minor"/>
      </rPr>
      <t>data from the Labour Force Survey and the Survey of Skills and Employment</t>
    </r>
  </si>
  <si>
    <r>
      <t xml:space="preserve">Note: </t>
    </r>
    <r>
      <rPr>
        <sz val="11"/>
        <color theme="1"/>
        <rFont val="Calibri"/>
        <family val="2"/>
        <scheme val="minor"/>
      </rPr>
      <t>data from the Survey of Skills and Employment</t>
    </r>
  </si>
  <si>
    <t>Solution</t>
  </si>
  <si>
    <t>Unweighted</t>
  </si>
  <si>
    <t>Three equation</t>
  </si>
  <si>
    <t>Winsorized</t>
  </si>
  <si>
    <t>No occ fixed-effects</t>
  </si>
  <si>
    <t>Costs relative to manual</t>
  </si>
  <si>
    <t>Routine</t>
  </si>
  <si>
    <t>Skill acquisition costs estimates</t>
  </si>
  <si>
    <t>Two equation</t>
  </si>
  <si>
    <t>Weighted</t>
  </si>
  <si>
    <t>1131 financial managers &amp; chartered secs</t>
  </si>
  <si>
    <t>3534 fin., invest, and taxation analysts and advisers</t>
  </si>
  <si>
    <t>2423 mngmnt cons, actuar, econs &amp; statn</t>
  </si>
  <si>
    <t>2126 design, development, production and process engineers</t>
  </si>
  <si>
    <t>8211 heavy goods vehicle drivers</t>
  </si>
  <si>
    <t>9223 kitchen and catering assistants</t>
  </si>
  <si>
    <t>8214 taxi, cab drivers and chauffeurs</t>
  </si>
  <si>
    <t>224 waiters, waitresses</t>
  </si>
  <si>
    <t>8212 van drivers</t>
  </si>
  <si>
    <t>9233 cleaners, domestics</t>
  </si>
  <si>
    <t>Top and bottom occupations by skill</t>
  </si>
  <si>
    <t>5321 building trades</t>
  </si>
  <si>
    <t>5312 bricklayers, masons, roofers</t>
  </si>
  <si>
    <t>5111 Farmers, gardeners and ground women</t>
  </si>
  <si>
    <t>5213 Metal forming, welding and related trades</t>
  </si>
  <si>
    <t>5231 Vehicle trades</t>
  </si>
  <si>
    <t>4111 civil service officers and assistants</t>
  </si>
  <si>
    <t>3561 public service associates, personnel and industrial relations officers</t>
  </si>
  <si>
    <t>1135 pers training &amp; ind rel mngers</t>
  </si>
  <si>
    <t>3229 therapists n.e.c.</t>
  </si>
  <si>
    <t>2319 teaching professionals n.e.c.</t>
  </si>
  <si>
    <t>1122 managers in construction, mining and energy</t>
  </si>
  <si>
    <t>8111 food, drink &amp; tobac process operat</t>
  </si>
  <si>
    <t>9225 bar staff</t>
  </si>
  <si>
    <t>7112 retail cashiers/check-out operators</t>
  </si>
  <si>
    <t>3563 vocatn &amp; indust trainrs &amp; instrctrs</t>
  </si>
  <si>
    <t>1172 protective service officers</t>
  </si>
  <si>
    <t>1181 healthcare and social service managers</t>
  </si>
  <si>
    <t>3231 youth and community workers</t>
  </si>
  <si>
    <t>5492 Skill trades nec</t>
  </si>
  <si>
    <t>Top 5</t>
  </si>
  <si>
    <t>Bottom 5</t>
  </si>
  <si>
    <t>Hands</t>
  </si>
  <si>
    <t>Strenght</t>
  </si>
  <si>
    <t>Stamina</t>
  </si>
  <si>
    <t>Repetitiveness</t>
  </si>
  <si>
    <t>Discretion</t>
  </si>
  <si>
    <t>Variety</t>
  </si>
  <si>
    <t>Planning</t>
  </si>
  <si>
    <t>People</t>
  </si>
  <si>
    <t>Teamwork</t>
  </si>
  <si>
    <t>Listen</t>
  </si>
  <si>
    <t>Speech</t>
  </si>
  <si>
    <t>Persuation</t>
  </si>
  <si>
    <t>Teaching</t>
  </si>
  <si>
    <t>Writing</t>
  </si>
  <si>
    <t>Reading</t>
  </si>
  <si>
    <t>Basic arithmetic</t>
  </si>
  <si>
    <t>Percentages</t>
  </si>
  <si>
    <t>Statistics</t>
  </si>
  <si>
    <t>Manage others</t>
  </si>
  <si>
    <t>Problem solving</t>
  </si>
  <si>
    <t>Analysis</t>
  </si>
  <si>
    <t>Correlation of the variables making up each skill index</t>
  </si>
  <si>
    <t>-0.0801***</t>
  </si>
  <si>
    <t>0.653***</t>
  </si>
  <si>
    <t>-0.0217***</t>
  </si>
  <si>
    <t>0.0193***</t>
  </si>
  <si>
    <t>0.0130*</t>
  </si>
  <si>
    <t>0.0290***</t>
  </si>
  <si>
    <t>0.0443***</t>
  </si>
  <si>
    <t>0.0406***</t>
  </si>
  <si>
    <t>0.0626***</t>
  </si>
  <si>
    <t>0.493***</t>
  </si>
  <si>
    <t>0.647***</t>
  </si>
  <si>
    <t>0.522***</t>
  </si>
  <si>
    <t>Not winsorized</t>
  </si>
  <si>
    <t>Skill acquisition costs estimates :(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</si>
</sst>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_);\(0.0000\)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9"/>
      <color indexed="81"/>
      <name val="Tahoma"/>
      <charset val="1"/>
    </font>
    <font>
      <sz val="11"/>
      <name val="Calibri"/>
      <family val="2"/>
      <scheme val="minor"/>
    </font>
    <font>
      <b/>
      <sz val="1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8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/>
    <xf numFmtId="0" fontId="0" fillId="0" borderId="2" xfId="0" applyBorder="1"/>
    <xf numFmtId="0" fontId="1" fillId="0" borderId="4" xfId="0" applyFont="1" applyBorder="1"/>
    <xf numFmtId="3" fontId="1" fillId="0" borderId="4" xfId="0" applyNumberFormat="1" applyFont="1" applyBorder="1"/>
    <xf numFmtId="0" fontId="1" fillId="2" borderId="0" xfId="0" applyFont="1" applyFill="1" applyAlignment="1">
      <alignment horizontal="center"/>
    </xf>
    <xf numFmtId="164" fontId="0" fillId="0" borderId="0" xfId="0" applyNumberFormat="1"/>
    <xf numFmtId="0" fontId="1" fillId="0" borderId="1" xfId="0" applyFont="1" applyBorder="1"/>
    <xf numFmtId="164" fontId="0" fillId="0" borderId="1" xfId="0" applyNumberFormat="1" applyBorder="1"/>
    <xf numFmtId="0" fontId="1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0" xfId="0" applyFont="1"/>
    <xf numFmtId="0" fontId="0" fillId="0" borderId="0" xfId="0" applyAlignment="1">
      <alignment horizontal="left" indent="1"/>
    </xf>
    <xf numFmtId="0" fontId="0" fillId="0" borderId="4" xfId="0" applyBorder="1" applyAlignment="1">
      <alignment horizontal="left" indent="2"/>
    </xf>
    <xf numFmtId="0" fontId="4" fillId="0" borderId="0" xfId="0" applyFont="1" applyAlignment="1">
      <alignment horizontal="left" indent="1"/>
    </xf>
    <xf numFmtId="0" fontId="0" fillId="0" borderId="0" xfId="0" applyAlignment="1">
      <alignment horizontal="left" indent="2"/>
    </xf>
    <xf numFmtId="165" fontId="0" fillId="0" borderId="0" xfId="0" applyNumberFormat="1"/>
    <xf numFmtId="165" fontId="0" fillId="0" borderId="4" xfId="0" applyNumberFormat="1" applyBorder="1"/>
    <xf numFmtId="0" fontId="0" fillId="0" borderId="3" xfId="0" applyBorder="1"/>
    <xf numFmtId="164" fontId="0" fillId="0" borderId="3" xfId="0" applyNumberFormat="1" applyBorder="1"/>
    <xf numFmtId="0" fontId="1" fillId="3" borderId="0" xfId="0" applyFont="1" applyFill="1" applyAlignment="1">
      <alignment horizontal="center" vertical="center"/>
    </xf>
    <xf numFmtId="0" fontId="0" fillId="0" borderId="4" xfId="0" applyBorder="1" applyAlignment="1">
      <alignment horizontal="left" indent="1"/>
    </xf>
    <xf numFmtId="0" fontId="0" fillId="0" borderId="7" xfId="0" applyBorder="1"/>
    <xf numFmtId="0" fontId="0" fillId="0" borderId="0" xfId="0" applyAlignment="1">
      <alignment wrapText="1"/>
    </xf>
    <xf numFmtId="0" fontId="1" fillId="0" borderId="3" xfId="0" applyFont="1" applyBorder="1" applyAlignment="1">
      <alignment horizontal="center" vertical="center" wrapText="1"/>
    </xf>
    <xf numFmtId="0" fontId="1" fillId="0" borderId="6" xfId="0" applyFont="1" applyBorder="1"/>
    <xf numFmtId="0" fontId="1" fillId="0" borderId="7" xfId="0" applyFont="1" applyBorder="1" applyAlignment="1">
      <alignment horizontal="center" vertical="center"/>
    </xf>
    <xf numFmtId="2" fontId="0" fillId="0" borderId="0" xfId="0" applyNumberFormat="1"/>
    <xf numFmtId="2" fontId="0" fillId="0" borderId="0" xfId="0" applyNumberFormat="1" applyAlignment="1">
      <alignment wrapText="1"/>
    </xf>
    <xf numFmtId="3" fontId="0" fillId="0" borderId="0" xfId="0" applyNumberFormat="1"/>
    <xf numFmtId="0" fontId="7" fillId="4" borderId="0" xfId="0" applyFont="1" applyFill="1"/>
    <xf numFmtId="0" fontId="0" fillId="4" borderId="0" xfId="0" applyFill="1"/>
    <xf numFmtId="166" fontId="0" fillId="0" borderId="0" xfId="0" applyNumberFormat="1" applyAlignment="1">
      <alignment horizontal="left"/>
    </xf>
    <xf numFmtId="0" fontId="0" fillId="5" borderId="0" xfId="0" applyFill="1"/>
    <xf numFmtId="2" fontId="1" fillId="0" borderId="3" xfId="0" applyNumberFormat="1" applyFont="1" applyBorder="1" applyAlignment="1">
      <alignment horizontal="center" vertical="center"/>
    </xf>
    <xf numFmtId="2" fontId="1" fillId="0" borderId="7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3" xfId="0" applyFont="1" applyBorder="1" applyAlignment="1">
      <alignment horizontal="center" wrapText="1"/>
    </xf>
    <xf numFmtId="0" fontId="8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5" xfId="0" applyBorder="1" applyAlignment="1">
      <alignment horizontal="left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arro Marin, Cesar Luis" id="{F8FA700A-AE49-4429-93AD-D984B9D4E946}" userId="S::cesarlgm@bu.edu::36cbf52c-4f41-4c43-b009-396b31daf79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5-04T11:17:55.16" personId="{F8FA700A-AE49-4429-93AD-D984B9D4E946}" id="{FED5AEE0-2B0B-4FF7-A720-0A4567BE17C3}">
    <text>If required, I would be happy to fix the occupation labels once I am sure that there would be no changes to the tables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E17" dT="2023-05-04T15:16:13.11" personId="{F8FA700A-AE49-4429-93AD-D984B9D4E946}" id="{6C18450E-2202-495B-8DE9-F9CB9D8F4E2B}">
    <text>I restricted the sample to match the one we use in the GMM estimation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A1" dT="2023-05-04T14:24:46.91" personId="{F8FA700A-AE49-4429-93AD-D984B9D4E946}" id="{5FB4546E-B91B-4CDE-868E-4F97C041A2D6}" done="1">
    <text>I have to correct this. I just realized a variable had the wrong sign</text>
  </threadedComment>
  <threadedComment ref="A10" dT="2023-05-05T16:03:41.57" personId="{F8FA700A-AE49-4429-93AD-D984B9D4E946}" id="{D6BE0F47-99D2-4C68-A48E-D56E8CAB5FF3}">
    <text xml:space="preserve">In production. Panicking a little bit
</text>
  </threadedComment>
  <threadedComment ref="A19" dT="2023-05-05T16:03:41.57" personId="{F8FA700A-AE49-4429-93AD-D984B9D4E946}" id="{CF4562D9-D2D5-4667-BC22-6D1B99AEC1C0}">
    <text xml:space="preserve">In production. Panicking a little bit
</text>
  </threadedComment>
  <threadedComment ref="D26" dT="2023-05-04T15:19:28.63" personId="{F8FA700A-AE49-4429-93AD-D984B9D4E946}" id="{134ADD85-417C-4FE4-8D98-C9A6AB9E32ED}">
    <text>Should I winsorize it?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794C7-1BD2-4385-825C-867473C3C3FE}">
  <sheetPr>
    <tabColor rgb="FFC00000"/>
  </sheetPr>
  <dimension ref="A1:J33"/>
  <sheetViews>
    <sheetView showGridLines="0" workbookViewId="0">
      <selection activeCell="H7" sqref="H7"/>
    </sheetView>
  </sheetViews>
  <sheetFormatPr defaultRowHeight="14.5" x14ac:dyDescent="0.35"/>
  <cols>
    <col min="1" max="1" width="31.90625" customWidth="1"/>
    <col min="2" max="5" width="11.6328125" customWidth="1"/>
  </cols>
  <sheetData>
    <row r="1" spans="1:10" ht="24" thickBot="1" x14ac:dyDescent="0.6">
      <c r="A1" s="40" t="s">
        <v>14</v>
      </c>
      <c r="B1" s="40"/>
      <c r="C1" s="40"/>
      <c r="D1" s="40"/>
      <c r="E1" s="40"/>
      <c r="G1" s="34"/>
    </row>
    <row r="2" spans="1:10" ht="15" thickBot="1" x14ac:dyDescent="0.4">
      <c r="A2" s="10" t="s">
        <v>9</v>
      </c>
      <c r="B2" s="12" t="s">
        <v>3</v>
      </c>
      <c r="C2" s="12" t="s">
        <v>4</v>
      </c>
      <c r="D2" s="12" t="s">
        <v>5</v>
      </c>
      <c r="E2" s="12" t="s">
        <v>6</v>
      </c>
    </row>
    <row r="3" spans="1:10" x14ac:dyDescent="0.35">
      <c r="A3" t="s">
        <v>10</v>
      </c>
      <c r="B3" s="9">
        <v>0.53683159999999996</v>
      </c>
      <c r="C3" s="9">
        <v>0.59014149999999999</v>
      </c>
      <c r="D3" s="9">
        <v>0.61093039999999998</v>
      </c>
      <c r="E3" s="9">
        <v>0.44195289999999998</v>
      </c>
      <c r="J3" s="33"/>
    </row>
    <row r="4" spans="1:10" x14ac:dyDescent="0.35">
      <c r="A4" t="s">
        <v>11</v>
      </c>
      <c r="B4" s="9">
        <v>0.50488469999999996</v>
      </c>
      <c r="C4" s="9">
        <v>0.64809910000000004</v>
      </c>
      <c r="D4" s="9">
        <v>0.65632360000000001</v>
      </c>
      <c r="E4" s="9">
        <v>0.53484730000000003</v>
      </c>
      <c r="J4" s="33"/>
    </row>
    <row r="5" spans="1:10" ht="15" thickBot="1" x14ac:dyDescent="0.4">
      <c r="A5" t="s">
        <v>12</v>
      </c>
      <c r="B5" s="9">
        <v>0.35781010000000002</v>
      </c>
      <c r="C5" s="9">
        <v>0.72500430000000005</v>
      </c>
      <c r="D5" s="9">
        <v>0.71712290000000001</v>
      </c>
      <c r="E5" s="9">
        <v>0.62221070000000001</v>
      </c>
      <c r="J5" s="33"/>
    </row>
    <row r="6" spans="1:10" ht="15" thickBot="1" x14ac:dyDescent="0.4">
      <c r="A6" s="10" t="s">
        <v>13</v>
      </c>
      <c r="B6" s="11">
        <v>0.31061129999999998</v>
      </c>
      <c r="C6" s="11">
        <v>0.20215459999999999</v>
      </c>
      <c r="D6" s="11">
        <v>0.180814</v>
      </c>
      <c r="E6" s="11">
        <v>0.23334750000000001</v>
      </c>
      <c r="J6" s="33"/>
    </row>
    <row r="7" spans="1:10" x14ac:dyDescent="0.35">
      <c r="A7" s="4" t="s">
        <v>20</v>
      </c>
      <c r="B7" s="9"/>
      <c r="C7" s="9"/>
      <c r="D7" s="9"/>
      <c r="E7" s="9"/>
    </row>
    <row r="9" spans="1:10" ht="46" customHeight="1" thickBot="1" x14ac:dyDescent="0.6">
      <c r="A9" s="41" t="s">
        <v>18</v>
      </c>
      <c r="B9" s="41"/>
      <c r="C9" s="41"/>
      <c r="D9" s="41"/>
    </row>
    <row r="10" spans="1:10" ht="15" thickBot="1" x14ac:dyDescent="0.4">
      <c r="A10" s="14"/>
      <c r="B10" s="13">
        <v>2001</v>
      </c>
      <c r="C10" s="13">
        <v>2017</v>
      </c>
      <c r="D10" s="13" t="s">
        <v>16</v>
      </c>
    </row>
    <row r="11" spans="1:10" x14ac:dyDescent="0.35">
      <c r="A11" s="15" t="s">
        <v>15</v>
      </c>
    </row>
    <row r="12" spans="1:10" x14ac:dyDescent="0.35">
      <c r="A12" s="16" t="s">
        <v>10</v>
      </c>
      <c r="B12" s="20">
        <v>0.37148049999999999</v>
      </c>
      <c r="C12" s="20">
        <v>0.2369994</v>
      </c>
      <c r="D12" s="20">
        <f>+C12-B12</f>
        <v>-0.13448109999999999</v>
      </c>
    </row>
    <row r="13" spans="1:10" x14ac:dyDescent="0.35">
      <c r="A13" s="16" t="s">
        <v>11</v>
      </c>
      <c r="B13" s="20">
        <v>0.1444201</v>
      </c>
      <c r="C13" s="20">
        <v>0.1773991</v>
      </c>
      <c r="D13" s="20">
        <f t="shared" ref="D13:D14" si="0">+C13-B13</f>
        <v>3.2979000000000008E-2</v>
      </c>
    </row>
    <row r="14" spans="1:10" x14ac:dyDescent="0.35">
      <c r="A14" s="16" t="s">
        <v>12</v>
      </c>
      <c r="B14" s="20">
        <v>0.48409940000000001</v>
      </c>
      <c r="C14" s="20">
        <v>0.5856015</v>
      </c>
      <c r="D14" s="20">
        <f t="shared" si="0"/>
        <v>0.10150209999999998</v>
      </c>
    </row>
    <row r="15" spans="1:10" ht="7.5" customHeight="1" x14ac:dyDescent="0.35"/>
    <row r="16" spans="1:10" x14ac:dyDescent="0.35">
      <c r="A16" s="15" t="s">
        <v>17</v>
      </c>
    </row>
    <row r="17" spans="1:4" x14ac:dyDescent="0.35">
      <c r="A17" s="18" t="s">
        <v>3</v>
      </c>
    </row>
    <row r="18" spans="1:4" x14ac:dyDescent="0.35">
      <c r="A18" s="19" t="s">
        <v>10</v>
      </c>
      <c r="B18" s="20">
        <v>0.54100000000000004</v>
      </c>
      <c r="C18" s="20">
        <v>0.58299999999999996</v>
      </c>
      <c r="D18" s="20">
        <f>+C18-B18</f>
        <v>4.1999999999999926E-2</v>
      </c>
    </row>
    <row r="19" spans="1:4" x14ac:dyDescent="0.35">
      <c r="A19" s="19" t="s">
        <v>11</v>
      </c>
      <c r="B19" s="20">
        <v>0.501</v>
      </c>
      <c r="C19" s="20">
        <v>0.53500000000000003</v>
      </c>
      <c r="D19" s="20">
        <f t="shared" ref="D19:D32" si="1">+C19-B19</f>
        <v>3.400000000000003E-2</v>
      </c>
    </row>
    <row r="20" spans="1:4" x14ac:dyDescent="0.35">
      <c r="A20" s="19" t="s">
        <v>12</v>
      </c>
      <c r="B20" s="20">
        <v>0.34799999999999998</v>
      </c>
      <c r="C20" s="20">
        <v>0.35899999999999999</v>
      </c>
      <c r="D20" s="20">
        <f t="shared" si="1"/>
        <v>1.100000000000001E-2</v>
      </c>
    </row>
    <row r="21" spans="1:4" x14ac:dyDescent="0.35">
      <c r="A21" s="18" t="s">
        <v>4</v>
      </c>
      <c r="B21" s="20"/>
      <c r="C21" s="20"/>
      <c r="D21" s="20"/>
    </row>
    <row r="22" spans="1:4" x14ac:dyDescent="0.35">
      <c r="A22" s="19" t="s">
        <v>10</v>
      </c>
      <c r="B22" s="20">
        <v>0.57699999999999996</v>
      </c>
      <c r="C22" s="20">
        <v>0.59299999999999997</v>
      </c>
      <c r="D22" s="20">
        <f t="shared" si="1"/>
        <v>1.6000000000000014E-2</v>
      </c>
    </row>
    <row r="23" spans="1:4" x14ac:dyDescent="0.35">
      <c r="A23" s="19" t="s">
        <v>11</v>
      </c>
      <c r="B23" s="20">
        <v>0.63500000000000001</v>
      </c>
      <c r="C23" s="20">
        <v>0.66100000000000003</v>
      </c>
      <c r="D23" s="20">
        <f t="shared" si="1"/>
        <v>2.6000000000000023E-2</v>
      </c>
    </row>
    <row r="24" spans="1:4" x14ac:dyDescent="0.35">
      <c r="A24" s="19" t="s">
        <v>12</v>
      </c>
      <c r="B24" s="20">
        <v>0.73799999999999999</v>
      </c>
      <c r="C24" s="20">
        <v>0.753</v>
      </c>
      <c r="D24" s="20">
        <f t="shared" si="1"/>
        <v>1.5000000000000013E-2</v>
      </c>
    </row>
    <row r="25" spans="1:4" x14ac:dyDescent="0.35">
      <c r="A25" s="18" t="s">
        <v>5</v>
      </c>
      <c r="B25" s="20"/>
      <c r="C25" s="20"/>
      <c r="D25" s="20"/>
    </row>
    <row r="26" spans="1:4" x14ac:dyDescent="0.35">
      <c r="A26" s="19" t="s">
        <v>10</v>
      </c>
      <c r="B26" s="20">
        <v>0.61</v>
      </c>
      <c r="C26" s="20">
        <v>0.57699999999999996</v>
      </c>
      <c r="D26" s="20">
        <f t="shared" si="1"/>
        <v>-3.3000000000000029E-2</v>
      </c>
    </row>
    <row r="27" spans="1:4" x14ac:dyDescent="0.35">
      <c r="A27" s="19" t="s">
        <v>11</v>
      </c>
      <c r="B27" s="20">
        <v>0.66600000000000004</v>
      </c>
      <c r="C27" s="20">
        <v>0.63500000000000001</v>
      </c>
      <c r="D27" s="20">
        <f t="shared" si="1"/>
        <v>-3.1000000000000028E-2</v>
      </c>
    </row>
    <row r="28" spans="1:4" x14ac:dyDescent="0.35">
      <c r="A28" s="19" t="s">
        <v>12</v>
      </c>
      <c r="B28" s="20">
        <v>0.74299999999999999</v>
      </c>
      <c r="C28" s="20">
        <v>0.70799999999999996</v>
      </c>
      <c r="D28" s="20">
        <f t="shared" si="1"/>
        <v>-3.5000000000000031E-2</v>
      </c>
    </row>
    <row r="29" spans="1:4" x14ac:dyDescent="0.35">
      <c r="A29" s="18" t="s">
        <v>6</v>
      </c>
      <c r="B29" s="20"/>
      <c r="C29" s="20"/>
      <c r="D29" s="20"/>
    </row>
    <row r="30" spans="1:4" x14ac:dyDescent="0.35">
      <c r="A30" s="19" t="s">
        <v>10</v>
      </c>
      <c r="B30" s="20">
        <v>0.434</v>
      </c>
      <c r="C30" s="20">
        <v>0.45900000000000002</v>
      </c>
      <c r="D30" s="20">
        <f t="shared" si="1"/>
        <v>2.5000000000000022E-2</v>
      </c>
    </row>
    <row r="31" spans="1:4" x14ac:dyDescent="0.35">
      <c r="A31" s="19" t="s">
        <v>11</v>
      </c>
      <c r="B31" s="20">
        <v>0.53200000000000003</v>
      </c>
      <c r="C31" s="20">
        <v>0.53800000000000003</v>
      </c>
      <c r="D31" s="20">
        <f t="shared" si="1"/>
        <v>6.0000000000000053E-3</v>
      </c>
    </row>
    <row r="32" spans="1:4" ht="15.5" customHeight="1" thickBot="1" x14ac:dyDescent="0.4">
      <c r="A32" s="17" t="s">
        <v>12</v>
      </c>
      <c r="B32" s="21">
        <v>0.61499999999999999</v>
      </c>
      <c r="C32" s="21">
        <v>0.629</v>
      </c>
      <c r="D32" s="21">
        <f t="shared" si="1"/>
        <v>1.4000000000000012E-2</v>
      </c>
    </row>
    <row r="33" spans="1:1" ht="15" thickTop="1" x14ac:dyDescent="0.35">
      <c r="A33" s="4" t="s">
        <v>19</v>
      </c>
    </row>
  </sheetData>
  <mergeCells count="2">
    <mergeCell ref="A1:E1"/>
    <mergeCell ref="A9:D9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8EAC5-EE01-4F6F-831E-9781C531891C}">
  <sheetPr>
    <tabColor rgb="FF00B050"/>
  </sheetPr>
  <dimension ref="A1:E16"/>
  <sheetViews>
    <sheetView showGridLines="0" workbookViewId="0">
      <selection activeCell="E1" sqref="E1"/>
    </sheetView>
  </sheetViews>
  <sheetFormatPr defaultRowHeight="14.5" x14ac:dyDescent="0.35"/>
  <cols>
    <col min="1" max="1" width="52.54296875" bestFit="1" customWidth="1"/>
    <col min="2" max="2" width="38.81640625" bestFit="1" customWidth="1"/>
    <col min="3" max="3" width="43.26953125" bestFit="1" customWidth="1"/>
    <col min="4" max="4" width="52.54296875" bestFit="1" customWidth="1"/>
  </cols>
  <sheetData>
    <row r="1" spans="1:5" ht="23.5" x14ac:dyDescent="0.55000000000000004">
      <c r="A1" s="40" t="s">
        <v>41</v>
      </c>
      <c r="B1" s="40"/>
      <c r="C1" s="40"/>
      <c r="D1" s="40"/>
      <c r="E1" s="35"/>
    </row>
    <row r="2" spans="1:5" ht="15" thickBot="1" x14ac:dyDescent="0.4"/>
    <row r="3" spans="1:5" ht="15" thickBot="1" x14ac:dyDescent="0.4">
      <c r="A3" s="10" t="s">
        <v>3</v>
      </c>
      <c r="B3" s="10" t="s">
        <v>4</v>
      </c>
      <c r="C3" s="10" t="s">
        <v>5</v>
      </c>
      <c r="D3" s="10" t="s">
        <v>6</v>
      </c>
    </row>
    <row r="4" spans="1:5" x14ac:dyDescent="0.35">
      <c r="A4" s="15" t="s">
        <v>61</v>
      </c>
      <c r="B4" s="15" t="s">
        <v>61</v>
      </c>
      <c r="C4" s="15" t="s">
        <v>61</v>
      </c>
      <c r="D4" s="15" t="s">
        <v>61</v>
      </c>
    </row>
    <row r="5" spans="1:5" x14ac:dyDescent="0.35">
      <c r="A5" s="16" t="s">
        <v>42</v>
      </c>
      <c r="B5" s="16" t="s">
        <v>56</v>
      </c>
      <c r="C5" s="16" t="s">
        <v>49</v>
      </c>
      <c r="D5" s="16" t="s">
        <v>31</v>
      </c>
    </row>
    <row r="6" spans="1:5" x14ac:dyDescent="0.35">
      <c r="A6" s="16" t="s">
        <v>43</v>
      </c>
      <c r="B6" s="16" t="s">
        <v>49</v>
      </c>
      <c r="C6" s="16" t="s">
        <v>33</v>
      </c>
      <c r="D6" s="16" t="s">
        <v>33</v>
      </c>
    </row>
    <row r="7" spans="1:5" x14ac:dyDescent="0.35">
      <c r="A7" s="16" t="s">
        <v>44</v>
      </c>
      <c r="B7" s="16" t="s">
        <v>57</v>
      </c>
      <c r="C7" s="16" t="s">
        <v>50</v>
      </c>
      <c r="D7" s="16" t="s">
        <v>52</v>
      </c>
    </row>
    <row r="8" spans="1:5" x14ac:dyDescent="0.35">
      <c r="A8" s="16" t="s">
        <v>45</v>
      </c>
      <c r="B8" s="16" t="s">
        <v>58</v>
      </c>
      <c r="C8" s="16" t="s">
        <v>51</v>
      </c>
      <c r="D8" s="16" t="s">
        <v>34</v>
      </c>
    </row>
    <row r="9" spans="1:5" x14ac:dyDescent="0.35">
      <c r="A9" s="16" t="s">
        <v>46</v>
      </c>
      <c r="B9" s="16" t="s">
        <v>59</v>
      </c>
      <c r="C9" s="16" t="s">
        <v>52</v>
      </c>
      <c r="D9" s="16" t="s">
        <v>32</v>
      </c>
    </row>
    <row r="10" spans="1:5" x14ac:dyDescent="0.35">
      <c r="A10" s="15" t="s">
        <v>62</v>
      </c>
      <c r="B10" s="15" t="s">
        <v>62</v>
      </c>
      <c r="C10" s="15" t="s">
        <v>62</v>
      </c>
      <c r="D10" s="15" t="s">
        <v>62</v>
      </c>
    </row>
    <row r="11" spans="1:5" x14ac:dyDescent="0.35">
      <c r="A11" s="16" t="s">
        <v>47</v>
      </c>
      <c r="B11" s="16" t="s">
        <v>35</v>
      </c>
      <c r="C11" s="16" t="s">
        <v>40</v>
      </c>
      <c r="D11" s="16" t="s">
        <v>36</v>
      </c>
    </row>
    <row r="12" spans="1:5" x14ac:dyDescent="0.35">
      <c r="A12" s="16" t="s">
        <v>31</v>
      </c>
      <c r="B12" s="16" t="s">
        <v>44</v>
      </c>
      <c r="C12" s="16" t="s">
        <v>53</v>
      </c>
      <c r="D12" s="16" t="s">
        <v>37</v>
      </c>
    </row>
    <row r="13" spans="1:5" x14ac:dyDescent="0.35">
      <c r="A13" s="16" t="s">
        <v>48</v>
      </c>
      <c r="B13" s="16" t="s">
        <v>60</v>
      </c>
      <c r="C13" s="16" t="s">
        <v>38</v>
      </c>
      <c r="D13" s="16" t="s">
        <v>38</v>
      </c>
    </row>
    <row r="14" spans="1:5" x14ac:dyDescent="0.35">
      <c r="A14" s="16" t="s">
        <v>32</v>
      </c>
      <c r="B14" s="16" t="s">
        <v>37</v>
      </c>
      <c r="C14" s="16" t="s">
        <v>54</v>
      </c>
      <c r="D14" s="16" t="s">
        <v>39</v>
      </c>
    </row>
    <row r="15" spans="1:5" ht="15" thickBot="1" x14ac:dyDescent="0.4">
      <c r="A15" s="25" t="s">
        <v>33</v>
      </c>
      <c r="B15" s="25" t="s">
        <v>40</v>
      </c>
      <c r="C15" s="25" t="s">
        <v>55</v>
      </c>
      <c r="D15" s="25" t="s">
        <v>40</v>
      </c>
    </row>
    <row r="16" spans="1:5" ht="15" thickTop="1" x14ac:dyDescent="0.35"/>
  </sheetData>
  <mergeCells count="1">
    <mergeCell ref="A1:D1"/>
  </mergeCell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FC4A17-C099-4E4B-9183-D165FAAEB730}">
  <sheetPr>
    <tabColor rgb="FF7030A0"/>
  </sheetPr>
  <dimension ref="A1:AC10"/>
  <sheetViews>
    <sheetView showGridLines="0" workbookViewId="0">
      <selection activeCell="H9" sqref="H9"/>
    </sheetView>
  </sheetViews>
  <sheetFormatPr defaultRowHeight="14.5" x14ac:dyDescent="0.35"/>
  <cols>
    <col min="6" max="6" width="9.7265625" bestFit="1" customWidth="1"/>
    <col min="7" max="12" width="12.7265625" customWidth="1"/>
    <col min="14" max="14" width="12.90625" bestFit="1" customWidth="1"/>
    <col min="15" max="18" width="14.54296875" customWidth="1"/>
    <col min="20" max="20" width="17.08984375" customWidth="1"/>
    <col min="21" max="28" width="11.90625" style="27" customWidth="1"/>
  </cols>
  <sheetData>
    <row r="1" spans="1:29" ht="23.5" x14ac:dyDescent="0.55000000000000004">
      <c r="A1" s="42" t="s">
        <v>84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2"/>
      <c r="Q1" s="42"/>
      <c r="R1" s="42"/>
      <c r="S1" s="42"/>
      <c r="T1" s="42"/>
      <c r="U1" s="42"/>
      <c r="V1" s="42"/>
      <c r="W1" s="42"/>
      <c r="X1" s="42"/>
      <c r="Y1" s="42"/>
      <c r="Z1" s="42"/>
      <c r="AA1" s="42"/>
      <c r="AB1" s="42"/>
      <c r="AC1" s="35"/>
    </row>
    <row r="2" spans="1:29" ht="29.5" thickBot="1" x14ac:dyDescent="0.4">
      <c r="A2" s="39"/>
      <c r="B2" s="38" t="s">
        <v>63</v>
      </c>
      <c r="C2" s="38" t="s">
        <v>64</v>
      </c>
      <c r="D2" s="38" t="s">
        <v>65</v>
      </c>
      <c r="E2" s="1"/>
      <c r="F2" s="30"/>
      <c r="G2" s="3" t="s">
        <v>70</v>
      </c>
      <c r="H2" s="3" t="s">
        <v>71</v>
      </c>
      <c r="I2" s="3" t="s">
        <v>72</v>
      </c>
      <c r="J2" s="3" t="s">
        <v>73</v>
      </c>
      <c r="K2" s="3" t="s">
        <v>74</v>
      </c>
      <c r="L2" s="3" t="s">
        <v>75</v>
      </c>
      <c r="M2" s="1"/>
      <c r="N2" s="30"/>
      <c r="O2" s="3" t="s">
        <v>66</v>
      </c>
      <c r="P2" s="3" t="s">
        <v>67</v>
      </c>
      <c r="Q2" s="3" t="s">
        <v>68</v>
      </c>
      <c r="R2" s="3" t="s">
        <v>69</v>
      </c>
      <c r="T2" s="26"/>
      <c r="U2" s="28" t="s">
        <v>76</v>
      </c>
      <c r="V2" s="28" t="s">
        <v>77</v>
      </c>
      <c r="W2" s="28" t="s">
        <v>78</v>
      </c>
      <c r="X2" s="28" t="s">
        <v>79</v>
      </c>
      <c r="Y2" s="28" t="s">
        <v>80</v>
      </c>
      <c r="Z2" s="28" t="s">
        <v>81</v>
      </c>
      <c r="AA2" s="28" t="s">
        <v>82</v>
      </c>
      <c r="AB2" s="28" t="s">
        <v>83</v>
      </c>
    </row>
    <row r="3" spans="1:29" x14ac:dyDescent="0.35">
      <c r="A3" s="29" t="s">
        <v>63</v>
      </c>
      <c r="B3" s="31">
        <v>1</v>
      </c>
      <c r="C3" s="31"/>
      <c r="D3" s="31"/>
      <c r="F3" s="29" t="s">
        <v>70</v>
      </c>
      <c r="G3" s="31">
        <v>1</v>
      </c>
      <c r="H3" s="31"/>
      <c r="I3" s="31"/>
      <c r="J3" s="31"/>
      <c r="K3" s="31"/>
      <c r="L3" s="31"/>
      <c r="N3" s="29" t="s">
        <v>66</v>
      </c>
      <c r="O3" s="31">
        <v>1</v>
      </c>
      <c r="P3" s="31"/>
      <c r="Q3" s="31"/>
      <c r="R3" s="31"/>
      <c r="T3" s="29" t="s">
        <v>76</v>
      </c>
      <c r="U3" s="32">
        <v>1</v>
      </c>
      <c r="V3" s="32"/>
      <c r="W3" s="32"/>
      <c r="X3" s="32"/>
      <c r="Y3" s="32"/>
      <c r="Z3" s="32"/>
      <c r="AA3" s="32"/>
      <c r="AB3" s="32"/>
    </row>
    <row r="4" spans="1:29" x14ac:dyDescent="0.35">
      <c r="A4" s="29" t="s">
        <v>63</v>
      </c>
      <c r="B4" s="31">
        <v>0.51829999999999998</v>
      </c>
      <c r="C4" s="31">
        <v>1</v>
      </c>
      <c r="D4" s="31"/>
      <c r="F4" s="29" t="s">
        <v>71</v>
      </c>
      <c r="G4" s="31">
        <v>0.25540000000000002</v>
      </c>
      <c r="H4" s="31">
        <v>1</v>
      </c>
      <c r="I4" s="31"/>
      <c r="J4" s="31"/>
      <c r="K4" s="31"/>
      <c r="L4" s="31"/>
      <c r="N4" s="29" t="s">
        <v>67</v>
      </c>
      <c r="O4" s="31">
        <v>4.3900000000000002E-2</v>
      </c>
      <c r="P4" s="31">
        <v>1</v>
      </c>
      <c r="Q4" s="31"/>
      <c r="R4" s="31"/>
      <c r="T4" s="29" t="s">
        <v>77</v>
      </c>
      <c r="U4" s="32">
        <v>0.63819999999999999</v>
      </c>
      <c r="V4" s="32">
        <v>1</v>
      </c>
      <c r="W4" s="32"/>
      <c r="X4" s="32"/>
      <c r="Y4" s="32"/>
      <c r="Z4" s="32"/>
      <c r="AA4" s="32"/>
      <c r="AB4" s="32"/>
    </row>
    <row r="5" spans="1:29" x14ac:dyDescent="0.35">
      <c r="A5" s="29" t="s">
        <v>63</v>
      </c>
      <c r="B5" s="31">
        <v>0.50839999999999996</v>
      </c>
      <c r="C5" s="31">
        <v>0.76880000000000004</v>
      </c>
      <c r="D5" s="31">
        <v>1</v>
      </c>
      <c r="F5" s="29" t="s">
        <v>72</v>
      </c>
      <c r="G5" s="31">
        <v>0.28789999999999999</v>
      </c>
      <c r="H5" s="31">
        <v>0.63729999999999998</v>
      </c>
      <c r="I5" s="31">
        <v>1</v>
      </c>
      <c r="J5" s="31"/>
      <c r="K5" s="31"/>
      <c r="L5" s="31"/>
      <c r="N5" s="29" t="s">
        <v>68</v>
      </c>
      <c r="O5" s="31">
        <v>0.2888</v>
      </c>
      <c r="P5" s="31">
        <v>0.2281</v>
      </c>
      <c r="Q5" s="31">
        <v>1</v>
      </c>
      <c r="R5" s="31"/>
      <c r="T5" s="29" t="s">
        <v>78</v>
      </c>
      <c r="U5" s="32">
        <v>0.21809999999999999</v>
      </c>
      <c r="V5" s="32">
        <v>0.23069999999999999</v>
      </c>
      <c r="W5" s="32">
        <v>1</v>
      </c>
      <c r="X5" s="32"/>
      <c r="Y5" s="32"/>
      <c r="Z5" s="32"/>
      <c r="AA5" s="32"/>
      <c r="AB5" s="32"/>
    </row>
    <row r="6" spans="1:29" x14ac:dyDescent="0.35">
      <c r="F6" s="29" t="s">
        <v>73</v>
      </c>
      <c r="G6" s="31">
        <v>0.26</v>
      </c>
      <c r="H6" s="31">
        <v>0.25380000000000003</v>
      </c>
      <c r="I6" s="31">
        <v>0.25659999999999999</v>
      </c>
      <c r="J6" s="31">
        <v>1</v>
      </c>
      <c r="K6" s="31"/>
      <c r="L6" s="31"/>
      <c r="N6" s="29" t="s">
        <v>69</v>
      </c>
      <c r="O6" s="31">
        <v>0.13589999999999999</v>
      </c>
      <c r="P6" s="31">
        <v>0.25690000000000002</v>
      </c>
      <c r="Q6" s="31">
        <v>0.3261</v>
      </c>
      <c r="R6" s="31">
        <v>1</v>
      </c>
      <c r="T6" s="29" t="s">
        <v>79</v>
      </c>
      <c r="U6" s="32">
        <v>0.30109999999999998</v>
      </c>
      <c r="V6" s="32">
        <v>0.29310000000000003</v>
      </c>
      <c r="W6" s="32">
        <v>0.74509999999999998</v>
      </c>
      <c r="X6" s="32">
        <v>1</v>
      </c>
      <c r="Y6" s="32"/>
      <c r="Z6" s="32"/>
      <c r="AA6" s="32"/>
      <c r="AB6" s="32"/>
    </row>
    <row r="7" spans="1:29" x14ac:dyDescent="0.35">
      <c r="F7" s="29" t="s">
        <v>74</v>
      </c>
      <c r="G7" s="31">
        <v>0.35020000000000001</v>
      </c>
      <c r="H7" s="31">
        <v>0.30549999999999999</v>
      </c>
      <c r="I7" s="31">
        <v>0.32550000000000001</v>
      </c>
      <c r="J7" s="31">
        <v>0.58360000000000001</v>
      </c>
      <c r="K7" s="31">
        <v>1</v>
      </c>
      <c r="L7" s="31"/>
      <c r="T7" s="29" t="s">
        <v>80</v>
      </c>
      <c r="U7" s="32">
        <v>0.36630000000000001</v>
      </c>
      <c r="V7" s="32">
        <v>0.33350000000000002</v>
      </c>
      <c r="W7" s="32">
        <v>0.50819999999999999</v>
      </c>
      <c r="X7" s="32">
        <v>0.66100000000000003</v>
      </c>
      <c r="Y7" s="32">
        <v>1</v>
      </c>
      <c r="Z7" s="32"/>
      <c r="AA7" s="32"/>
      <c r="AB7" s="32"/>
    </row>
    <row r="8" spans="1:29" x14ac:dyDescent="0.35">
      <c r="F8" s="29" t="s">
        <v>75</v>
      </c>
      <c r="G8" s="31">
        <v>0.29680000000000001</v>
      </c>
      <c r="H8" s="31">
        <v>0.4209</v>
      </c>
      <c r="I8" s="31">
        <v>0.39650000000000002</v>
      </c>
      <c r="J8" s="31">
        <v>0.43440000000000001</v>
      </c>
      <c r="K8" s="31">
        <v>0.46660000000000001</v>
      </c>
      <c r="L8" s="31">
        <v>1</v>
      </c>
      <c r="T8" s="29" t="s">
        <v>81</v>
      </c>
      <c r="U8" s="32">
        <v>0.36059999999999998</v>
      </c>
      <c r="V8" s="32">
        <v>0.33729999999999999</v>
      </c>
      <c r="W8" s="32">
        <v>0.17580000000000001</v>
      </c>
      <c r="X8" s="32">
        <v>0.2117</v>
      </c>
      <c r="Y8" s="32">
        <v>0.23380000000000001</v>
      </c>
      <c r="Z8" s="32">
        <v>1</v>
      </c>
      <c r="AA8" s="32"/>
      <c r="AB8" s="32"/>
    </row>
    <row r="9" spans="1:29" x14ac:dyDescent="0.35">
      <c r="T9" s="29" t="s">
        <v>82</v>
      </c>
      <c r="U9" s="32">
        <v>0.31609999999999999</v>
      </c>
      <c r="V9" s="32">
        <v>0.3785</v>
      </c>
      <c r="W9" s="32">
        <v>0.26490000000000002</v>
      </c>
      <c r="X9" s="32">
        <v>0.29549999999999998</v>
      </c>
      <c r="Y9" s="32">
        <v>0.26300000000000001</v>
      </c>
      <c r="Z9" s="32">
        <v>0.34379999999999999</v>
      </c>
      <c r="AA9" s="32">
        <v>1</v>
      </c>
      <c r="AB9" s="32"/>
    </row>
    <row r="10" spans="1:29" x14ac:dyDescent="0.35">
      <c r="T10" s="29" t="s">
        <v>83</v>
      </c>
      <c r="U10" s="32">
        <v>0.48359999999999997</v>
      </c>
      <c r="V10" s="32">
        <v>0.51070000000000004</v>
      </c>
      <c r="W10" s="32">
        <v>0.25890000000000002</v>
      </c>
      <c r="X10" s="32">
        <v>0.34379999999999999</v>
      </c>
      <c r="Y10" s="32">
        <v>0.40450000000000003</v>
      </c>
      <c r="Z10" s="32">
        <v>0.37290000000000001</v>
      </c>
      <c r="AA10" s="32">
        <v>0.59109999999999996</v>
      </c>
      <c r="AB10" s="32">
        <v>1</v>
      </c>
    </row>
  </sheetData>
  <mergeCells count="1">
    <mergeCell ref="A1:A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0238CE-FD1A-4190-90A2-45E1D7B1D1C6}">
  <sheetPr>
    <tabColor theme="4"/>
  </sheetPr>
  <dimension ref="A1:G18"/>
  <sheetViews>
    <sheetView showGridLines="0" zoomScale="91" zoomScaleNormal="85" workbookViewId="0">
      <selection activeCell="E17" sqref="E17"/>
    </sheetView>
  </sheetViews>
  <sheetFormatPr defaultRowHeight="14.5" x14ac:dyDescent="0.35"/>
  <cols>
    <col min="1" max="1" width="21.26953125" bestFit="1" customWidth="1"/>
    <col min="2" max="5" width="10.81640625" customWidth="1"/>
  </cols>
  <sheetData>
    <row r="1" spans="1:7" ht="33.5" customHeight="1" x14ac:dyDescent="0.45">
      <c r="A1" s="43" t="s">
        <v>7</v>
      </c>
      <c r="B1" s="43"/>
      <c r="C1" s="43"/>
      <c r="D1" s="43"/>
      <c r="E1" s="43"/>
      <c r="G1" s="35"/>
    </row>
    <row r="2" spans="1:7" ht="15" thickBot="1" x14ac:dyDescent="0.4">
      <c r="A2" s="1"/>
      <c r="B2" s="1"/>
      <c r="C2" s="1"/>
      <c r="D2" s="1"/>
      <c r="E2" s="1"/>
    </row>
    <row r="3" spans="1:7" x14ac:dyDescent="0.35">
      <c r="A3" s="2" t="str">
        <f>""</f>
        <v/>
      </c>
      <c r="B3" s="2" t="str">
        <f>"(1)"</f>
        <v>(1)</v>
      </c>
      <c r="C3" s="2" t="str">
        <f>"(2)"</f>
        <v>(2)</v>
      </c>
      <c r="D3" s="2" t="str">
        <f>"(3)"</f>
        <v>(3)</v>
      </c>
      <c r="E3" s="2" t="str">
        <f>"(4)"</f>
        <v>(4)</v>
      </c>
    </row>
    <row r="4" spans="1:7" ht="15" thickBot="1" x14ac:dyDescent="0.4">
      <c r="A4" s="3" t="str">
        <f>""</f>
        <v/>
      </c>
      <c r="B4" s="3" t="s">
        <v>3</v>
      </c>
      <c r="C4" s="3" t="s">
        <v>4</v>
      </c>
      <c r="D4" s="3" t="s">
        <v>5</v>
      </c>
      <c r="E4" s="3" t="s">
        <v>6</v>
      </c>
    </row>
    <row r="6" spans="1:7" x14ac:dyDescent="0.35">
      <c r="A6" t="str">
        <f>"HG graduates"</f>
        <v>HG graduates</v>
      </c>
      <c r="B6" t="s">
        <v>87</v>
      </c>
      <c r="C6" t="s">
        <v>88</v>
      </c>
      <c r="D6" t="s">
        <v>89</v>
      </c>
      <c r="E6" t="s">
        <v>90</v>
      </c>
    </row>
    <row r="7" spans="1:7" x14ac:dyDescent="0.35">
      <c r="A7" t="str">
        <f>""</f>
        <v/>
      </c>
      <c r="B7" s="36">
        <v>-5.7299999999999999E-3</v>
      </c>
      <c r="C7" s="36">
        <v>-3.8400000000000001E-3</v>
      </c>
      <c r="D7" s="36">
        <v>-5.4099999999999999E-3</v>
      </c>
      <c r="E7" s="36">
        <v>-4.5700000000000003E-3</v>
      </c>
    </row>
    <row r="9" spans="1:7" x14ac:dyDescent="0.35">
      <c r="A9" t="str">
        <f>"College+"</f>
        <v>College+</v>
      </c>
      <c r="B9" t="s">
        <v>85</v>
      </c>
      <c r="C9" t="s">
        <v>91</v>
      </c>
      <c r="D9" t="s">
        <v>92</v>
      </c>
      <c r="E9" t="s">
        <v>93</v>
      </c>
    </row>
    <row r="10" spans="1:7" x14ac:dyDescent="0.35">
      <c r="A10" t="str">
        <f>""</f>
        <v/>
      </c>
      <c r="B10" s="36">
        <v>-8.8000000000000005E-3</v>
      </c>
      <c r="C10" s="36">
        <v>-4.6100000000000004E-3</v>
      </c>
      <c r="D10" s="36">
        <v>-5.1900000000000002E-3</v>
      </c>
      <c r="E10" s="36">
        <v>-4.9500000000000004E-3</v>
      </c>
    </row>
    <row r="12" spans="1:7" x14ac:dyDescent="0.35">
      <c r="A12" t="str">
        <f>"Baseline use"</f>
        <v>Baseline use</v>
      </c>
      <c r="B12" t="s">
        <v>94</v>
      </c>
      <c r="C12" t="s">
        <v>95</v>
      </c>
      <c r="D12" t="s">
        <v>86</v>
      </c>
      <c r="E12" t="s">
        <v>96</v>
      </c>
    </row>
    <row r="13" spans="1:7" x14ac:dyDescent="0.35">
      <c r="A13" t="str">
        <f>""</f>
        <v/>
      </c>
      <c r="B13" s="36">
        <v>-3.8600000000000001E-3</v>
      </c>
      <c r="C13" s="36">
        <v>-2.2799999999999999E-3</v>
      </c>
      <c r="D13" s="36">
        <v>-2.8500000000000001E-3</v>
      </c>
      <c r="E13" s="36">
        <v>-2.49E-3</v>
      </c>
    </row>
    <row r="14" spans="1:7" ht="15" thickBot="1" x14ac:dyDescent="0.4"/>
    <row r="15" spans="1:7" x14ac:dyDescent="0.35">
      <c r="A15" s="5" t="s">
        <v>0</v>
      </c>
      <c r="B15" s="5" t="s">
        <v>2</v>
      </c>
      <c r="C15" s="5" t="s">
        <v>2</v>
      </c>
      <c r="D15" s="5" t="s">
        <v>2</v>
      </c>
      <c r="E15" s="5" t="s">
        <v>2</v>
      </c>
    </row>
    <row r="16" spans="1:7" x14ac:dyDescent="0.35">
      <c r="A16" t="s">
        <v>1</v>
      </c>
      <c r="B16" t="s">
        <v>2</v>
      </c>
      <c r="C16" t="s">
        <v>2</v>
      </c>
      <c r="D16" t="s">
        <v>2</v>
      </c>
      <c r="E16" t="s">
        <v>2</v>
      </c>
    </row>
    <row r="17" spans="1:5" ht="15" thickBot="1" x14ac:dyDescent="0.4">
      <c r="A17" s="6" t="str">
        <f>"Observations"</f>
        <v>Observations</v>
      </c>
      <c r="B17" s="7">
        <v>13515</v>
      </c>
      <c r="C17" s="7">
        <v>13515</v>
      </c>
      <c r="D17" s="7">
        <v>13515</v>
      </c>
      <c r="E17" s="7">
        <v>13515</v>
      </c>
    </row>
    <row r="18" spans="1:5" ht="15" thickTop="1" x14ac:dyDescent="0.35">
      <c r="A18" s="44" t="s">
        <v>8</v>
      </c>
      <c r="B18" s="44"/>
      <c r="C18" s="44"/>
      <c r="D18" s="44"/>
      <c r="E18" s="44"/>
    </row>
  </sheetData>
  <mergeCells count="2">
    <mergeCell ref="A1:E1"/>
    <mergeCell ref="A18:E18"/>
  </mergeCell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3E760-C2E1-4C8F-8338-4A55E5F2D8F6}">
  <sheetPr>
    <tabColor theme="7"/>
  </sheetPr>
  <dimension ref="A1:I26"/>
  <sheetViews>
    <sheetView showGridLines="0" tabSelected="1" topLeftCell="A10" workbookViewId="0">
      <selection activeCell="I12" sqref="I12"/>
    </sheetView>
  </sheetViews>
  <sheetFormatPr defaultRowHeight="14.5" x14ac:dyDescent="0.35"/>
  <cols>
    <col min="1" max="1" width="13.6328125" customWidth="1"/>
    <col min="2" max="5" width="17.453125" bestFit="1" customWidth="1"/>
  </cols>
  <sheetData>
    <row r="1" spans="1:9" ht="18.5" x14ac:dyDescent="0.45">
      <c r="A1" s="46" t="s">
        <v>98</v>
      </c>
      <c r="B1" s="46"/>
      <c r="C1" s="46"/>
      <c r="D1" s="46"/>
      <c r="E1" s="46"/>
      <c r="F1" s="35"/>
    </row>
    <row r="2" spans="1:9" ht="15" thickBot="1" x14ac:dyDescent="0.4">
      <c r="G2" s="45" t="s">
        <v>26</v>
      </c>
      <c r="H2" s="45"/>
      <c r="I2" s="45"/>
    </row>
    <row r="3" spans="1:9" ht="15" thickBot="1" x14ac:dyDescent="0.4">
      <c r="A3" s="10" t="s">
        <v>9</v>
      </c>
      <c r="B3" s="12" t="s">
        <v>3</v>
      </c>
      <c r="C3" s="12" t="s">
        <v>4</v>
      </c>
      <c r="D3" s="12" t="s">
        <v>5</v>
      </c>
      <c r="E3" s="12" t="s">
        <v>6</v>
      </c>
      <c r="G3" s="8" t="s">
        <v>4</v>
      </c>
      <c r="H3" s="8" t="s">
        <v>27</v>
      </c>
      <c r="I3" s="8" t="s">
        <v>6</v>
      </c>
    </row>
    <row r="4" spans="1:9" x14ac:dyDescent="0.35">
      <c r="A4" t="s">
        <v>10</v>
      </c>
      <c r="B4" s="9">
        <v>0.24072823758123699</v>
      </c>
      <c r="C4" s="9">
        <v>0.36823580676442402</v>
      </c>
      <c r="D4" s="9">
        <v>0.767879233440253</v>
      </c>
      <c r="E4" s="9">
        <v>0.21333003904938899</v>
      </c>
      <c r="G4" s="20">
        <f>+C4/$B4</f>
        <v>1.529674335110595</v>
      </c>
      <c r="H4" s="20">
        <f t="shared" ref="H4:I6" si="0">+D4/$B4</f>
        <v>3.1898178674660955</v>
      </c>
      <c r="I4" s="20">
        <f t="shared" si="0"/>
        <v>0.88618618734911769</v>
      </c>
    </row>
    <row r="5" spans="1:9" x14ac:dyDescent="0.35">
      <c r="A5" t="s">
        <v>11</v>
      </c>
      <c r="B5" s="9">
        <v>0.24072823758123699</v>
      </c>
      <c r="C5" s="9">
        <v>0.19519018525746901</v>
      </c>
      <c r="D5" s="9">
        <v>0.64705534179666802</v>
      </c>
      <c r="E5" s="9">
        <v>0.53952349185391701</v>
      </c>
      <c r="G5" s="20">
        <f t="shared" ref="G5:G6" si="1">+C5/$B5</f>
        <v>0.8108321118398063</v>
      </c>
      <c r="H5" s="20">
        <f t="shared" si="0"/>
        <v>2.6879079425749151</v>
      </c>
      <c r="I5" s="20">
        <f t="shared" si="0"/>
        <v>2.2412139816869119</v>
      </c>
    </row>
    <row r="6" spans="1:9" ht="15" thickBot="1" x14ac:dyDescent="0.4">
      <c r="A6" s="22" t="s">
        <v>12</v>
      </c>
      <c r="B6" s="23">
        <v>0.24072823758123699</v>
      </c>
      <c r="C6" s="23">
        <v>0.72144995745774898</v>
      </c>
      <c r="D6" s="23">
        <v>0.43889801398964001</v>
      </c>
      <c r="E6" s="23">
        <v>0.11339157652500501</v>
      </c>
      <c r="G6" s="20">
        <f t="shared" si="1"/>
        <v>2.9969477810607321</v>
      </c>
      <c r="H6" s="20">
        <f t="shared" si="0"/>
        <v>1.8232095179175978</v>
      </c>
      <c r="I6" s="20">
        <f t="shared" si="0"/>
        <v>0.47103562782799624</v>
      </c>
    </row>
    <row r="8" spans="1:9" x14ac:dyDescent="0.35">
      <c r="A8" s="4" t="s">
        <v>21</v>
      </c>
      <c r="B8" s="24" t="s">
        <v>23</v>
      </c>
      <c r="C8" s="24" t="s">
        <v>22</v>
      </c>
      <c r="D8" s="24" t="s">
        <v>24</v>
      </c>
      <c r="E8" s="24" t="s">
        <v>25</v>
      </c>
    </row>
    <row r="10" spans="1:9" ht="18.5" x14ac:dyDescent="0.45">
      <c r="A10" s="46" t="s">
        <v>28</v>
      </c>
      <c r="B10" s="46"/>
      <c r="C10" s="46"/>
      <c r="D10" s="46"/>
      <c r="E10" s="46"/>
      <c r="F10" s="35"/>
    </row>
    <row r="11" spans="1:9" ht="15" thickBot="1" x14ac:dyDescent="0.4">
      <c r="G11" s="45" t="s">
        <v>26</v>
      </c>
      <c r="H11" s="45"/>
      <c r="I11" s="45"/>
    </row>
    <row r="12" spans="1:9" ht="15" thickBot="1" x14ac:dyDescent="0.4">
      <c r="A12" s="10" t="s">
        <v>9</v>
      </c>
      <c r="B12" s="12" t="s">
        <v>3</v>
      </c>
      <c r="C12" s="12" t="s">
        <v>4</v>
      </c>
      <c r="D12" s="12" t="s">
        <v>5</v>
      </c>
      <c r="E12" s="12" t="s">
        <v>6</v>
      </c>
      <c r="G12" s="8" t="s">
        <v>4</v>
      </c>
      <c r="H12" s="8" t="s">
        <v>27</v>
      </c>
      <c r="I12" s="8" t="s">
        <v>6</v>
      </c>
    </row>
    <row r="13" spans="1:9" x14ac:dyDescent="0.35">
      <c r="A13" t="s">
        <v>10</v>
      </c>
      <c r="B13" s="9">
        <v>0.27885169368546697</v>
      </c>
      <c r="C13" s="9">
        <v>0.30320567448449298</v>
      </c>
      <c r="D13" s="9">
        <v>0.233826029968141</v>
      </c>
      <c r="E13" s="9">
        <v>0.91303831241435396</v>
      </c>
      <c r="G13" s="20">
        <f t="shared" ref="G13:I15" si="2">+C13/$B13</f>
        <v>1.087336678781289</v>
      </c>
      <c r="H13" s="20">
        <f t="shared" si="2"/>
        <v>0.83853186214420838</v>
      </c>
      <c r="I13" s="20">
        <f t="shared" si="2"/>
        <v>3.2742792426580092</v>
      </c>
    </row>
    <row r="14" spans="1:9" x14ac:dyDescent="0.35">
      <c r="A14" t="s">
        <v>11</v>
      </c>
      <c r="B14" s="9">
        <v>0.27885169368546697</v>
      </c>
      <c r="C14" s="9">
        <v>0.188967867153742</v>
      </c>
      <c r="D14" s="9">
        <v>0.79801410460793898</v>
      </c>
      <c r="E14" s="9">
        <v>0.30461932615272902</v>
      </c>
      <c r="G14" s="20">
        <f t="shared" si="2"/>
        <v>0.67766440524793747</v>
      </c>
      <c r="H14" s="20">
        <f t="shared" si="2"/>
        <v>2.8617868303431049</v>
      </c>
      <c r="I14" s="20">
        <f t="shared" si="2"/>
        <v>1.0924062254265052</v>
      </c>
    </row>
    <row r="15" spans="1:9" ht="15" thickBot="1" x14ac:dyDescent="0.4">
      <c r="A15" s="22" t="s">
        <v>12</v>
      </c>
      <c r="B15" s="23">
        <v>0.27885169368546697</v>
      </c>
      <c r="C15" s="23">
        <v>0.82120048408405799</v>
      </c>
      <c r="D15" s="23">
        <v>0.190953511290265</v>
      </c>
      <c r="E15" s="23">
        <v>0.25665144370672199</v>
      </c>
      <c r="G15" s="20">
        <f t="shared" si="2"/>
        <v>2.9449363323944437</v>
      </c>
      <c r="H15" s="20">
        <f t="shared" si="2"/>
        <v>0.68478519447564323</v>
      </c>
      <c r="I15" s="20">
        <f t="shared" si="2"/>
        <v>0.92038689209545943</v>
      </c>
    </row>
    <row r="17" spans="1:6" x14ac:dyDescent="0.35">
      <c r="A17" s="4" t="s">
        <v>21</v>
      </c>
      <c r="B17" s="24" t="s">
        <v>23</v>
      </c>
      <c r="C17" s="24" t="s">
        <v>30</v>
      </c>
      <c r="D17" s="24" t="s">
        <v>24</v>
      </c>
      <c r="E17" s="24" t="s">
        <v>25</v>
      </c>
    </row>
    <row r="19" spans="1:6" ht="18.5" x14ac:dyDescent="0.45">
      <c r="A19" s="46" t="s">
        <v>28</v>
      </c>
      <c r="B19" s="46"/>
      <c r="C19" s="46"/>
      <c r="D19" s="46"/>
      <c r="E19" s="46"/>
      <c r="F19" s="37"/>
    </row>
    <row r="20" spans="1:6" ht="15" thickBot="1" x14ac:dyDescent="0.4"/>
    <row r="21" spans="1:6" ht="15" thickBot="1" x14ac:dyDescent="0.4">
      <c r="A21" s="10" t="s">
        <v>9</v>
      </c>
      <c r="B21" s="12" t="s">
        <v>3</v>
      </c>
      <c r="C21" s="12" t="s">
        <v>4</v>
      </c>
      <c r="D21" s="12" t="s">
        <v>5</v>
      </c>
      <c r="E21" s="12" t="s">
        <v>6</v>
      </c>
    </row>
    <row r="22" spans="1:6" x14ac:dyDescent="0.35">
      <c r="A22" t="s">
        <v>10</v>
      </c>
      <c r="B22" s="9"/>
      <c r="C22" s="9"/>
      <c r="D22" s="9"/>
      <c r="E22" s="9"/>
    </row>
    <row r="23" spans="1:6" x14ac:dyDescent="0.35">
      <c r="A23" t="s">
        <v>11</v>
      </c>
      <c r="B23" s="9"/>
      <c r="C23" s="9"/>
      <c r="D23" s="9"/>
      <c r="E23" s="9"/>
    </row>
    <row r="24" spans="1:6" ht="15" thickBot="1" x14ac:dyDescent="0.4">
      <c r="A24" s="22" t="s">
        <v>12</v>
      </c>
      <c r="B24" s="23"/>
      <c r="C24" s="23"/>
      <c r="D24" s="23"/>
      <c r="E24" s="23"/>
    </row>
    <row r="26" spans="1:6" x14ac:dyDescent="0.35">
      <c r="A26" s="4" t="s">
        <v>21</v>
      </c>
      <c r="B26" s="24" t="s">
        <v>29</v>
      </c>
      <c r="C26" s="24" t="s">
        <v>30</v>
      </c>
      <c r="D26" s="24" t="s">
        <v>97</v>
      </c>
      <c r="E26" s="1"/>
    </row>
  </sheetData>
  <mergeCells count="5">
    <mergeCell ref="G2:I2"/>
    <mergeCell ref="A1:E1"/>
    <mergeCell ref="A10:E10"/>
    <mergeCell ref="G11:I11"/>
    <mergeCell ref="A19:E19"/>
  </mergeCells>
  <conditionalFormatting sqref="G13:G15">
    <cfRule type="colorScale" priority="6">
      <colorScale>
        <cfvo type="min"/>
        <cfvo type="max"/>
        <color rgb="FFFCFCFF"/>
        <color rgb="FF63BE7B"/>
      </colorScale>
    </cfRule>
  </conditionalFormatting>
  <conditionalFormatting sqref="H13:H15">
    <cfRule type="colorScale" priority="5">
      <colorScale>
        <cfvo type="min"/>
        <cfvo type="max"/>
        <color rgb="FFFCFCFF"/>
        <color rgb="FF63BE7B"/>
      </colorScale>
    </cfRule>
  </conditionalFormatting>
  <conditionalFormatting sqref="I13:I15">
    <cfRule type="colorScale" priority="4">
      <colorScale>
        <cfvo type="min"/>
        <cfvo type="max"/>
        <color rgb="FFFCFCFF"/>
        <color rgb="FF63BE7B"/>
      </colorScale>
    </cfRule>
  </conditionalFormatting>
  <conditionalFormatting sqref="G4:G6">
    <cfRule type="colorScale" priority="3">
      <colorScale>
        <cfvo type="min"/>
        <cfvo type="max"/>
        <color rgb="FF63BE7B"/>
        <color rgb="FFFCFCFF"/>
      </colorScale>
    </cfRule>
  </conditionalFormatting>
  <conditionalFormatting sqref="H4:H6">
    <cfRule type="colorScale" priority="2">
      <colorScale>
        <cfvo type="min"/>
        <cfvo type="max"/>
        <color rgb="FF63BE7B"/>
        <color rgb="FFFCFCFF"/>
      </colorScale>
    </cfRule>
  </conditionalFormatting>
  <conditionalFormatting sqref="I4:I6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24394-3725-49AA-88D9-CE062D28E523}">
  <sheetPr>
    <tabColor rgb="FF00B0F0"/>
  </sheetPr>
  <dimension ref="A1"/>
  <sheetViews>
    <sheetView showGridLines="0" workbookViewId="0">
      <selection activeCell="K1" sqref="K1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summaries</vt:lpstr>
      <vt:lpstr>top_jobs_skill</vt:lpstr>
      <vt:lpstr>indexes_make_sense</vt:lpstr>
      <vt:lpstr>people_do_diff</vt:lpstr>
      <vt:lpstr>theta_estimates</vt:lpstr>
      <vt:lpstr>pi_estimates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César Garro-Marin</dc:creator>
  <cp:lastModifiedBy>César Garro-Marin</cp:lastModifiedBy>
  <dcterms:created xsi:type="dcterms:W3CDTF">2023-05-03T16:05:55Z</dcterms:created>
  <dcterms:modified xsi:type="dcterms:W3CDTF">2023-05-08T14:53:52Z</dcterms:modified>
</cp:coreProperties>
</file>