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09AE8E74-3C08-4CC8-8F18-AB16C6110D1A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D9" i="1" l="1"/>
  <c r="EC9" i="1"/>
  <c r="DV7" i="1"/>
  <c r="DU7" i="1"/>
  <c r="DR9" i="1"/>
  <c r="DQ9" i="1"/>
  <c r="DN6" i="1"/>
  <c r="DM6" i="1"/>
  <c r="DJ8" i="1"/>
  <c r="DI8" i="1"/>
  <c r="DF9" i="1"/>
  <c r="DE9" i="1"/>
  <c r="CD9" i="1"/>
  <c r="CC9" i="1"/>
  <c r="DB9" i="1"/>
  <c r="DA9" i="1"/>
  <c r="CX19" i="1"/>
  <c r="CW19" i="1"/>
  <c r="CT17" i="1"/>
  <c r="CS17" i="1"/>
  <c r="CL7" i="1" l="1"/>
  <c r="CK7" i="1"/>
  <c r="CP6" i="1"/>
  <c r="CO6" i="1"/>
  <c r="CH6" i="1"/>
  <c r="CG6" i="1"/>
  <c r="BF10" i="1"/>
  <c r="BH10" i="1"/>
  <c r="BJ10" i="1"/>
  <c r="BL10" i="1"/>
  <c r="BN10" i="1"/>
  <c r="BP10" i="1"/>
  <c r="BR10" i="1"/>
  <c r="BD10" i="1"/>
  <c r="BZ8" i="1"/>
  <c r="BY8" i="1"/>
  <c r="BU9" i="1" l="1"/>
  <c r="BU8" i="1"/>
  <c r="BU7" i="1"/>
  <c r="BU6" i="1"/>
  <c r="BU5" i="1"/>
  <c r="AY9" i="1"/>
  <c r="AY8" i="1"/>
  <c r="AY7" i="1"/>
  <c r="AY6" i="1"/>
  <c r="AY5" i="1"/>
  <c r="AD6" i="1"/>
  <c r="AC6" i="1"/>
  <c r="Z6" i="1"/>
  <c r="Y6" i="1"/>
  <c r="U6" i="1"/>
  <c r="U7" i="1"/>
  <c r="U8" i="1"/>
  <c r="U9" i="1"/>
  <c r="U5" i="1"/>
  <c r="AY10" i="1" l="1"/>
  <c r="AZ8" i="1" s="1"/>
  <c r="U10" i="1"/>
  <c r="V6" i="1" s="1"/>
  <c r="BU10" i="1"/>
  <c r="BV5" i="1" s="1"/>
  <c r="BV8" i="1" l="1"/>
  <c r="AZ5" i="1"/>
  <c r="BV7" i="1"/>
  <c r="AZ7" i="1"/>
  <c r="BV6" i="1"/>
  <c r="BV9" i="1"/>
  <c r="AZ6" i="1"/>
  <c r="AZ9" i="1"/>
  <c r="V8" i="1"/>
  <c r="V5" i="1"/>
  <c r="V9" i="1"/>
  <c r="V7" i="1"/>
</calcChain>
</file>

<file path=xl/sharedStrings.xml><?xml version="1.0" encoding="utf-8"?>
<sst xmlns="http://schemas.openxmlformats.org/spreadsheetml/2006/main" count="364" uniqueCount="182">
  <si>
    <t>N</t>
  </si>
  <si>
    <t>%</t>
  </si>
  <si>
    <t>Péssimo</t>
  </si>
  <si>
    <t>Ruim</t>
  </si>
  <si>
    <t>Regular</t>
  </si>
  <si>
    <t>Bom</t>
  </si>
  <si>
    <t>Ótimo</t>
  </si>
  <si>
    <t>Valor-p</t>
  </si>
  <si>
    <t>&lt;0,001</t>
  </si>
  <si>
    <t>7 ou mais</t>
  </si>
  <si>
    <t>ESF/EAP</t>
  </si>
  <si>
    <t>Tabela 1</t>
  </si>
  <si>
    <t>Total</t>
  </si>
  <si>
    <t>Tabela 2</t>
  </si>
  <si>
    <t>v325. Impressora</t>
  </si>
  <si>
    <t>v321. Nº de computadores</t>
  </si>
  <si>
    <t>Ausente</t>
  </si>
  <si>
    <t>Presente</t>
  </si>
  <si>
    <t>Tabela 3</t>
  </si>
  <si>
    <t>Freq. Absoluta (N)</t>
  </si>
  <si>
    <t>Freq. Relativa (%)</t>
  </si>
  <si>
    <t>Tabela 4</t>
  </si>
  <si>
    <t>ACS</t>
  </si>
  <si>
    <t>v323. Tablets</t>
  </si>
  <si>
    <t>0</t>
  </si>
  <si>
    <t>1</t>
  </si>
  <si>
    <t>2</t>
  </si>
  <si>
    <t>3</t>
  </si>
  <si>
    <t>Péssimo/Ruim</t>
  </si>
  <si>
    <t>v25. Equipamentos de telessaúde</t>
  </si>
  <si>
    <t>Tabela 5</t>
  </si>
  <si>
    <t>0 a 3</t>
  </si>
  <si>
    <t>4 a 7</t>
  </si>
  <si>
    <t>8 a 11</t>
  </si>
  <si>
    <t>12 a 15</t>
  </si>
  <si>
    <t>16 a 19</t>
  </si>
  <si>
    <t>20 a 23</t>
  </si>
  <si>
    <t>24 a 27</t>
  </si>
  <si>
    <t>28 ou mais</t>
  </si>
  <si>
    <t>Tabela 7</t>
  </si>
  <si>
    <t xml:space="preserve">v35. Possui equipamentos disponíveis para realização de webconferência </t>
  </si>
  <si>
    <t>Não</t>
  </si>
  <si>
    <t>Sim</t>
  </si>
  <si>
    <t>Tabela 6</t>
  </si>
  <si>
    <t>Tabela 9</t>
  </si>
  <si>
    <t>v37. Nesta UBS, utiliza-se prontuário eletrônico?</t>
  </si>
  <si>
    <t>Tabela 8</t>
  </si>
  <si>
    <t>v36. Teleconsultoria e telediagnóstico</t>
  </si>
  <si>
    <t>0 = Nenhum</t>
  </si>
  <si>
    <t>1 = Teleconsultoria ou telediagnóstico</t>
  </si>
  <si>
    <t>2 = Ambos</t>
  </si>
  <si>
    <t>4</t>
  </si>
  <si>
    <t>5</t>
  </si>
  <si>
    <t>6</t>
  </si>
  <si>
    <t>7</t>
  </si>
  <si>
    <t>Péssimo = 0</t>
  </si>
  <si>
    <t>Ruim = 1 e 2</t>
  </si>
  <si>
    <t>Regular = 3 e 4</t>
  </si>
  <si>
    <t>Bom = 5 e 6</t>
  </si>
  <si>
    <t>Ótimo = 7</t>
  </si>
  <si>
    <t>Tabela 10 - Médicos, enfermeiros, equipe multiprofissional, dentistas, demais profissionais de nível superior, ensino superior e técnico</t>
  </si>
  <si>
    <t>8</t>
  </si>
  <si>
    <t>9</t>
  </si>
  <si>
    <t>10</t>
  </si>
  <si>
    <t>Ótimo = maior que 8</t>
  </si>
  <si>
    <t>Péssimo/Ruim = 0</t>
  </si>
  <si>
    <t>Regular = 1 e 2</t>
  </si>
  <si>
    <t>Bom = 3 a 7</t>
  </si>
  <si>
    <t>37.4. Se sim, com quais pontos de atenção o prontuário eletrônico é compartilhado?</t>
  </si>
  <si>
    <t>v37. Utilização do prontuário eletrônico</t>
  </si>
  <si>
    <t xml:space="preserve">Tabela 11 - Outras UBS, Serviços exames/laboratoriais, Unidade de Pronto Atendimento (UPA), Prontos-Socorros e outros serviços de urgência, Serviços especializados públicos, Serviços especializados privados, Hospitais da rede pública, Hospitais da rede contratada/conveniada, Centro de Atenção Psicossocial (CAPS), Centro de Especialidades Odontológicas (CEO) </t>
  </si>
  <si>
    <t>Tabela 12</t>
  </si>
  <si>
    <t>v91. Forma de agendamento de consulta odontológica</t>
  </si>
  <si>
    <t>v34. Ambientes conectados á internet</t>
  </si>
  <si>
    <t>Tabela 13</t>
  </si>
  <si>
    <t>v103. Agendamento de consulta pelo usuário</t>
  </si>
  <si>
    <t>Tabela 14</t>
  </si>
  <si>
    <t>v106. Estratégia de comunicação com outros pontos da rede</t>
  </si>
  <si>
    <t>Tabela 15</t>
  </si>
  <si>
    <t>Tabela 16</t>
  </si>
  <si>
    <t>v126. Estratégia de comunicação com os usuários</t>
  </si>
  <si>
    <t>120.2.6. Teleconsulta</t>
  </si>
  <si>
    <t>Bom/Ótimo</t>
  </si>
  <si>
    <t>v33. Acesso a internet</t>
  </si>
  <si>
    <t>Tabela 17</t>
  </si>
  <si>
    <t>v324. Número de smartphones</t>
  </si>
  <si>
    <t>Tabela 18</t>
  </si>
  <si>
    <t>Indicador (soma)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</si>
  <si>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</si>
  <si>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</si>
  <si>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</si>
  <si>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</si>
  <si>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</si>
  <si>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</si>
  <si>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</si>
  <si>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</si>
  <si>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</si>
  <si>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</si>
  <si>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</si>
  <si>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</si>
  <si>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</si>
  <si>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</si>
  <si>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</si>
  <si>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</si>
  <si>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</si>
  <si>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</si>
  <si>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</si>
  <si>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</si>
  <si>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</si>
  <si>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</si>
  <si>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</si>
  <si>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</si>
  <si>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</si>
  <si>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</si>
  <si>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</si>
  <si>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</si>
  <si>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</si>
  <si>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</si>
  <si>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</si>
  <si>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</si>
  <si>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</si>
  <si>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</si>
  <si>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</si>
  <si>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</si>
  <si>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</si>
  <si>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</si>
  <si>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</si>
  <si>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</si>
  <si>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</si>
  <si>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</si>
  <si>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</si>
  <si>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</si>
  <si>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</si>
  <si>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</si>
  <si>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</si>
  <si>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</si>
  <si>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</si>
  <si>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</si>
  <si>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</si>
  <si>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</si>
  <si>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</si>
  <si>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</si>
  <si>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</si>
  <si>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</si>
  <si>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</si>
  <si>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</si>
  <si>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</si>
  <si>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Norte</t>
  </si>
  <si>
    <t>Nordeste</t>
  </si>
  <si>
    <t>Sudeste</t>
  </si>
  <si>
    <t>Sul</t>
  </si>
  <si>
    <t>Centro-Oeste</t>
  </si>
  <si>
    <t>Indicador</t>
  </si>
  <si>
    <t>Tabela 19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</si>
  <si>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</si>
  <si>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</si>
  <si>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</si>
  <si>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</si>
  <si>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</si>
  <si>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</si>
  <si>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</si>
  <si>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</si>
  <si>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</si>
  <si>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</si>
  <si>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</si>
  <si>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</si>
  <si>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</si>
  <si>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</si>
  <si>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</si>
  <si>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</si>
  <si>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</si>
  <si>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</si>
  <si>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</si>
  <si>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</si>
  <si>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</si>
  <si>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</si>
  <si>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</si>
  <si>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</si>
  <si>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</si>
  <si>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</si>
  <si>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</si>
  <si>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Tabela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</si>
</sst>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left"/>
    </xf>
    <xf numFmtId="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Q62"/>
  <sheetViews>
    <sheetView tabSelected="1" topLeftCell="DV1" zoomScale="90" zoomScaleNormal="90" workbookViewId="0">
      <selection activeCell="DX1" sqref="DX1:DZ2"/>
    </sheetView>
  </sheetViews>
  <sheetFormatPr defaultColWidth="11.19921875" defaultRowHeight="14" x14ac:dyDescent="0.3"/>
  <cols>
    <col min="2" max="2" width="13.09765625" customWidth="1"/>
    <col min="3" max="3" width="7.69921875" bestFit="1" customWidth="1"/>
    <col min="4" max="4" width="5" style="3" bestFit="1" customWidth="1"/>
    <col min="5" max="5" width="6.8984375" style="4" bestFit="1" customWidth="1"/>
    <col min="6" max="6" width="5" style="3" bestFit="1" customWidth="1"/>
    <col min="7" max="7" width="6.8984375" style="4" bestFit="1" customWidth="1"/>
    <col min="8" max="8" width="5" style="3" bestFit="1" customWidth="1"/>
    <col min="9" max="9" width="6.8984375" style="4" bestFit="1" customWidth="1"/>
    <col min="10" max="10" width="5" style="3" bestFit="1" customWidth="1"/>
    <col min="11" max="11" width="6.8984375" style="4" bestFit="1" customWidth="1"/>
    <col min="12" max="12" width="4" style="3" bestFit="1" customWidth="1"/>
    <col min="13" max="13" width="6.8984375" style="4" bestFit="1" customWidth="1"/>
    <col min="14" max="14" width="4" style="3" bestFit="1" customWidth="1"/>
    <col min="15" max="15" width="6.8984375" style="4" bestFit="1" customWidth="1"/>
    <col min="16" max="16" width="4" style="3" bestFit="1" customWidth="1"/>
    <col min="17" max="17" width="6.8984375" style="4" bestFit="1" customWidth="1"/>
    <col min="18" max="18" width="4" style="3" bestFit="1" customWidth="1"/>
    <col min="19" max="19" width="6.8984375" style="4" bestFit="1" customWidth="1"/>
    <col min="20" max="20" width="7.19921875" style="3" bestFit="1" customWidth="1"/>
    <col min="21" max="21" width="6" bestFit="1" customWidth="1"/>
    <col min="22" max="22" width="6.8984375" style="37" bestFit="1" customWidth="1"/>
    <col min="24" max="24" width="15.3984375" bestFit="1" customWidth="1"/>
    <col min="25" max="25" width="16.296875" style="1" bestFit="1" customWidth="1"/>
    <col min="26" max="26" width="15.69921875" style="2" bestFit="1" customWidth="1"/>
    <col min="28" max="28" width="26.69921875" bestFit="1" customWidth="1"/>
    <col min="29" max="29" width="16.296875" bestFit="1" customWidth="1"/>
    <col min="30" max="30" width="15.69921875" bestFit="1" customWidth="1"/>
    <col min="32" max="32" width="7.59765625" customWidth="1"/>
    <col min="33" max="33" width="7.69921875" bestFit="1" customWidth="1"/>
    <col min="34" max="34" width="5" bestFit="1" customWidth="1"/>
    <col min="35" max="35" width="6.8984375" bestFit="1" customWidth="1"/>
    <col min="36" max="36" width="6" bestFit="1" customWidth="1"/>
    <col min="37" max="37" width="6.8984375" bestFit="1" customWidth="1"/>
    <col min="38" max="38" width="5" bestFit="1" customWidth="1"/>
    <col min="39" max="39" width="6.8984375" bestFit="1" customWidth="1"/>
    <col min="40" max="40" width="5" bestFit="1" customWidth="1"/>
    <col min="41" max="41" width="6.8984375" bestFit="1" customWidth="1"/>
    <col min="42" max="42" width="4" bestFit="1" customWidth="1"/>
    <col min="43" max="43" width="6.8984375" bestFit="1" customWidth="1"/>
    <col min="44" max="44" width="4" bestFit="1" customWidth="1"/>
    <col min="45" max="45" width="6.8984375" bestFit="1" customWidth="1"/>
    <col min="46" max="46" width="4" bestFit="1" customWidth="1"/>
    <col min="47" max="47" width="6.8984375" bestFit="1" customWidth="1"/>
    <col min="48" max="48" width="4" bestFit="1" customWidth="1"/>
    <col min="49" max="49" width="6.8984375" bestFit="1" customWidth="1"/>
    <col min="50" max="50" width="7.19921875" bestFit="1" customWidth="1"/>
    <col min="51" max="51" width="6" bestFit="1" customWidth="1"/>
    <col min="52" max="52" width="7.296875" bestFit="1" customWidth="1"/>
    <col min="55" max="55" width="7.69921875" bestFit="1" customWidth="1"/>
    <col min="56" max="56" width="6" bestFit="1" customWidth="1"/>
    <col min="57" max="57" width="6.8984375" bestFit="1" customWidth="1"/>
    <col min="58" max="58" width="6" bestFit="1" customWidth="1"/>
    <col min="59" max="59" width="6.8984375" bestFit="1" customWidth="1"/>
    <col min="60" max="60" width="5" bestFit="1" customWidth="1"/>
    <col min="61" max="61" width="6.8984375" bestFit="1" customWidth="1"/>
    <col min="62" max="62" width="5" bestFit="1" customWidth="1"/>
    <col min="63" max="63" width="6.8984375" bestFit="1" customWidth="1"/>
    <col min="64" max="64" width="5" bestFit="1" customWidth="1"/>
    <col min="65" max="65" width="6.8984375" bestFit="1" customWidth="1"/>
    <col min="66" max="66" width="4" bestFit="1" customWidth="1"/>
    <col min="67" max="67" width="6.8984375" bestFit="1" customWidth="1"/>
    <col min="68" max="68" width="4" bestFit="1" customWidth="1"/>
    <col min="69" max="69" width="6.8984375" bestFit="1" customWidth="1"/>
    <col min="70" max="70" width="4" bestFit="1" customWidth="1"/>
    <col min="71" max="71" width="6.8984375" bestFit="1" customWidth="1"/>
    <col min="72" max="72" width="7.19921875" bestFit="1" customWidth="1"/>
    <col min="73" max="73" width="6" bestFit="1" customWidth="1"/>
    <col min="74" max="74" width="6.8984375" bestFit="1" customWidth="1"/>
    <col min="76" max="76" width="29.5" bestFit="1" customWidth="1"/>
    <col min="77" max="77" width="16.19921875" style="3" bestFit="1" customWidth="1"/>
    <col min="78" max="78" width="15.5" style="4" bestFit="1" customWidth="1"/>
    <col min="80" max="80" width="33.19921875" bestFit="1" customWidth="1"/>
    <col min="81" max="81" width="16.19921875" style="3" bestFit="1" customWidth="1"/>
    <col min="82" max="82" width="15.5" style="4" bestFit="1" customWidth="1"/>
    <col min="84" max="84" width="64.09765625" bestFit="1" customWidth="1"/>
    <col min="85" max="85" width="16.296875" bestFit="1" customWidth="1"/>
    <col min="86" max="86" width="15.69921875" bestFit="1" customWidth="1"/>
    <col min="88" max="88" width="33" bestFit="1" customWidth="1"/>
    <col min="89" max="89" width="16.296875" bestFit="1" customWidth="1"/>
    <col min="90" max="90" width="15.69921875" bestFit="1" customWidth="1"/>
    <col min="92" max="92" width="42.19921875" bestFit="1" customWidth="1"/>
    <col min="93" max="93" width="16.296875" bestFit="1" customWidth="1"/>
    <col min="94" max="94" width="15.69921875" bestFit="1" customWidth="1"/>
    <col min="96" max="96" width="34.8984375" bestFit="1" customWidth="1"/>
    <col min="97" max="97" width="16.296875" style="1" bestFit="1" customWidth="1"/>
    <col min="98" max="98" width="15.69921875" style="2" bestFit="1" customWidth="1"/>
    <col min="100" max="100" width="73.296875" bestFit="1" customWidth="1"/>
    <col min="101" max="101" width="16.296875" style="1" bestFit="1" customWidth="1"/>
    <col min="102" max="102" width="15.69921875" style="2" bestFit="1" customWidth="1"/>
    <col min="104" max="104" width="47.796875" bestFit="1" customWidth="1"/>
    <col min="105" max="105" width="16.296875" bestFit="1" customWidth="1"/>
    <col min="106" max="106" width="15.69921875" bestFit="1" customWidth="1"/>
    <col min="108" max="108" width="39.69921875" bestFit="1" customWidth="1"/>
    <col min="109" max="109" width="16.296875" bestFit="1" customWidth="1"/>
    <col min="110" max="110" width="15.69921875" bestFit="1" customWidth="1"/>
    <col min="112" max="112" width="52.69921875" bestFit="1" customWidth="1"/>
    <col min="113" max="113" width="16.296875" bestFit="1" customWidth="1"/>
    <col min="114" max="114" width="15.69921875" bestFit="1" customWidth="1"/>
    <col min="116" max="116" width="18.8984375" bestFit="1" customWidth="1"/>
    <col min="117" max="117" width="16.296875" bestFit="1" customWidth="1"/>
    <col min="118" max="118" width="15.69921875" bestFit="1" customWidth="1"/>
    <col min="120" max="120" width="46.796875" bestFit="1" customWidth="1"/>
    <col min="121" max="121" width="16.296875" bestFit="1" customWidth="1"/>
    <col min="122" max="122" width="15.69921875" bestFit="1" customWidth="1"/>
    <col min="124" max="124" width="19.5" bestFit="1" customWidth="1"/>
    <col min="125" max="125" width="16.296875" bestFit="1" customWidth="1"/>
    <col min="126" max="126" width="15.69921875" bestFit="1" customWidth="1"/>
    <col min="127" max="127" width="5.59765625" customWidth="1"/>
    <col min="128" max="128" width="15.3984375" style="1" bestFit="1" customWidth="1"/>
    <col min="129" max="129" width="16.296875" style="1" bestFit="1" customWidth="1"/>
    <col min="130" max="130" width="15.69921875" style="2" bestFit="1" customWidth="1"/>
    <col min="131" max="131" width="6.59765625" style="2" customWidth="1"/>
    <col min="132" max="132" width="9" style="2" bestFit="1" customWidth="1"/>
    <col min="133" max="134" width="15.69921875" style="2" customWidth="1"/>
    <col min="136" max="136" width="12" bestFit="1" customWidth="1"/>
    <col min="137" max="137" width="9.8984375" style="1" customWidth="1"/>
    <col min="138" max="138" width="9.8984375" style="2" customWidth="1"/>
    <col min="139" max="139" width="9.8984375" style="1" customWidth="1"/>
    <col min="140" max="140" width="9.8984375" style="2" customWidth="1"/>
    <col min="141" max="141" width="9.8984375" style="1" customWidth="1"/>
    <col min="142" max="142" width="9.8984375" style="2" customWidth="1"/>
    <col min="143" max="143" width="9.8984375" style="1" customWidth="1"/>
    <col min="144" max="144" width="9.8984375" style="2" customWidth="1"/>
    <col min="145" max="145" width="9.8984375" style="1" customWidth="1"/>
    <col min="146" max="146" width="9.8984375" style="2" customWidth="1"/>
    <col min="147" max="147" width="11.19921875" style="1"/>
  </cols>
  <sheetData>
    <row r="1" spans="2:147" x14ac:dyDescent="0.3">
      <c r="B1" s="39" t="s">
        <v>11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"/>
      <c r="X1" s="39" t="s">
        <v>13</v>
      </c>
      <c r="Y1" s="39"/>
      <c r="Z1" s="39"/>
      <c r="AB1" s="39" t="s">
        <v>18</v>
      </c>
      <c r="AC1" s="39"/>
      <c r="AD1" s="39"/>
      <c r="AF1" s="39" t="s">
        <v>21</v>
      </c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"/>
      <c r="BX1" s="39" t="s">
        <v>30</v>
      </c>
      <c r="BY1" s="39"/>
      <c r="BZ1" s="39"/>
      <c r="CB1" s="39" t="s">
        <v>43</v>
      </c>
      <c r="CC1" s="39"/>
      <c r="CD1" s="39"/>
      <c r="CF1" s="39" t="s">
        <v>39</v>
      </c>
      <c r="CG1" s="39"/>
      <c r="CH1" s="39"/>
      <c r="CJ1" s="39" t="s">
        <v>46</v>
      </c>
      <c r="CK1" s="39"/>
      <c r="CL1" s="39"/>
      <c r="CN1" s="39" t="s">
        <v>44</v>
      </c>
      <c r="CO1" s="39"/>
      <c r="CP1" s="39"/>
      <c r="CR1" s="41" t="s">
        <v>60</v>
      </c>
      <c r="CS1" s="41"/>
      <c r="CT1" s="41"/>
      <c r="CV1" s="41" t="s">
        <v>70</v>
      </c>
      <c r="CW1" s="41"/>
      <c r="CX1" s="41"/>
      <c r="CZ1" s="39" t="s">
        <v>71</v>
      </c>
      <c r="DA1" s="39"/>
      <c r="DB1" s="39"/>
      <c r="DD1" s="39" t="s">
        <v>74</v>
      </c>
      <c r="DE1" s="39"/>
      <c r="DF1" s="39"/>
      <c r="DH1" s="39" t="s">
        <v>76</v>
      </c>
      <c r="DI1" s="39"/>
      <c r="DJ1" s="39"/>
      <c r="DL1" s="39" t="s">
        <v>78</v>
      </c>
      <c r="DM1" s="39"/>
      <c r="DN1" s="39"/>
      <c r="DP1" s="39" t="s">
        <v>79</v>
      </c>
      <c r="DQ1" s="39"/>
      <c r="DR1" s="39"/>
      <c r="DT1" s="39" t="s">
        <v>84</v>
      </c>
      <c r="DU1" s="39"/>
      <c r="DV1" s="39"/>
      <c r="DX1" s="39" t="s">
        <v>86</v>
      </c>
      <c r="DY1" s="39"/>
      <c r="DZ1" s="39"/>
      <c r="EA1" s="3"/>
      <c r="EB1" s="39" t="s">
        <v>153</v>
      </c>
      <c r="EC1" s="39"/>
      <c r="ED1" s="39"/>
      <c r="EF1" s="39" t="s">
        <v>181</v>
      </c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</row>
    <row r="2" spans="2:147" x14ac:dyDescent="0.3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"/>
      <c r="X2" s="43"/>
      <c r="Y2" s="43"/>
      <c r="Z2" s="43"/>
      <c r="AB2" s="43"/>
      <c r="AC2" s="43"/>
      <c r="AD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3"/>
      <c r="BX2" s="39"/>
      <c r="BY2" s="39"/>
      <c r="BZ2" s="39"/>
      <c r="CB2" s="39"/>
      <c r="CC2" s="39"/>
      <c r="CD2" s="39"/>
      <c r="CF2" s="39"/>
      <c r="CG2" s="39"/>
      <c r="CH2" s="39"/>
      <c r="CJ2" s="39"/>
      <c r="CK2" s="39"/>
      <c r="CL2" s="39"/>
      <c r="CN2" s="39"/>
      <c r="CO2" s="39"/>
      <c r="CP2" s="39"/>
      <c r="CR2" s="41"/>
      <c r="CS2" s="41"/>
      <c r="CT2" s="41"/>
      <c r="CV2" s="41"/>
      <c r="CW2" s="41"/>
      <c r="CX2" s="41"/>
      <c r="CZ2" s="39"/>
      <c r="DA2" s="39"/>
      <c r="DB2" s="39"/>
      <c r="DD2" s="39"/>
      <c r="DE2" s="39"/>
      <c r="DF2" s="39"/>
      <c r="DH2" s="39"/>
      <c r="DI2" s="39"/>
      <c r="DJ2" s="39"/>
      <c r="DL2" s="39"/>
      <c r="DM2" s="39"/>
      <c r="DN2" s="39"/>
      <c r="DP2" s="39"/>
      <c r="DQ2" s="39"/>
      <c r="DR2" s="39"/>
      <c r="DT2" s="39"/>
      <c r="DU2" s="39"/>
      <c r="DV2" s="39"/>
      <c r="DX2" s="39"/>
      <c r="DY2" s="39"/>
      <c r="DZ2" s="39"/>
      <c r="EA2" s="3"/>
      <c r="EB2" s="39"/>
      <c r="EC2" s="39"/>
      <c r="ED2" s="39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</row>
    <row r="3" spans="2:147" x14ac:dyDescent="0.3">
      <c r="B3" s="46" t="s">
        <v>10</v>
      </c>
      <c r="C3" s="46"/>
      <c r="D3" s="46">
        <v>0</v>
      </c>
      <c r="E3" s="46"/>
      <c r="F3" s="44">
        <v>1</v>
      </c>
      <c r="G3" s="45"/>
      <c r="H3" s="46">
        <v>2</v>
      </c>
      <c r="I3" s="46"/>
      <c r="J3" s="44">
        <v>3</v>
      </c>
      <c r="K3" s="45"/>
      <c r="L3" s="46">
        <v>4</v>
      </c>
      <c r="M3" s="46"/>
      <c r="N3" s="44">
        <v>5</v>
      </c>
      <c r="O3" s="45"/>
      <c r="P3" s="44">
        <v>6</v>
      </c>
      <c r="Q3" s="45"/>
      <c r="R3" s="46" t="s">
        <v>9</v>
      </c>
      <c r="S3" s="46"/>
      <c r="T3" s="47" t="s">
        <v>7</v>
      </c>
      <c r="U3" s="46" t="s">
        <v>12</v>
      </c>
      <c r="V3" s="36"/>
      <c r="X3" s="28" t="s">
        <v>14</v>
      </c>
      <c r="Y3" s="5" t="s">
        <v>19</v>
      </c>
      <c r="Z3" s="6" t="s">
        <v>20</v>
      </c>
      <c r="AB3" s="28" t="s">
        <v>85</v>
      </c>
      <c r="AC3" s="5" t="s">
        <v>19</v>
      </c>
      <c r="AD3" s="6" t="s">
        <v>20</v>
      </c>
      <c r="AF3" s="46" t="s">
        <v>22</v>
      </c>
      <c r="AG3" s="46"/>
      <c r="AH3" s="46">
        <v>0</v>
      </c>
      <c r="AI3" s="46"/>
      <c r="AJ3" s="44">
        <v>1</v>
      </c>
      <c r="AK3" s="45"/>
      <c r="AL3" s="46">
        <v>2</v>
      </c>
      <c r="AM3" s="46"/>
      <c r="AN3" s="44">
        <v>3</v>
      </c>
      <c r="AO3" s="45"/>
      <c r="AP3" s="46">
        <v>4</v>
      </c>
      <c r="AQ3" s="46"/>
      <c r="AR3" s="44">
        <v>5</v>
      </c>
      <c r="AS3" s="45"/>
      <c r="AT3" s="44">
        <v>6</v>
      </c>
      <c r="AU3" s="45"/>
      <c r="AV3" s="46" t="s">
        <v>9</v>
      </c>
      <c r="AW3" s="46"/>
      <c r="AX3" s="47" t="s">
        <v>7</v>
      </c>
      <c r="AY3" s="46" t="s">
        <v>12</v>
      </c>
      <c r="AZ3" s="35"/>
      <c r="BB3" s="46" t="s">
        <v>22</v>
      </c>
      <c r="BC3" s="46"/>
      <c r="BD3" s="46" t="s">
        <v>31</v>
      </c>
      <c r="BE3" s="46"/>
      <c r="BF3" s="44" t="s">
        <v>32</v>
      </c>
      <c r="BG3" s="45"/>
      <c r="BH3" s="46" t="s">
        <v>33</v>
      </c>
      <c r="BI3" s="46"/>
      <c r="BJ3" s="44" t="s">
        <v>34</v>
      </c>
      <c r="BK3" s="45"/>
      <c r="BL3" s="46" t="s">
        <v>35</v>
      </c>
      <c r="BM3" s="46"/>
      <c r="BN3" s="44" t="s">
        <v>36</v>
      </c>
      <c r="BO3" s="45"/>
      <c r="BP3" s="44" t="s">
        <v>37</v>
      </c>
      <c r="BQ3" s="45"/>
      <c r="BR3" s="46" t="s">
        <v>38</v>
      </c>
      <c r="BS3" s="46"/>
      <c r="BT3" s="47" t="s">
        <v>7</v>
      </c>
      <c r="BU3" s="46" t="s">
        <v>12</v>
      </c>
      <c r="BV3" s="35"/>
      <c r="BX3" s="31" t="s">
        <v>29</v>
      </c>
      <c r="BY3" s="5" t="s">
        <v>19</v>
      </c>
      <c r="BZ3" s="6" t="s">
        <v>20</v>
      </c>
      <c r="CB3" s="31" t="s">
        <v>73</v>
      </c>
      <c r="CC3" s="5" t="s">
        <v>19</v>
      </c>
      <c r="CD3" s="6" t="s">
        <v>20</v>
      </c>
      <c r="CF3" s="31" t="s">
        <v>40</v>
      </c>
      <c r="CG3" s="5" t="s">
        <v>19</v>
      </c>
      <c r="CH3" s="6" t="s">
        <v>20</v>
      </c>
      <c r="CJ3" s="31" t="s">
        <v>47</v>
      </c>
      <c r="CK3" s="5" t="s">
        <v>19</v>
      </c>
      <c r="CL3" s="6" t="s">
        <v>20</v>
      </c>
      <c r="CN3" s="31" t="s">
        <v>45</v>
      </c>
      <c r="CO3" s="5" t="s">
        <v>19</v>
      </c>
      <c r="CP3" s="6" t="s">
        <v>20</v>
      </c>
      <c r="CR3" s="31" t="s">
        <v>69</v>
      </c>
      <c r="CS3" s="5" t="s">
        <v>19</v>
      </c>
      <c r="CT3" s="6" t="s">
        <v>20</v>
      </c>
      <c r="CV3" s="31" t="s">
        <v>68</v>
      </c>
      <c r="CW3" s="5" t="s">
        <v>19</v>
      </c>
      <c r="CX3" s="6" t="s">
        <v>20</v>
      </c>
      <c r="CZ3" s="31" t="s">
        <v>72</v>
      </c>
      <c r="DA3" s="5" t="s">
        <v>19</v>
      </c>
      <c r="DB3" s="6" t="s">
        <v>20</v>
      </c>
      <c r="DD3" s="31" t="s">
        <v>75</v>
      </c>
      <c r="DE3" s="5" t="s">
        <v>19</v>
      </c>
      <c r="DF3" s="6" t="s">
        <v>20</v>
      </c>
      <c r="DH3" s="31" t="s">
        <v>77</v>
      </c>
      <c r="DI3" s="5" t="s">
        <v>19</v>
      </c>
      <c r="DJ3" s="6" t="s">
        <v>20</v>
      </c>
      <c r="DL3" s="31" t="s">
        <v>81</v>
      </c>
      <c r="DM3" s="5" t="s">
        <v>19</v>
      </c>
      <c r="DN3" s="6" t="s">
        <v>20</v>
      </c>
      <c r="DP3" s="31" t="s">
        <v>80</v>
      </c>
      <c r="DQ3" s="5" t="s">
        <v>19</v>
      </c>
      <c r="DR3" s="6" t="s">
        <v>20</v>
      </c>
      <c r="DT3" s="31" t="s">
        <v>83</v>
      </c>
      <c r="DU3" s="5" t="s">
        <v>19</v>
      </c>
      <c r="DV3" s="6" t="s">
        <v>20</v>
      </c>
      <c r="DX3" s="38" t="s">
        <v>87</v>
      </c>
      <c r="DY3" s="5" t="s">
        <v>19</v>
      </c>
      <c r="DZ3" s="6" t="s">
        <v>20</v>
      </c>
      <c r="EA3" s="61"/>
      <c r="EB3" s="38" t="s">
        <v>152</v>
      </c>
      <c r="EC3" s="5" t="s">
        <v>19</v>
      </c>
      <c r="ED3" s="6" t="s">
        <v>20</v>
      </c>
      <c r="EF3" s="46" t="s">
        <v>152</v>
      </c>
      <c r="EG3" s="46" t="s">
        <v>2</v>
      </c>
      <c r="EH3" s="45"/>
      <c r="EI3" s="46" t="s">
        <v>3</v>
      </c>
      <c r="EJ3" s="45"/>
      <c r="EK3" s="44" t="s">
        <v>4</v>
      </c>
      <c r="EL3" s="45"/>
      <c r="EM3" s="46" t="s">
        <v>5</v>
      </c>
      <c r="EN3" s="45"/>
      <c r="EO3" s="46" t="s">
        <v>6</v>
      </c>
      <c r="EP3" s="46"/>
      <c r="EQ3" s="46" t="s">
        <v>7</v>
      </c>
    </row>
    <row r="4" spans="2:147" x14ac:dyDescent="0.3">
      <c r="B4" s="49"/>
      <c r="C4" s="49"/>
      <c r="D4" s="5" t="s">
        <v>0</v>
      </c>
      <c r="E4" s="6" t="s">
        <v>1</v>
      </c>
      <c r="F4" s="7" t="s">
        <v>0</v>
      </c>
      <c r="G4" s="8" t="s">
        <v>1</v>
      </c>
      <c r="H4" s="5" t="s">
        <v>0</v>
      </c>
      <c r="I4" s="6" t="s">
        <v>1</v>
      </c>
      <c r="J4" s="7" t="s">
        <v>0</v>
      </c>
      <c r="K4" s="8" t="s">
        <v>1</v>
      </c>
      <c r="L4" s="5" t="s">
        <v>0</v>
      </c>
      <c r="M4" s="6" t="s">
        <v>1</v>
      </c>
      <c r="N4" s="7" t="s">
        <v>0</v>
      </c>
      <c r="O4" s="8" t="s">
        <v>1</v>
      </c>
      <c r="P4" s="7" t="s">
        <v>0</v>
      </c>
      <c r="Q4" s="8" t="s">
        <v>1</v>
      </c>
      <c r="R4" s="5" t="s">
        <v>0</v>
      </c>
      <c r="S4" s="6" t="s">
        <v>1</v>
      </c>
      <c r="T4" s="48"/>
      <c r="U4" s="49"/>
      <c r="V4" s="36"/>
      <c r="X4" s="9" t="s">
        <v>16</v>
      </c>
      <c r="Y4" s="22">
        <v>8143</v>
      </c>
      <c r="Z4" s="23">
        <v>0.181289934768573</v>
      </c>
      <c r="AB4" s="9" t="s">
        <v>16</v>
      </c>
      <c r="AC4" s="22">
        <v>33751</v>
      </c>
      <c r="AD4" s="23">
        <v>0.75167590922251204</v>
      </c>
      <c r="AF4" s="49"/>
      <c r="AG4" s="49"/>
      <c r="AH4" s="5" t="s">
        <v>0</v>
      </c>
      <c r="AI4" s="6" t="s">
        <v>1</v>
      </c>
      <c r="AJ4" s="7" t="s">
        <v>0</v>
      </c>
      <c r="AK4" s="8" t="s">
        <v>1</v>
      </c>
      <c r="AL4" s="5" t="s">
        <v>0</v>
      </c>
      <c r="AM4" s="6" t="s">
        <v>1</v>
      </c>
      <c r="AN4" s="7" t="s">
        <v>0</v>
      </c>
      <c r="AO4" s="8" t="s">
        <v>1</v>
      </c>
      <c r="AP4" s="5" t="s">
        <v>0</v>
      </c>
      <c r="AQ4" s="6" t="s">
        <v>1</v>
      </c>
      <c r="AR4" s="7" t="s">
        <v>0</v>
      </c>
      <c r="AS4" s="8" t="s">
        <v>1</v>
      </c>
      <c r="AT4" s="7" t="s">
        <v>0</v>
      </c>
      <c r="AU4" s="8" t="s">
        <v>1</v>
      </c>
      <c r="AV4" s="5" t="s">
        <v>0</v>
      </c>
      <c r="AW4" s="6" t="s">
        <v>1</v>
      </c>
      <c r="AX4" s="48"/>
      <c r="AY4" s="49"/>
      <c r="AZ4" s="35"/>
      <c r="BB4" s="49"/>
      <c r="BC4" s="49"/>
      <c r="BD4" s="5" t="s">
        <v>0</v>
      </c>
      <c r="BE4" s="6" t="s">
        <v>1</v>
      </c>
      <c r="BF4" s="7" t="s">
        <v>0</v>
      </c>
      <c r="BG4" s="8" t="s">
        <v>1</v>
      </c>
      <c r="BH4" s="5" t="s">
        <v>0</v>
      </c>
      <c r="BI4" s="6" t="s">
        <v>1</v>
      </c>
      <c r="BJ4" s="7" t="s">
        <v>0</v>
      </c>
      <c r="BK4" s="8" t="s">
        <v>1</v>
      </c>
      <c r="BL4" s="5" t="s">
        <v>0</v>
      </c>
      <c r="BM4" s="6" t="s">
        <v>1</v>
      </c>
      <c r="BN4" s="7" t="s">
        <v>0</v>
      </c>
      <c r="BO4" s="8" t="s">
        <v>1</v>
      </c>
      <c r="BP4" s="7" t="s">
        <v>0</v>
      </c>
      <c r="BQ4" s="8" t="s">
        <v>1</v>
      </c>
      <c r="BR4" s="5" t="s">
        <v>0</v>
      </c>
      <c r="BS4" s="6" t="s">
        <v>1</v>
      </c>
      <c r="BT4" s="48"/>
      <c r="BU4" s="49"/>
      <c r="BV4" s="35"/>
      <c r="BX4" s="9" t="s">
        <v>28</v>
      </c>
      <c r="BY4" s="10">
        <v>36398</v>
      </c>
      <c r="BZ4" s="11">
        <v>0.80997841422435901</v>
      </c>
      <c r="CB4" s="9" t="s">
        <v>2</v>
      </c>
      <c r="CC4" s="10">
        <v>3515</v>
      </c>
      <c r="CD4" s="11">
        <v>0.21131417578453801</v>
      </c>
      <c r="CF4" s="9" t="s">
        <v>41</v>
      </c>
      <c r="CG4" s="10">
        <v>21496</v>
      </c>
      <c r="CH4" s="11">
        <v>0.478379882051853</v>
      </c>
      <c r="CJ4" s="32" t="s">
        <v>48</v>
      </c>
      <c r="CK4" s="10">
        <v>32954</v>
      </c>
      <c r="CL4" s="11">
        <v>0.73333778400872296</v>
      </c>
      <c r="CN4" s="9" t="s">
        <v>41</v>
      </c>
      <c r="CO4" s="10">
        <v>5695</v>
      </c>
      <c r="CP4" s="11">
        <v>0.12674426368148101</v>
      </c>
      <c r="CR4" t="s">
        <v>24</v>
      </c>
      <c r="CS4" s="1">
        <v>5702</v>
      </c>
      <c r="CT4" s="2">
        <v>0.12688875536862701</v>
      </c>
      <c r="CV4" t="s">
        <v>24</v>
      </c>
      <c r="CW4" s="1">
        <v>12391</v>
      </c>
      <c r="CX4" s="2">
        <v>0.27574159378685698</v>
      </c>
      <c r="CZ4" s="9" t="s">
        <v>2</v>
      </c>
      <c r="DA4" s="10">
        <v>6059</v>
      </c>
      <c r="DB4" s="11">
        <v>0.16711716681376901</v>
      </c>
      <c r="DD4" s="9" t="s">
        <v>2</v>
      </c>
      <c r="DE4" s="10">
        <v>10342</v>
      </c>
      <c r="DF4" s="11">
        <v>0.236145678730449</v>
      </c>
      <c r="DH4" s="9" t="s">
        <v>28</v>
      </c>
      <c r="DI4" s="10">
        <v>7784</v>
      </c>
      <c r="DJ4" s="11">
        <v>0.173220286178428</v>
      </c>
      <c r="DL4" s="9" t="s">
        <v>41</v>
      </c>
      <c r="DM4" s="10">
        <v>14139</v>
      </c>
      <c r="DN4" s="11">
        <v>0.93068720379146896</v>
      </c>
      <c r="DP4" s="9" t="s">
        <v>2</v>
      </c>
      <c r="DQ4" s="10">
        <v>8494</v>
      </c>
      <c r="DR4" s="11">
        <v>0.18902018381289401</v>
      </c>
      <c r="DT4" s="9" t="s">
        <v>28</v>
      </c>
      <c r="DU4" s="10">
        <v>2427</v>
      </c>
      <c r="DV4" s="11">
        <v>5.4013753811230102E-2</v>
      </c>
      <c r="DX4" s="22" t="s">
        <v>88</v>
      </c>
      <c r="DY4" s="22">
        <v>1</v>
      </c>
      <c r="DZ4" s="23">
        <v>2.2253376949952201E-5</v>
      </c>
      <c r="EA4" s="54"/>
      <c r="EB4" s="9" t="s">
        <v>2</v>
      </c>
      <c r="EC4" s="10">
        <v>2106</v>
      </c>
      <c r="ED4" s="11">
        <v>4.6865611856599203E-2</v>
      </c>
      <c r="EF4" s="49"/>
      <c r="EG4" s="5" t="s">
        <v>0</v>
      </c>
      <c r="EH4" s="8" t="s">
        <v>1</v>
      </c>
      <c r="EI4" s="5" t="s">
        <v>0</v>
      </c>
      <c r="EJ4" s="8" t="s">
        <v>1</v>
      </c>
      <c r="EK4" s="7" t="s">
        <v>0</v>
      </c>
      <c r="EL4" s="8" t="s">
        <v>1</v>
      </c>
      <c r="EM4" s="5" t="s">
        <v>0</v>
      </c>
      <c r="EN4" s="8" t="s">
        <v>1</v>
      </c>
      <c r="EO4" s="5" t="s">
        <v>0</v>
      </c>
      <c r="EP4" s="6" t="s">
        <v>1</v>
      </c>
      <c r="EQ4" s="49"/>
    </row>
    <row r="5" spans="2:147" ht="14" customHeight="1" x14ac:dyDescent="0.3">
      <c r="B5" s="40" t="s">
        <v>15</v>
      </c>
      <c r="C5" s="9" t="s">
        <v>2</v>
      </c>
      <c r="D5" s="10">
        <v>1112</v>
      </c>
      <c r="E5" s="11">
        <v>0.56938044034818203</v>
      </c>
      <c r="F5" s="15">
        <v>5432</v>
      </c>
      <c r="G5" s="18">
        <v>0.21190606226106001</v>
      </c>
      <c r="H5" s="10">
        <v>2109</v>
      </c>
      <c r="I5" s="11">
        <v>0.19329117404454199</v>
      </c>
      <c r="J5" s="15">
        <v>184</v>
      </c>
      <c r="K5" s="18">
        <v>7.6127430699213905E-2</v>
      </c>
      <c r="L5" s="10">
        <v>241</v>
      </c>
      <c r="M5" s="11">
        <v>0.13763563677898299</v>
      </c>
      <c r="N5" s="15">
        <v>59</v>
      </c>
      <c r="O5" s="18">
        <v>0.111954459203036</v>
      </c>
      <c r="P5" s="15">
        <v>76</v>
      </c>
      <c r="Q5" s="18">
        <v>0.156378600823045</v>
      </c>
      <c r="R5" s="10">
        <v>721</v>
      </c>
      <c r="S5" s="11">
        <v>0.58051529790660195</v>
      </c>
      <c r="T5" s="50" t="s">
        <v>8</v>
      </c>
      <c r="U5" s="10">
        <f>SUM(D5,F5,H5,J5,L5,N5,P5,R5)</f>
        <v>9934</v>
      </c>
      <c r="V5" s="4">
        <f>U5/U10</f>
        <v>0.22114378575721821</v>
      </c>
      <c r="X5" s="12" t="s">
        <v>17</v>
      </c>
      <c r="Y5" s="21">
        <v>36774</v>
      </c>
      <c r="Z5" s="24">
        <v>0.81871006523142698</v>
      </c>
      <c r="AB5" s="12" t="s">
        <v>17</v>
      </c>
      <c r="AC5" s="21">
        <v>11150</v>
      </c>
      <c r="AD5" s="24">
        <v>0.24832409077748799</v>
      </c>
      <c r="AF5" s="40" t="s">
        <v>23</v>
      </c>
      <c r="AG5" s="9" t="s">
        <v>2</v>
      </c>
      <c r="AH5" s="10">
        <v>7457</v>
      </c>
      <c r="AI5" s="11">
        <v>0.65631050871325503</v>
      </c>
      <c r="AJ5" s="15">
        <v>9325</v>
      </c>
      <c r="AK5" s="18">
        <v>0.43666588620931901</v>
      </c>
      <c r="AL5" s="10">
        <v>3351</v>
      </c>
      <c r="AM5" s="11">
        <v>0.46444906444906398</v>
      </c>
      <c r="AN5" s="15">
        <v>1268</v>
      </c>
      <c r="AO5" s="18">
        <v>0.50237717908082402</v>
      </c>
      <c r="AP5" s="10">
        <v>586</v>
      </c>
      <c r="AQ5" s="11">
        <v>0.54009216589861797</v>
      </c>
      <c r="AR5" s="15">
        <v>283</v>
      </c>
      <c r="AS5" s="18">
        <v>0.588357588357588</v>
      </c>
      <c r="AT5" s="15">
        <v>193</v>
      </c>
      <c r="AU5" s="18">
        <v>0.59021406727828796</v>
      </c>
      <c r="AV5" s="10">
        <v>331</v>
      </c>
      <c r="AW5" s="11">
        <v>0.59107142857142903</v>
      </c>
      <c r="AX5" s="50" t="s">
        <v>8</v>
      </c>
      <c r="AY5" s="10">
        <f>SUM(AH5,AJ5,AL5,AN5,AP5,AR5,AT5,AV5)</f>
        <v>22794</v>
      </c>
      <c r="AZ5" s="4">
        <f>AY5/AY10</f>
        <v>0.50755973190229131</v>
      </c>
      <c r="BB5" s="40" t="s">
        <v>23</v>
      </c>
      <c r="BC5" s="9" t="s">
        <v>2</v>
      </c>
      <c r="BD5" s="10">
        <v>7457</v>
      </c>
      <c r="BE5" s="11">
        <v>0.65631050871325503</v>
      </c>
      <c r="BF5" s="15">
        <v>9325</v>
      </c>
      <c r="BG5" s="18">
        <v>0.43666588620931901</v>
      </c>
      <c r="BH5" s="10">
        <v>3351</v>
      </c>
      <c r="BI5" s="11">
        <v>0.46444906444906398</v>
      </c>
      <c r="BJ5" s="15">
        <v>1268</v>
      </c>
      <c r="BK5" s="18">
        <v>0.50237717908082402</v>
      </c>
      <c r="BL5" s="10">
        <v>586</v>
      </c>
      <c r="BM5" s="11">
        <v>0.54009216589861797</v>
      </c>
      <c r="BN5" s="15">
        <v>283</v>
      </c>
      <c r="BO5" s="18">
        <v>0.588357588357588</v>
      </c>
      <c r="BP5" s="15">
        <v>193</v>
      </c>
      <c r="BQ5" s="18">
        <v>0.59021406727828796</v>
      </c>
      <c r="BR5" s="10">
        <v>331</v>
      </c>
      <c r="BS5" s="11">
        <v>0.59107142857142903</v>
      </c>
      <c r="BT5" s="50" t="s">
        <v>8</v>
      </c>
      <c r="BU5" s="10">
        <f>SUM(BD5,BF5,BH5,BJ5,BL5,BN5,BP5,BR5)</f>
        <v>22794</v>
      </c>
      <c r="BV5" s="4">
        <f>BU5/BU10</f>
        <v>0.50755973190229131</v>
      </c>
      <c r="BX5" t="s">
        <v>4</v>
      </c>
      <c r="BY5" s="3">
        <v>8289</v>
      </c>
      <c r="BZ5" s="4">
        <v>0.18445824153815299</v>
      </c>
      <c r="CB5" t="s">
        <v>3</v>
      </c>
      <c r="CC5" s="3">
        <v>5629</v>
      </c>
      <c r="CD5" s="4">
        <v>0.33840327041000401</v>
      </c>
      <c r="CF5" s="12" t="s">
        <v>42</v>
      </c>
      <c r="CG5" s="13">
        <v>23439</v>
      </c>
      <c r="CH5" s="14">
        <v>0.521620117948147</v>
      </c>
      <c r="CJ5" s="33" t="s">
        <v>49</v>
      </c>
      <c r="CK5" s="3">
        <v>8827</v>
      </c>
      <c r="CL5" s="4">
        <v>0.196430558337228</v>
      </c>
      <c r="CN5" s="12" t="s">
        <v>42</v>
      </c>
      <c r="CO5" s="13">
        <v>39238</v>
      </c>
      <c r="CP5" s="14">
        <v>0.87325573631851905</v>
      </c>
      <c r="CR5" t="s">
        <v>25</v>
      </c>
      <c r="CS5" s="1">
        <v>496</v>
      </c>
      <c r="CT5" s="2">
        <v>1.10376749671763E-2</v>
      </c>
      <c r="CV5" t="s">
        <v>25</v>
      </c>
      <c r="CW5" s="1">
        <v>16687</v>
      </c>
      <c r="CX5" s="2">
        <v>0.37134210116385202</v>
      </c>
      <c r="CZ5" t="s">
        <v>3</v>
      </c>
      <c r="DA5" s="3">
        <v>18268</v>
      </c>
      <c r="DB5" s="4">
        <v>0.50386142983230398</v>
      </c>
      <c r="DD5" t="s">
        <v>3</v>
      </c>
      <c r="DE5" s="3">
        <v>13112</v>
      </c>
      <c r="DF5" s="4">
        <v>0.29939490809453101</v>
      </c>
      <c r="DH5" t="s">
        <v>4</v>
      </c>
      <c r="DI5" s="3">
        <v>13694</v>
      </c>
      <c r="DJ5" s="4">
        <v>0.30473774395264502</v>
      </c>
      <c r="DL5" s="12" t="s">
        <v>42</v>
      </c>
      <c r="DM5" s="13">
        <v>1053</v>
      </c>
      <c r="DN5" s="14">
        <v>6.93127962085308E-2</v>
      </c>
      <c r="DP5" t="s">
        <v>3</v>
      </c>
      <c r="DQ5" s="3">
        <v>30716</v>
      </c>
      <c r="DR5" s="4">
        <v>0.68353472639473001</v>
      </c>
      <c r="DT5" t="s">
        <v>4</v>
      </c>
      <c r="DU5" s="3">
        <v>13231</v>
      </c>
      <c r="DV5" s="4">
        <v>0.29446064139941702</v>
      </c>
      <c r="DX5" s="1" t="s">
        <v>89</v>
      </c>
      <c r="DY5" s="1">
        <v>5</v>
      </c>
      <c r="DZ5" s="2">
        <v>1.11266884749761E-4</v>
      </c>
      <c r="EB5" s="52" t="s">
        <v>3</v>
      </c>
      <c r="EC5" s="62">
        <v>5438</v>
      </c>
      <c r="ED5" s="63">
        <v>0.12101386385384</v>
      </c>
      <c r="EF5" s="9" t="s">
        <v>147</v>
      </c>
      <c r="EG5" s="22">
        <v>680</v>
      </c>
      <c r="EH5" s="55">
        <v>0.32288698955365602</v>
      </c>
      <c r="EI5" s="22">
        <v>900</v>
      </c>
      <c r="EJ5" s="55">
        <v>0.16550202280250101</v>
      </c>
      <c r="EK5" s="58">
        <v>1539</v>
      </c>
      <c r="EL5" s="55">
        <v>9.10058541777541E-2</v>
      </c>
      <c r="EM5" s="22">
        <v>949</v>
      </c>
      <c r="EN5" s="55">
        <v>4.9132798343256498E-2</v>
      </c>
      <c r="EO5" s="22">
        <v>28</v>
      </c>
      <c r="EP5" s="23">
        <v>2.3993144815766899E-2</v>
      </c>
      <c r="EQ5" s="50" t="s">
        <v>8</v>
      </c>
    </row>
    <row r="6" spans="2:147" x14ac:dyDescent="0.3">
      <c r="B6" s="41"/>
      <c r="C6" t="s">
        <v>3</v>
      </c>
      <c r="D6" s="3">
        <v>335</v>
      </c>
      <c r="E6" s="4">
        <v>0.17153097798259101</v>
      </c>
      <c r="F6" s="16">
        <v>6083</v>
      </c>
      <c r="G6" s="19">
        <v>0.237302020753687</v>
      </c>
      <c r="H6" s="3">
        <v>4325</v>
      </c>
      <c r="I6" s="4">
        <v>0.39638896526441197</v>
      </c>
      <c r="J6" s="16">
        <v>524</v>
      </c>
      <c r="K6" s="19">
        <v>0.216797683078196</v>
      </c>
      <c r="L6" s="3">
        <v>580</v>
      </c>
      <c r="M6" s="4">
        <v>0.33123929183323803</v>
      </c>
      <c r="N6" s="16">
        <v>72</v>
      </c>
      <c r="O6" s="19">
        <v>0.136622390891841</v>
      </c>
      <c r="P6" s="16">
        <v>156</v>
      </c>
      <c r="Q6" s="19">
        <v>0.32098765432098803</v>
      </c>
      <c r="R6" s="3">
        <v>205</v>
      </c>
      <c r="S6" s="4">
        <v>0.16505636070853499</v>
      </c>
      <c r="T6" s="39"/>
      <c r="U6" s="3">
        <f t="shared" ref="U6:U9" si="0">SUM(D6,F6,H6,J6,L6,N6,P6,R6)</f>
        <v>12280</v>
      </c>
      <c r="V6" s="4">
        <f>U6/U10</f>
        <v>0.27336880300972821</v>
      </c>
      <c r="X6" s="25" t="s">
        <v>12</v>
      </c>
      <c r="Y6" s="26">
        <f>SUM(Y4:Y5)</f>
        <v>44917</v>
      </c>
      <c r="Z6" s="27">
        <f>SUM(Z4:Z5)</f>
        <v>1</v>
      </c>
      <c r="AB6" s="25" t="s">
        <v>12</v>
      </c>
      <c r="AC6" s="26">
        <f>SUM(AC4:AC5)</f>
        <v>44901</v>
      </c>
      <c r="AD6" s="27">
        <f>SUM(AD4:AD5)</f>
        <v>1</v>
      </c>
      <c r="AF6" s="41"/>
      <c r="AG6" t="s">
        <v>3</v>
      </c>
      <c r="AH6" s="3">
        <v>1345</v>
      </c>
      <c r="AI6" s="4">
        <v>0.118377046294666</v>
      </c>
      <c r="AJ6" s="16">
        <v>714</v>
      </c>
      <c r="AK6" s="19">
        <v>3.34347927885741E-2</v>
      </c>
      <c r="AL6" s="3">
        <v>353</v>
      </c>
      <c r="AM6" s="4">
        <v>4.8925848925848898E-2</v>
      </c>
      <c r="AN6" s="16">
        <v>49</v>
      </c>
      <c r="AO6" s="19">
        <v>1.9413629160063402E-2</v>
      </c>
      <c r="AP6" s="3">
        <v>23</v>
      </c>
      <c r="AQ6" s="4">
        <v>2.11981566820276E-2</v>
      </c>
      <c r="AR6" s="16">
        <v>12</v>
      </c>
      <c r="AS6" s="19">
        <v>2.4948024948024901E-2</v>
      </c>
      <c r="AT6" s="16">
        <v>5</v>
      </c>
      <c r="AU6" s="19">
        <v>1.5290519877675801E-2</v>
      </c>
      <c r="AV6" s="3">
        <v>32</v>
      </c>
      <c r="AW6" s="4">
        <v>5.7142857142857099E-2</v>
      </c>
      <c r="AX6" s="39"/>
      <c r="AY6" s="3">
        <f>SUM(AH6,AJ6,AL6,AN6,AP6,AR6,AT6,AV6)</f>
        <v>2533</v>
      </c>
      <c r="AZ6" s="4">
        <f>AY6/AY10</f>
        <v>5.6402948184105635E-2</v>
      </c>
      <c r="BB6" s="41"/>
      <c r="BC6" t="s">
        <v>3</v>
      </c>
      <c r="BD6" s="3">
        <v>1345</v>
      </c>
      <c r="BE6" s="4">
        <v>0.118377046294666</v>
      </c>
      <c r="BF6" s="16">
        <v>714</v>
      </c>
      <c r="BG6" s="19">
        <v>3.34347927885741E-2</v>
      </c>
      <c r="BH6" s="3">
        <v>353</v>
      </c>
      <c r="BI6" s="4">
        <v>4.8925848925848898E-2</v>
      </c>
      <c r="BJ6" s="16">
        <v>49</v>
      </c>
      <c r="BK6" s="19">
        <v>1.9413629160063402E-2</v>
      </c>
      <c r="BL6" s="3">
        <v>23</v>
      </c>
      <c r="BM6" s="4">
        <v>2.11981566820276E-2</v>
      </c>
      <c r="BN6" s="16">
        <v>12</v>
      </c>
      <c r="BO6" s="19">
        <v>2.4948024948024901E-2</v>
      </c>
      <c r="BP6" s="16">
        <v>5</v>
      </c>
      <c r="BQ6" s="19">
        <v>1.5290519877675801E-2</v>
      </c>
      <c r="BR6" s="3">
        <v>32</v>
      </c>
      <c r="BS6" s="4">
        <v>5.7142857142857099E-2</v>
      </c>
      <c r="BT6" s="39"/>
      <c r="BU6" s="3">
        <f>SUM(BD6,BF6,BH6,BJ6,BL6,BN6,BP6,BR6)</f>
        <v>2533</v>
      </c>
      <c r="BV6" s="4">
        <f>BU6/BU10</f>
        <v>5.6402948184105635E-2</v>
      </c>
      <c r="BX6" t="s">
        <v>5</v>
      </c>
      <c r="BY6" s="3">
        <v>187</v>
      </c>
      <c r="BZ6" s="4">
        <v>4.1613814896410504E-3</v>
      </c>
      <c r="CB6" t="s">
        <v>4</v>
      </c>
      <c r="CC6" s="3">
        <v>652</v>
      </c>
      <c r="CD6" s="4">
        <v>3.9196825778525901E-2</v>
      </c>
      <c r="CF6" s="25" t="s">
        <v>12</v>
      </c>
      <c r="CG6" s="29">
        <f>SUM(CG4:CG5)</f>
        <v>44935</v>
      </c>
      <c r="CH6" s="30">
        <f>SUM(CH4:CH5)</f>
        <v>1</v>
      </c>
      <c r="CJ6" s="34" t="s">
        <v>50</v>
      </c>
      <c r="CK6" s="13">
        <v>3156</v>
      </c>
      <c r="CL6" s="14">
        <v>7.0231657654048998E-2</v>
      </c>
      <c r="CN6" s="25" t="s">
        <v>12</v>
      </c>
      <c r="CO6" s="29">
        <f>SUM(CO4:CO5)</f>
        <v>44933</v>
      </c>
      <c r="CP6" s="30">
        <f>SUM(CP4:CP5)</f>
        <v>1</v>
      </c>
      <c r="CR6" t="s">
        <v>26</v>
      </c>
      <c r="CS6" s="1">
        <v>394</v>
      </c>
      <c r="CT6" s="2">
        <v>8.7678305182811497E-3</v>
      </c>
      <c r="CV6" t="s">
        <v>26</v>
      </c>
      <c r="CW6" s="1">
        <v>4740</v>
      </c>
      <c r="CX6" s="2">
        <v>0.105481006742773</v>
      </c>
      <c r="CZ6" t="s">
        <v>4</v>
      </c>
      <c r="DA6" s="3">
        <v>2645</v>
      </c>
      <c r="DB6" s="4">
        <v>7.29534421888791E-2</v>
      </c>
      <c r="DD6" t="s">
        <v>4</v>
      </c>
      <c r="DE6" s="3">
        <v>4123</v>
      </c>
      <c r="DF6" s="4">
        <v>9.4143167028199595E-2</v>
      </c>
      <c r="DH6" t="s">
        <v>5</v>
      </c>
      <c r="DI6" s="3">
        <v>21039</v>
      </c>
      <c r="DJ6" s="4">
        <v>0.46818879765004301</v>
      </c>
      <c r="DL6" s="25" t="s">
        <v>12</v>
      </c>
      <c r="DM6" s="29">
        <f>SUM(DM4:DM5)</f>
        <v>15192</v>
      </c>
      <c r="DN6" s="30">
        <f>SUM(DN4:DN5)</f>
        <v>0.99999999999999978</v>
      </c>
      <c r="DP6" t="s">
        <v>4</v>
      </c>
      <c r="DQ6" s="3">
        <v>5573</v>
      </c>
      <c r="DR6" s="4">
        <v>0.124018069742083</v>
      </c>
      <c r="DT6" t="s">
        <v>82</v>
      </c>
      <c r="DU6" s="3">
        <v>29275</v>
      </c>
      <c r="DV6" s="4">
        <v>0.65152560478935295</v>
      </c>
      <c r="DX6" s="1" t="s">
        <v>90</v>
      </c>
      <c r="DY6" s="1">
        <v>7</v>
      </c>
      <c r="DZ6" s="2">
        <v>1.55773638649665E-4</v>
      </c>
      <c r="EB6" s="52" t="s">
        <v>4</v>
      </c>
      <c r="EC6" s="62">
        <v>16911</v>
      </c>
      <c r="ED6" s="63">
        <v>0.376326857600641</v>
      </c>
      <c r="EF6" s="52" t="s">
        <v>148</v>
      </c>
      <c r="EG6" s="53">
        <v>1167</v>
      </c>
      <c r="EH6" s="56">
        <v>0.55413105413105401</v>
      </c>
      <c r="EI6" s="53">
        <v>3219</v>
      </c>
      <c r="EJ6" s="56">
        <v>0.591945568223612</v>
      </c>
      <c r="EK6" s="59">
        <v>8476</v>
      </c>
      <c r="EL6" s="56">
        <v>0.501212228726864</v>
      </c>
      <c r="EM6" s="53">
        <v>4815</v>
      </c>
      <c r="EN6" s="56">
        <v>0.24928811804297199</v>
      </c>
      <c r="EO6" s="53">
        <v>60</v>
      </c>
      <c r="EP6" s="54">
        <v>5.1413881748072002E-2</v>
      </c>
      <c r="EQ6" s="51"/>
    </row>
    <row r="7" spans="2:147" x14ac:dyDescent="0.3">
      <c r="B7" s="41"/>
      <c r="C7" t="s">
        <v>4</v>
      </c>
      <c r="D7" s="3">
        <v>233</v>
      </c>
      <c r="E7" s="4">
        <v>0.119303635432668</v>
      </c>
      <c r="F7" s="16">
        <v>8732</v>
      </c>
      <c r="G7" s="19">
        <v>0.34064133572598898</v>
      </c>
      <c r="H7" s="3">
        <v>1866</v>
      </c>
      <c r="I7" s="4">
        <v>0.17102007148748999</v>
      </c>
      <c r="J7" s="16">
        <v>88</v>
      </c>
      <c r="K7" s="19">
        <v>3.6408771203971901E-2</v>
      </c>
      <c r="L7" s="3">
        <v>62</v>
      </c>
      <c r="M7" s="4">
        <v>3.5408338092518601E-2</v>
      </c>
      <c r="N7" s="16">
        <v>12</v>
      </c>
      <c r="O7" s="19">
        <v>2.2770398481973399E-2</v>
      </c>
      <c r="P7" s="16">
        <v>17</v>
      </c>
      <c r="Q7" s="19">
        <v>3.4979423868312799E-2</v>
      </c>
      <c r="R7" s="3">
        <v>10</v>
      </c>
      <c r="S7" s="4">
        <v>8.0515297906602196E-3</v>
      </c>
      <c r="T7" s="39"/>
      <c r="U7" s="3">
        <f t="shared" si="0"/>
        <v>11020</v>
      </c>
      <c r="V7" s="4">
        <f>U7/U10</f>
        <v>0.24531956100710137</v>
      </c>
      <c r="AF7" s="41"/>
      <c r="AG7" t="s">
        <v>4</v>
      </c>
      <c r="AH7" s="3">
        <v>959</v>
      </c>
      <c r="AI7" s="4">
        <v>8.4404154198204503E-2</v>
      </c>
      <c r="AJ7" s="16">
        <v>284</v>
      </c>
      <c r="AK7" s="19">
        <v>1.32989932100211E-2</v>
      </c>
      <c r="AL7" s="3">
        <v>73</v>
      </c>
      <c r="AM7" s="4">
        <v>1.01178101178101E-2</v>
      </c>
      <c r="AN7" s="16">
        <v>44</v>
      </c>
      <c r="AO7" s="19">
        <v>1.7432646592709999E-2</v>
      </c>
      <c r="AP7" s="3">
        <v>27</v>
      </c>
      <c r="AQ7" s="4">
        <v>2.4884792626728099E-2</v>
      </c>
      <c r="AR7" s="16">
        <v>14</v>
      </c>
      <c r="AS7" s="19">
        <v>2.9106029106029101E-2</v>
      </c>
      <c r="AT7" s="16">
        <v>7</v>
      </c>
      <c r="AU7" s="19">
        <v>2.1406727828746201E-2</v>
      </c>
      <c r="AV7" s="3">
        <v>3</v>
      </c>
      <c r="AW7" s="4">
        <v>5.3571428571428598E-3</v>
      </c>
      <c r="AX7" s="39"/>
      <c r="AY7" s="3">
        <f>SUM(AH7,AJ7,AL7,AN7,AP7,AR7,AT7,AV7)</f>
        <v>1411</v>
      </c>
      <c r="AZ7" s="4">
        <f>AY7/AY10</f>
        <v>3.141909194148166E-2</v>
      </c>
      <c r="BB7" s="41"/>
      <c r="BC7" t="s">
        <v>4</v>
      </c>
      <c r="BD7" s="3">
        <v>959</v>
      </c>
      <c r="BE7" s="4">
        <v>8.4404154198204503E-2</v>
      </c>
      <c r="BF7" s="16">
        <v>284</v>
      </c>
      <c r="BG7" s="19">
        <v>1.32989932100211E-2</v>
      </c>
      <c r="BH7" s="3">
        <v>73</v>
      </c>
      <c r="BI7" s="4">
        <v>1.01178101178101E-2</v>
      </c>
      <c r="BJ7" s="16">
        <v>44</v>
      </c>
      <c r="BK7" s="19">
        <v>1.7432646592709999E-2</v>
      </c>
      <c r="BL7" s="3">
        <v>27</v>
      </c>
      <c r="BM7" s="4">
        <v>2.4884792626728099E-2</v>
      </c>
      <c r="BN7" s="16">
        <v>14</v>
      </c>
      <c r="BO7" s="19">
        <v>2.9106029106029101E-2</v>
      </c>
      <c r="BP7" s="16">
        <v>7</v>
      </c>
      <c r="BQ7" s="19">
        <v>2.1406727828746201E-2</v>
      </c>
      <c r="BR7" s="3">
        <v>3</v>
      </c>
      <c r="BS7" s="4">
        <v>5.3571428571428598E-3</v>
      </c>
      <c r="BT7" s="39"/>
      <c r="BU7" s="3">
        <f>SUM(BD7,BF7,BH7,BJ7,BL7,BN7,BP7,BR7)</f>
        <v>1411</v>
      </c>
      <c r="BV7" s="4">
        <f>BU7/BU10</f>
        <v>3.141909194148166E-2</v>
      </c>
      <c r="BX7" s="12" t="s">
        <v>6</v>
      </c>
      <c r="BY7" s="13">
        <v>63</v>
      </c>
      <c r="BZ7" s="14">
        <v>1.4019627478469899E-3</v>
      </c>
      <c r="CB7" t="s">
        <v>5</v>
      </c>
      <c r="CC7" s="3">
        <v>409</v>
      </c>
      <c r="CD7" s="4">
        <v>2.4588192858001699E-2</v>
      </c>
      <c r="CJ7" s="25" t="s">
        <v>12</v>
      </c>
      <c r="CK7" s="29">
        <f>SUM(CK4:CK6)</f>
        <v>44937</v>
      </c>
      <c r="CL7" s="30">
        <f>SUM(CL4:CL6)</f>
        <v>1</v>
      </c>
      <c r="CR7" t="s">
        <v>27</v>
      </c>
      <c r="CS7" s="1">
        <v>925</v>
      </c>
      <c r="CT7" s="2">
        <v>2.0584373678705699E-2</v>
      </c>
      <c r="CV7" t="s">
        <v>27</v>
      </c>
      <c r="CW7" s="1">
        <v>3318</v>
      </c>
      <c r="CX7" s="2">
        <v>7.3836704719941207E-2</v>
      </c>
      <c r="CZ7" t="s">
        <v>5</v>
      </c>
      <c r="DA7" s="3">
        <v>7374</v>
      </c>
      <c r="DB7" s="4">
        <v>0.20338702559576299</v>
      </c>
      <c r="DD7" t="s">
        <v>5</v>
      </c>
      <c r="DE7" s="3">
        <v>13458</v>
      </c>
      <c r="DF7" s="4">
        <v>0.30729535335083902</v>
      </c>
      <c r="DH7" s="12" t="s">
        <v>6</v>
      </c>
      <c r="DI7" s="13">
        <v>2420</v>
      </c>
      <c r="DJ7" s="14">
        <v>5.38531722188842E-2</v>
      </c>
      <c r="DP7" t="s">
        <v>5</v>
      </c>
      <c r="DQ7" s="3">
        <v>137</v>
      </c>
      <c r="DR7" s="4">
        <v>3.0487126421434498E-3</v>
      </c>
      <c r="DT7" s="25" t="s">
        <v>12</v>
      </c>
      <c r="DU7" s="29">
        <f>SUM(DU4:DU6)</f>
        <v>44933</v>
      </c>
      <c r="DV7" s="30">
        <f>SUM(DV4:DV6)</f>
        <v>1</v>
      </c>
      <c r="DX7" s="1" t="s">
        <v>91</v>
      </c>
      <c r="DY7" s="1">
        <v>116</v>
      </c>
      <c r="DZ7" s="2">
        <v>2.5813917261944502E-3</v>
      </c>
      <c r="EB7" s="52" t="s">
        <v>5</v>
      </c>
      <c r="EC7" s="62">
        <v>19315</v>
      </c>
      <c r="ED7" s="63">
        <v>0.42982397578832598</v>
      </c>
      <c r="EF7" s="52" t="s">
        <v>149</v>
      </c>
      <c r="EG7" s="53">
        <v>173</v>
      </c>
      <c r="EH7" s="56">
        <v>8.2146248812915504E-2</v>
      </c>
      <c r="EI7" s="53">
        <v>966</v>
      </c>
      <c r="EJ7" s="56">
        <v>0.17763883780801801</v>
      </c>
      <c r="EK7" s="59">
        <v>4291</v>
      </c>
      <c r="EL7" s="56">
        <v>0.25374016912069097</v>
      </c>
      <c r="EM7" s="53">
        <v>7468</v>
      </c>
      <c r="EN7" s="56">
        <v>0.386642505824489</v>
      </c>
      <c r="EO7" s="53">
        <v>476</v>
      </c>
      <c r="EP7" s="54">
        <v>0.40788346186803798</v>
      </c>
      <c r="EQ7" s="51"/>
    </row>
    <row r="8" spans="2:147" x14ac:dyDescent="0.3">
      <c r="B8" s="41"/>
      <c r="C8" t="s">
        <v>5</v>
      </c>
      <c r="D8" s="3">
        <v>76</v>
      </c>
      <c r="E8" s="4">
        <v>3.8914490527393798E-2</v>
      </c>
      <c r="F8" s="16">
        <v>2635</v>
      </c>
      <c r="G8" s="19">
        <v>0.1027931653273</v>
      </c>
      <c r="H8" s="3">
        <v>1355</v>
      </c>
      <c r="I8" s="4">
        <v>0.12418660067821501</v>
      </c>
      <c r="J8" s="16">
        <v>1087</v>
      </c>
      <c r="K8" s="19">
        <v>0.44973107157633402</v>
      </c>
      <c r="L8" s="3">
        <v>636</v>
      </c>
      <c r="M8" s="4">
        <v>0.36322101656196498</v>
      </c>
      <c r="N8" s="16">
        <v>260</v>
      </c>
      <c r="O8" s="19">
        <v>0.49335863377609102</v>
      </c>
      <c r="P8" s="16">
        <v>168</v>
      </c>
      <c r="Q8" s="19">
        <v>0.34567901234567899</v>
      </c>
      <c r="R8" s="3">
        <v>198</v>
      </c>
      <c r="S8" s="4">
        <v>0.15942028985507201</v>
      </c>
      <c r="T8" s="39"/>
      <c r="U8" s="3">
        <f t="shared" si="0"/>
        <v>6415</v>
      </c>
      <c r="V8" s="4">
        <f>U8/U10</f>
        <v>0.14280625987845327</v>
      </c>
      <c r="AF8" s="41"/>
      <c r="AG8" t="s">
        <v>5</v>
      </c>
      <c r="AH8" s="3">
        <v>1195</v>
      </c>
      <c r="AI8" s="4">
        <v>0.10517514522091199</v>
      </c>
      <c r="AJ8" s="16">
        <v>375</v>
      </c>
      <c r="AK8" s="19">
        <v>1.75602903301335E-2</v>
      </c>
      <c r="AL8" s="3">
        <v>421</v>
      </c>
      <c r="AM8" s="4">
        <v>5.8350658350658301E-2</v>
      </c>
      <c r="AN8" s="16">
        <v>120</v>
      </c>
      <c r="AO8" s="19">
        <v>4.7543581616481798E-2</v>
      </c>
      <c r="AP8" s="3">
        <v>47</v>
      </c>
      <c r="AQ8" s="4">
        <v>4.3317972350230403E-2</v>
      </c>
      <c r="AR8" s="16">
        <v>17</v>
      </c>
      <c r="AS8" s="19">
        <v>3.5343035343035303E-2</v>
      </c>
      <c r="AT8" s="16">
        <v>13</v>
      </c>
      <c r="AU8" s="19">
        <v>3.97553516819572E-2</v>
      </c>
      <c r="AV8" s="3">
        <v>15</v>
      </c>
      <c r="AW8" s="4">
        <v>2.6785714285714302E-2</v>
      </c>
      <c r="AX8" s="39"/>
      <c r="AY8" s="3">
        <f>SUM(AH8,AJ8,AL8,AN8,AP8,AR8,AT8,AV8)</f>
        <v>2203</v>
      </c>
      <c r="AZ8" s="4">
        <f>AY8/AY10</f>
        <v>4.9054755171569174E-2</v>
      </c>
      <c r="BB8" s="41"/>
      <c r="BC8" t="s">
        <v>5</v>
      </c>
      <c r="BD8" s="3">
        <v>1195</v>
      </c>
      <c r="BE8" s="4">
        <v>0.10517514522091199</v>
      </c>
      <c r="BF8" s="16">
        <v>375</v>
      </c>
      <c r="BG8" s="19">
        <v>1.75602903301335E-2</v>
      </c>
      <c r="BH8" s="3">
        <v>421</v>
      </c>
      <c r="BI8" s="4">
        <v>5.8350658350658301E-2</v>
      </c>
      <c r="BJ8" s="16">
        <v>120</v>
      </c>
      <c r="BK8" s="19">
        <v>4.7543581616481798E-2</v>
      </c>
      <c r="BL8" s="3">
        <v>47</v>
      </c>
      <c r="BM8" s="4">
        <v>4.3317972350230403E-2</v>
      </c>
      <c r="BN8" s="16">
        <v>17</v>
      </c>
      <c r="BO8" s="19">
        <v>3.5343035343035303E-2</v>
      </c>
      <c r="BP8" s="16">
        <v>13</v>
      </c>
      <c r="BQ8" s="19">
        <v>3.97553516819572E-2</v>
      </c>
      <c r="BR8" s="3">
        <v>15</v>
      </c>
      <c r="BS8" s="4">
        <v>2.6785714285714302E-2</v>
      </c>
      <c r="BT8" s="39"/>
      <c r="BU8" s="3">
        <f>SUM(BD8,BF8,BH8,BJ8,BL8,BN8,BP8,BR8)</f>
        <v>2203</v>
      </c>
      <c r="BV8" s="4">
        <f>BU8/BU10</f>
        <v>4.9054755171569174E-2</v>
      </c>
      <c r="BX8" s="25" t="s">
        <v>12</v>
      </c>
      <c r="BY8" s="29">
        <f>SUM(BY4:BY7)</f>
        <v>44937</v>
      </c>
      <c r="BZ8" s="30">
        <f>SUM(BZ4:BZ7)</f>
        <v>1</v>
      </c>
      <c r="CB8" s="12" t="s">
        <v>6</v>
      </c>
      <c r="CC8" s="13">
        <v>6429</v>
      </c>
      <c r="CD8" s="14">
        <v>0.38649753516893098</v>
      </c>
      <c r="CR8" t="s">
        <v>51</v>
      </c>
      <c r="CS8" s="1">
        <v>3193</v>
      </c>
      <c r="CT8" s="2">
        <v>7.1055032601197193E-2</v>
      </c>
      <c r="CV8" t="s">
        <v>51</v>
      </c>
      <c r="CW8" s="1">
        <v>2813</v>
      </c>
      <c r="CX8" s="2">
        <v>6.2598749360215394E-2</v>
      </c>
      <c r="CZ8" s="12" t="s">
        <v>6</v>
      </c>
      <c r="DA8" s="13">
        <v>1910</v>
      </c>
      <c r="DB8" s="14">
        <v>5.2680935569285103E-2</v>
      </c>
      <c r="DD8" s="12" t="s">
        <v>6</v>
      </c>
      <c r="DE8" s="13">
        <v>2760</v>
      </c>
      <c r="DF8" s="14">
        <v>6.3020892795981304E-2</v>
      </c>
      <c r="DH8" s="25" t="s">
        <v>12</v>
      </c>
      <c r="DI8" s="29">
        <f>SUM(DI4:DI7)</f>
        <v>44937</v>
      </c>
      <c r="DJ8" s="30">
        <f>SUM(DJ4:DJ7)</f>
        <v>1.0000000000000002</v>
      </c>
      <c r="DP8" s="12" t="s">
        <v>6</v>
      </c>
      <c r="DQ8" s="13">
        <v>17</v>
      </c>
      <c r="DR8" s="14">
        <v>3.7830740814918701E-4</v>
      </c>
      <c r="DX8" s="1" t="s">
        <v>92</v>
      </c>
      <c r="DY8" s="1">
        <v>127</v>
      </c>
      <c r="DZ8" s="2">
        <v>2.8261788726439202E-3</v>
      </c>
      <c r="EB8" s="12" t="s">
        <v>6</v>
      </c>
      <c r="EC8" s="13">
        <v>1167</v>
      </c>
      <c r="ED8" s="14">
        <v>2.59696909005942E-2</v>
      </c>
      <c r="EF8" s="52" t="s">
        <v>150</v>
      </c>
      <c r="EG8" s="53">
        <v>50</v>
      </c>
      <c r="EH8" s="56">
        <v>2.3741690408357101E-2</v>
      </c>
      <c r="EI8" s="53">
        <v>180</v>
      </c>
      <c r="EJ8" s="56">
        <v>3.3100404560500202E-2</v>
      </c>
      <c r="EK8" s="59">
        <v>1404</v>
      </c>
      <c r="EL8" s="56">
        <v>8.3022884513038894E-2</v>
      </c>
      <c r="EM8" s="53">
        <v>4406</v>
      </c>
      <c r="EN8" s="56">
        <v>0.22811286564846001</v>
      </c>
      <c r="EO8" s="53">
        <v>567</v>
      </c>
      <c r="EP8" s="54">
        <v>0.48586118251928001</v>
      </c>
      <c r="EQ8" s="51"/>
    </row>
    <row r="9" spans="2:147" x14ac:dyDescent="0.3">
      <c r="B9" s="42"/>
      <c r="C9" s="12" t="s">
        <v>6</v>
      </c>
      <c r="D9" s="13">
        <v>197</v>
      </c>
      <c r="E9" s="14">
        <v>0.100870455709165</v>
      </c>
      <c r="F9" s="17">
        <v>2752</v>
      </c>
      <c r="G9" s="20">
        <v>0.107357415931965</v>
      </c>
      <c r="H9" s="13">
        <v>1256</v>
      </c>
      <c r="I9" s="14">
        <v>0.115113188525341</v>
      </c>
      <c r="J9" s="17">
        <v>534</v>
      </c>
      <c r="K9" s="20">
        <v>0.22093504344228401</v>
      </c>
      <c r="L9" s="13">
        <v>232</v>
      </c>
      <c r="M9" s="14">
        <v>0.13249571673329499</v>
      </c>
      <c r="N9" s="17">
        <v>124</v>
      </c>
      <c r="O9" s="20">
        <v>0.23529411764705899</v>
      </c>
      <c r="P9" s="17">
        <v>69</v>
      </c>
      <c r="Q9" s="20">
        <v>0.141975308641975</v>
      </c>
      <c r="R9" s="13">
        <v>108</v>
      </c>
      <c r="S9" s="14">
        <v>8.6956521739130405E-2</v>
      </c>
      <c r="T9" s="43"/>
      <c r="U9" s="13">
        <f t="shared" si="0"/>
        <v>5272</v>
      </c>
      <c r="V9" s="4">
        <f>U9/U10</f>
        <v>0.11736159034749895</v>
      </c>
      <c r="AF9" s="42"/>
      <c r="AG9" s="12" t="s">
        <v>6</v>
      </c>
      <c r="AH9" s="13">
        <v>406</v>
      </c>
      <c r="AI9" s="14">
        <v>3.5733145572962498E-2</v>
      </c>
      <c r="AJ9" s="17">
        <v>10657</v>
      </c>
      <c r="AK9" s="20">
        <v>0.49904003746195302</v>
      </c>
      <c r="AL9" s="13">
        <v>3017</v>
      </c>
      <c r="AM9" s="14">
        <v>0.41815661815661798</v>
      </c>
      <c r="AN9" s="17">
        <v>1043</v>
      </c>
      <c r="AO9" s="20">
        <v>0.41323296354992101</v>
      </c>
      <c r="AP9" s="13">
        <v>402</v>
      </c>
      <c r="AQ9" s="14">
        <v>0.37050691244239597</v>
      </c>
      <c r="AR9" s="17">
        <v>155</v>
      </c>
      <c r="AS9" s="20">
        <v>0.32224532224532199</v>
      </c>
      <c r="AT9" s="17">
        <v>109</v>
      </c>
      <c r="AU9" s="20">
        <v>0.33333333333333298</v>
      </c>
      <c r="AV9" s="13">
        <v>179</v>
      </c>
      <c r="AW9" s="14">
        <v>0.31964285714285701</v>
      </c>
      <c r="AX9" s="43"/>
      <c r="AY9" s="13">
        <f>SUM(AH9,AJ9,AL9,AN9,AP9,AR9,AT9,AV9)</f>
        <v>15968</v>
      </c>
      <c r="AZ9" s="4">
        <f>AY9/AY10</f>
        <v>0.35556347280055223</v>
      </c>
      <c r="BB9" s="42"/>
      <c r="BC9" s="12" t="s">
        <v>6</v>
      </c>
      <c r="BD9" s="13">
        <v>406</v>
      </c>
      <c r="BE9" s="14">
        <v>3.5733145572962498E-2</v>
      </c>
      <c r="BF9" s="17">
        <v>10657</v>
      </c>
      <c r="BG9" s="20">
        <v>0.49904003746195302</v>
      </c>
      <c r="BH9" s="13">
        <v>3017</v>
      </c>
      <c r="BI9" s="14">
        <v>0.41815661815661798</v>
      </c>
      <c r="BJ9" s="17">
        <v>1043</v>
      </c>
      <c r="BK9" s="20">
        <v>0.41323296354992101</v>
      </c>
      <c r="BL9" s="13">
        <v>402</v>
      </c>
      <c r="BM9" s="14">
        <v>0.37050691244239597</v>
      </c>
      <c r="BN9" s="17">
        <v>155</v>
      </c>
      <c r="BO9" s="20">
        <v>0.32224532224532199</v>
      </c>
      <c r="BP9" s="17">
        <v>109</v>
      </c>
      <c r="BQ9" s="20">
        <v>0.33333333333333298</v>
      </c>
      <c r="BR9" s="13">
        <v>179</v>
      </c>
      <c r="BS9" s="14">
        <v>0.31964285714285701</v>
      </c>
      <c r="BT9" s="43"/>
      <c r="BU9" s="13">
        <f>SUM(BD9,BF9,BH9,BJ9,BL9,BN9,BP9,BR9)</f>
        <v>15968</v>
      </c>
      <c r="BV9" s="4">
        <f>BU9/BU10</f>
        <v>0.35556347280055223</v>
      </c>
      <c r="CB9" s="12" t="s">
        <v>12</v>
      </c>
      <c r="CC9" s="13">
        <f>SUM(CC4:CC8)</f>
        <v>16634</v>
      </c>
      <c r="CD9" s="14">
        <f>SUM(CD4:CD8)</f>
        <v>1.0000000000000007</v>
      </c>
      <c r="CR9" t="s">
        <v>52</v>
      </c>
      <c r="CS9" s="1">
        <v>7255</v>
      </c>
      <c r="CT9" s="2">
        <v>0.161448249771903</v>
      </c>
      <c r="CV9" t="s">
        <v>52</v>
      </c>
      <c r="CW9" s="1">
        <v>2047</v>
      </c>
      <c r="CX9" s="2">
        <v>4.5552662616552102E-2</v>
      </c>
      <c r="CZ9" s="25" t="s">
        <v>12</v>
      </c>
      <c r="DA9" s="29">
        <f>SUM(DA4:DA8)</f>
        <v>36256</v>
      </c>
      <c r="DB9" s="30">
        <f>SUM(DB4:DB8)</f>
        <v>1</v>
      </c>
      <c r="DD9" s="25" t="s">
        <v>12</v>
      </c>
      <c r="DE9" s="29">
        <f>SUM(DE4:DE8)</f>
        <v>43795</v>
      </c>
      <c r="DF9" s="30">
        <f>SUM(DF4:DF8)</f>
        <v>1</v>
      </c>
      <c r="DP9" s="25" t="s">
        <v>12</v>
      </c>
      <c r="DQ9" s="29">
        <f>SUM(DQ4:DQ8)</f>
        <v>44937</v>
      </c>
      <c r="DR9" s="30">
        <f>SUM(DR4:DR8)</f>
        <v>0.99999999999999956</v>
      </c>
      <c r="DX9" s="1" t="s">
        <v>93</v>
      </c>
      <c r="DY9" s="1">
        <v>195</v>
      </c>
      <c r="DZ9" s="2">
        <v>4.3394085052406699E-3</v>
      </c>
      <c r="EB9" s="64" t="s">
        <v>12</v>
      </c>
      <c r="EC9" s="65">
        <f>SUM(EC4:EC8)</f>
        <v>44937</v>
      </c>
      <c r="ED9" s="27">
        <f>SUM(ED4:ED8)</f>
        <v>1.0000000000000004</v>
      </c>
      <c r="EF9" s="12" t="s">
        <v>151</v>
      </c>
      <c r="EG9" s="21">
        <v>36</v>
      </c>
      <c r="EH9" s="57">
        <v>1.7094017094017099E-2</v>
      </c>
      <c r="EI9" s="21">
        <v>173</v>
      </c>
      <c r="EJ9" s="57">
        <v>3.1813166605369599E-2</v>
      </c>
      <c r="EK9" s="60">
        <v>1201</v>
      </c>
      <c r="EL9" s="57">
        <v>7.1018863461652204E-2</v>
      </c>
      <c r="EM9" s="21">
        <v>1677</v>
      </c>
      <c r="EN9" s="57">
        <v>8.6823712140823198E-2</v>
      </c>
      <c r="EO9" s="21">
        <v>36</v>
      </c>
      <c r="EP9" s="24">
        <v>3.0848329048843201E-2</v>
      </c>
      <c r="EQ9" s="43"/>
    </row>
    <row r="10" spans="2:147" x14ac:dyDescent="0.3">
      <c r="U10" s="3">
        <f>SUM(U5:U9)</f>
        <v>44921</v>
      </c>
      <c r="AY10" s="25">
        <f>SUM(AY5:AY9)</f>
        <v>44909</v>
      </c>
      <c r="BB10" s="25"/>
      <c r="BC10" s="25" t="s">
        <v>12</v>
      </c>
      <c r="BD10" s="25">
        <f>SUM(BD5:BD9)</f>
        <v>11362</v>
      </c>
      <c r="BE10" s="25"/>
      <c r="BF10" s="25">
        <f t="shared" ref="BF10:BR10" si="1">SUM(BF5:BF9)</f>
        <v>21355</v>
      </c>
      <c r="BG10" s="25"/>
      <c r="BH10" s="25">
        <f t="shared" si="1"/>
        <v>7215</v>
      </c>
      <c r="BI10" s="25"/>
      <c r="BJ10" s="25">
        <f t="shared" si="1"/>
        <v>2524</v>
      </c>
      <c r="BK10" s="25"/>
      <c r="BL10" s="25">
        <f t="shared" si="1"/>
        <v>1085</v>
      </c>
      <c r="BM10" s="25"/>
      <c r="BN10" s="25">
        <f t="shared" si="1"/>
        <v>481</v>
      </c>
      <c r="BO10" s="25"/>
      <c r="BP10" s="25">
        <f t="shared" si="1"/>
        <v>327</v>
      </c>
      <c r="BQ10" s="25"/>
      <c r="BR10" s="25">
        <f t="shared" si="1"/>
        <v>560</v>
      </c>
      <c r="BS10" s="25"/>
      <c r="BT10" s="25"/>
      <c r="BU10" s="25">
        <f>SUM(BU5:BU9)</f>
        <v>44909</v>
      </c>
      <c r="CR10" t="s">
        <v>53</v>
      </c>
      <c r="CS10" s="1">
        <v>10031</v>
      </c>
      <c r="CT10" s="2">
        <v>0.22322362418496999</v>
      </c>
      <c r="CV10" t="s">
        <v>53</v>
      </c>
      <c r="CW10" s="1">
        <v>1438</v>
      </c>
      <c r="CX10" s="2">
        <v>3.2000356054031197E-2</v>
      </c>
      <c r="DX10" s="1" t="s">
        <v>94</v>
      </c>
      <c r="DY10" s="1">
        <v>296</v>
      </c>
      <c r="DZ10" s="2">
        <v>6.5869995771858404E-3</v>
      </c>
      <c r="EF10" s="9" t="s">
        <v>154</v>
      </c>
      <c r="EG10" s="22">
        <v>21</v>
      </c>
      <c r="EH10" s="55">
        <v>9.9715099715099696E-3</v>
      </c>
      <c r="EI10" s="22">
        <v>42</v>
      </c>
      <c r="EJ10" s="55">
        <v>7.7234277307833797E-3</v>
      </c>
      <c r="EK10" s="58">
        <v>97</v>
      </c>
      <c r="EL10" s="55">
        <v>5.7359115368694896E-3</v>
      </c>
      <c r="EM10" s="22">
        <v>66</v>
      </c>
      <c r="EN10" s="55">
        <v>3.41703339373544E-3</v>
      </c>
      <c r="EO10" s="22">
        <v>0</v>
      </c>
      <c r="EP10" s="23">
        <v>0</v>
      </c>
      <c r="EQ10" s="50" t="s">
        <v>8</v>
      </c>
    </row>
    <row r="11" spans="2:147" x14ac:dyDescent="0.3">
      <c r="BU11" s="3"/>
      <c r="CR11" t="s">
        <v>54</v>
      </c>
      <c r="CS11" s="1">
        <v>16941</v>
      </c>
      <c r="CT11" s="2">
        <v>0.37699445890913902</v>
      </c>
      <c r="CV11" t="s">
        <v>54</v>
      </c>
      <c r="CW11" s="1">
        <v>877</v>
      </c>
      <c r="CX11" s="2">
        <v>1.9516211585107999E-2</v>
      </c>
      <c r="DX11" s="1" t="s">
        <v>95</v>
      </c>
      <c r="DY11" s="1">
        <v>311</v>
      </c>
      <c r="DZ11" s="2">
        <v>6.9208002314351197E-3</v>
      </c>
      <c r="EF11" s="52" t="s">
        <v>155</v>
      </c>
      <c r="EG11" s="53">
        <v>41</v>
      </c>
      <c r="EH11" s="56">
        <v>1.9468186134852801E-2</v>
      </c>
      <c r="EI11" s="53">
        <v>126</v>
      </c>
      <c r="EJ11" s="56">
        <v>2.3170283192350101E-2</v>
      </c>
      <c r="EK11" s="59">
        <v>441</v>
      </c>
      <c r="EL11" s="56">
        <v>2.60777009047366E-2</v>
      </c>
      <c r="EM11" s="53">
        <v>388</v>
      </c>
      <c r="EN11" s="56">
        <v>2.00880144965053E-2</v>
      </c>
      <c r="EO11" s="53">
        <v>0</v>
      </c>
      <c r="EP11" s="54">
        <v>0</v>
      </c>
      <c r="EQ11" s="51"/>
    </row>
    <row r="12" spans="2:147" x14ac:dyDescent="0.3">
      <c r="CR12" s="9" t="s">
        <v>55</v>
      </c>
      <c r="CS12" s="22">
        <v>5702</v>
      </c>
      <c r="CT12" s="23">
        <v>0.12688875536862701</v>
      </c>
      <c r="CV12" t="s">
        <v>61</v>
      </c>
      <c r="CW12" s="1">
        <v>442</v>
      </c>
      <c r="CX12" s="2">
        <v>9.8359926118788497E-3</v>
      </c>
      <c r="DX12" s="1" t="s">
        <v>96</v>
      </c>
      <c r="DY12" s="1">
        <v>339</v>
      </c>
      <c r="DZ12" s="2">
        <v>7.5438947860337804E-3</v>
      </c>
      <c r="EF12" s="52" t="s">
        <v>156</v>
      </c>
      <c r="EG12" s="53">
        <v>52</v>
      </c>
      <c r="EH12" s="56">
        <v>2.4691358024691398E-2</v>
      </c>
      <c r="EI12" s="53">
        <v>111</v>
      </c>
      <c r="EJ12" s="56">
        <v>2.0411916145641799E-2</v>
      </c>
      <c r="EK12" s="59">
        <v>295</v>
      </c>
      <c r="EL12" s="56">
        <v>1.7444267045118599E-2</v>
      </c>
      <c r="EM12" s="53">
        <v>196</v>
      </c>
      <c r="EN12" s="56">
        <v>1.01475537147295E-2</v>
      </c>
      <c r="EO12" s="53">
        <v>2</v>
      </c>
      <c r="EP12" s="54">
        <v>1.71379605826907E-3</v>
      </c>
      <c r="EQ12" s="51"/>
    </row>
    <row r="13" spans="2:147" x14ac:dyDescent="0.3">
      <c r="CR13" t="s">
        <v>56</v>
      </c>
      <c r="CS13" s="1">
        <v>890</v>
      </c>
      <c r="CT13" s="2">
        <v>1.9805505485457401E-2</v>
      </c>
      <c r="CV13" t="s">
        <v>62</v>
      </c>
      <c r="CW13" s="1">
        <v>118</v>
      </c>
      <c r="CX13" s="2">
        <v>2.6258984800943499E-3</v>
      </c>
      <c r="DX13" s="1" t="s">
        <v>97</v>
      </c>
      <c r="DY13" s="1">
        <v>308</v>
      </c>
      <c r="DZ13" s="2">
        <v>6.8540401005852602E-3</v>
      </c>
      <c r="EF13" s="52" t="s">
        <v>157</v>
      </c>
      <c r="EG13" s="53">
        <v>81</v>
      </c>
      <c r="EH13" s="56">
        <v>3.8461538461538498E-2</v>
      </c>
      <c r="EI13" s="53">
        <v>64</v>
      </c>
      <c r="EJ13" s="56">
        <v>1.17690327326223E-2</v>
      </c>
      <c r="EK13" s="59">
        <v>41</v>
      </c>
      <c r="EL13" s="56">
        <v>2.4244574537283401E-3</v>
      </c>
      <c r="EM13" s="53">
        <v>13</v>
      </c>
      <c r="EN13" s="56">
        <v>6.73052032099405E-4</v>
      </c>
      <c r="EO13" s="53">
        <v>0</v>
      </c>
      <c r="EP13" s="54">
        <v>0</v>
      </c>
      <c r="EQ13" s="51"/>
    </row>
    <row r="14" spans="2:147" x14ac:dyDescent="0.3">
      <c r="CR14" t="s">
        <v>57</v>
      </c>
      <c r="CS14" s="1">
        <v>4118</v>
      </c>
      <c r="CT14" s="2">
        <v>9.1639406279902996E-2</v>
      </c>
      <c r="CV14" t="s">
        <v>63</v>
      </c>
      <c r="CW14" s="1">
        <v>66</v>
      </c>
      <c r="CX14" s="2">
        <v>1.4687228786968399E-3</v>
      </c>
      <c r="DX14" s="1" t="s">
        <v>98</v>
      </c>
      <c r="DY14" s="1">
        <v>401</v>
      </c>
      <c r="DZ14" s="2">
        <v>8.9236041569308103E-3</v>
      </c>
      <c r="EF14" s="52" t="s">
        <v>158</v>
      </c>
      <c r="EG14" s="53">
        <v>290</v>
      </c>
      <c r="EH14" s="56">
        <v>0.13770180436847099</v>
      </c>
      <c r="EI14" s="53">
        <v>831</v>
      </c>
      <c r="EJ14" s="56">
        <v>0.152813534387643</v>
      </c>
      <c r="EK14" s="59">
        <v>2168</v>
      </c>
      <c r="EL14" s="56">
        <v>0.12820057950446501</v>
      </c>
      <c r="EM14" s="53">
        <v>1250</v>
      </c>
      <c r="EN14" s="56">
        <v>6.4716541548019701E-2</v>
      </c>
      <c r="EO14" s="53">
        <v>23</v>
      </c>
      <c r="EP14" s="54">
        <v>1.9708654670094299E-2</v>
      </c>
      <c r="EQ14" s="51"/>
    </row>
    <row r="15" spans="2:147" x14ac:dyDescent="0.3">
      <c r="CR15" t="s">
        <v>58</v>
      </c>
      <c r="CS15" s="1">
        <v>17286</v>
      </c>
      <c r="CT15" s="2">
        <v>0.38467187395687302</v>
      </c>
      <c r="CV15" s="9" t="s">
        <v>65</v>
      </c>
      <c r="CW15" s="22">
        <v>12391</v>
      </c>
      <c r="CX15" s="23">
        <v>0.27574159378685698</v>
      </c>
      <c r="DX15" s="1" t="s">
        <v>99</v>
      </c>
      <c r="DY15" s="1">
        <v>404</v>
      </c>
      <c r="DZ15" s="2">
        <v>8.9903642877806698E-3</v>
      </c>
      <c r="EF15" s="52" t="s">
        <v>159</v>
      </c>
      <c r="EG15" s="53">
        <v>82</v>
      </c>
      <c r="EH15" s="56">
        <v>3.8936372269705602E-2</v>
      </c>
      <c r="EI15" s="53">
        <v>306</v>
      </c>
      <c r="EJ15" s="56">
        <v>5.6270687752850303E-2</v>
      </c>
      <c r="EK15" s="59">
        <v>1251</v>
      </c>
      <c r="EL15" s="56">
        <v>7.3975518893028197E-2</v>
      </c>
      <c r="EM15" s="53">
        <v>838</v>
      </c>
      <c r="EN15" s="56">
        <v>4.3385969453792403E-2</v>
      </c>
      <c r="EO15" s="53">
        <v>3</v>
      </c>
      <c r="EP15" s="54">
        <v>2.5706940874036001E-3</v>
      </c>
      <c r="EQ15" s="51"/>
    </row>
    <row r="16" spans="2:147" x14ac:dyDescent="0.3">
      <c r="CR16" s="12" t="s">
        <v>59</v>
      </c>
      <c r="CS16" s="21">
        <v>16941</v>
      </c>
      <c r="CT16" s="24">
        <v>0.37699445890913902</v>
      </c>
      <c r="CV16" t="s">
        <v>66</v>
      </c>
      <c r="CW16" s="1">
        <v>21427</v>
      </c>
      <c r="CX16" s="2">
        <v>0.47682310790662502</v>
      </c>
      <c r="DX16" s="1" t="s">
        <v>100</v>
      </c>
      <c r="DY16" s="1">
        <v>415</v>
      </c>
      <c r="DZ16" s="2">
        <v>9.2351514342301402E-3</v>
      </c>
      <c r="EF16" s="52" t="s">
        <v>160</v>
      </c>
      <c r="EG16" s="53">
        <v>0</v>
      </c>
      <c r="EH16" s="56">
        <v>0</v>
      </c>
      <c r="EI16" s="53">
        <v>8</v>
      </c>
      <c r="EJ16" s="56">
        <v>1.4711290915777899E-3</v>
      </c>
      <c r="EK16" s="59">
        <v>84</v>
      </c>
      <c r="EL16" s="56">
        <v>4.9671811247117299E-3</v>
      </c>
      <c r="EM16" s="53">
        <v>80</v>
      </c>
      <c r="EN16" s="56">
        <v>4.1418586590732604E-3</v>
      </c>
      <c r="EO16" s="53">
        <v>0</v>
      </c>
      <c r="EP16" s="54">
        <v>0</v>
      </c>
      <c r="EQ16" s="51"/>
    </row>
    <row r="17" spans="96:147" x14ac:dyDescent="0.3">
      <c r="CR17" s="25" t="s">
        <v>12</v>
      </c>
      <c r="CS17" s="26">
        <f>SUM(CS12:CS16)</f>
        <v>44937</v>
      </c>
      <c r="CT17" s="27">
        <f>SUM(CT12:CT16)</f>
        <v>0.99999999999999933</v>
      </c>
      <c r="CV17" t="s">
        <v>67</v>
      </c>
      <c r="CW17" s="1">
        <v>10493</v>
      </c>
      <c r="CX17" s="2">
        <v>0.23350468433584801</v>
      </c>
      <c r="DX17" s="1" t="s">
        <v>101</v>
      </c>
      <c r="DY17" s="1">
        <v>411</v>
      </c>
      <c r="DZ17" s="2">
        <v>9.1461379264303408E-3</v>
      </c>
      <c r="EF17" s="52" t="s">
        <v>161</v>
      </c>
      <c r="EG17" s="53">
        <v>18</v>
      </c>
      <c r="EH17" s="56">
        <v>8.5470085470085496E-3</v>
      </c>
      <c r="EI17" s="53">
        <v>38</v>
      </c>
      <c r="EJ17" s="56">
        <v>6.9878631849944802E-3</v>
      </c>
      <c r="EK17" s="59">
        <v>271</v>
      </c>
      <c r="EL17" s="56">
        <v>1.6025072438058102E-2</v>
      </c>
      <c r="EM17" s="53">
        <v>473</v>
      </c>
      <c r="EN17" s="56">
        <v>2.4488739321770599E-2</v>
      </c>
      <c r="EO17" s="53">
        <v>24</v>
      </c>
      <c r="EP17" s="54">
        <v>2.0565552699228801E-2</v>
      </c>
      <c r="EQ17" s="51"/>
    </row>
    <row r="18" spans="96:147" x14ac:dyDescent="0.3">
      <c r="CV18" s="12" t="s">
        <v>64</v>
      </c>
      <c r="CW18" s="21">
        <v>626</v>
      </c>
      <c r="CX18" s="24">
        <v>1.3930613970670001E-2</v>
      </c>
      <c r="DX18" s="1" t="s">
        <v>102</v>
      </c>
      <c r="DY18" s="1">
        <v>461</v>
      </c>
      <c r="DZ18" s="2">
        <v>1.02588067739279E-2</v>
      </c>
      <c r="EF18" s="52" t="s">
        <v>162</v>
      </c>
      <c r="EG18" s="53">
        <v>24</v>
      </c>
      <c r="EH18" s="56">
        <v>1.13960113960114E-2</v>
      </c>
      <c r="EI18" s="53">
        <v>79</v>
      </c>
      <c r="EJ18" s="56">
        <v>1.45273997793306E-2</v>
      </c>
      <c r="EK18" s="59">
        <v>570</v>
      </c>
      <c r="EL18" s="56">
        <v>3.3705871917686703E-2</v>
      </c>
      <c r="EM18" s="53">
        <v>722</v>
      </c>
      <c r="EN18" s="56">
        <v>3.7380274398136203E-2</v>
      </c>
      <c r="EO18" s="53">
        <v>7</v>
      </c>
      <c r="EP18" s="54">
        <v>5.9982862039417301E-3</v>
      </c>
      <c r="EQ18" s="51"/>
    </row>
    <row r="19" spans="96:147" x14ac:dyDescent="0.3">
      <c r="CV19" s="25" t="s">
        <v>12</v>
      </c>
      <c r="CW19" s="26">
        <f>SUM(CW15:CW18)</f>
        <v>44937</v>
      </c>
      <c r="CX19" s="27">
        <f>SUM(CX15:CX18)</f>
        <v>1</v>
      </c>
      <c r="DX19" s="1" t="s">
        <v>103</v>
      </c>
      <c r="DY19" s="1">
        <v>459</v>
      </c>
      <c r="DZ19" s="2">
        <v>1.0214300020027999E-2</v>
      </c>
      <c r="EF19" s="52" t="s">
        <v>163</v>
      </c>
      <c r="EG19" s="53">
        <v>403</v>
      </c>
      <c r="EH19" s="56">
        <v>0.19135802469135799</v>
      </c>
      <c r="EI19" s="53">
        <v>785</v>
      </c>
      <c r="EJ19" s="56">
        <v>0.14435454211106999</v>
      </c>
      <c r="EK19" s="59">
        <v>871</v>
      </c>
      <c r="EL19" s="56">
        <v>5.1504937614570402E-2</v>
      </c>
      <c r="EM19" s="53">
        <v>215</v>
      </c>
      <c r="EN19" s="56">
        <v>1.11312451462594E-2</v>
      </c>
      <c r="EO19" s="53">
        <v>0</v>
      </c>
      <c r="EP19" s="54">
        <v>0</v>
      </c>
      <c r="EQ19" s="51"/>
    </row>
    <row r="20" spans="96:147" x14ac:dyDescent="0.3">
      <c r="DX20" s="1" t="s">
        <v>104</v>
      </c>
      <c r="DY20" s="1">
        <v>511</v>
      </c>
      <c r="DZ20" s="2">
        <v>1.1371475621425599E-2</v>
      </c>
      <c r="EF20" s="52" t="s">
        <v>164</v>
      </c>
      <c r="EG20" s="53">
        <v>102</v>
      </c>
      <c r="EH20" s="56">
        <v>4.8433048433048402E-2</v>
      </c>
      <c r="EI20" s="53">
        <v>476</v>
      </c>
      <c r="EJ20" s="56">
        <v>8.7532180948878296E-2</v>
      </c>
      <c r="EK20" s="59">
        <v>1940</v>
      </c>
      <c r="EL20" s="56">
        <v>0.11471823073739</v>
      </c>
      <c r="EM20" s="53">
        <v>2987</v>
      </c>
      <c r="EN20" s="56">
        <v>0.15464664768314801</v>
      </c>
      <c r="EO20" s="53">
        <v>117</v>
      </c>
      <c r="EP20" s="54">
        <v>0.10025706940874</v>
      </c>
      <c r="EQ20" s="51"/>
    </row>
    <row r="21" spans="96:147" x14ac:dyDescent="0.3">
      <c r="DX21" s="1" t="s">
        <v>105</v>
      </c>
      <c r="DY21" s="1">
        <v>572</v>
      </c>
      <c r="DZ21" s="2">
        <v>1.2728931615372601E-2</v>
      </c>
      <c r="EF21" s="52" t="s">
        <v>165</v>
      </c>
      <c r="EG21" s="53">
        <v>3</v>
      </c>
      <c r="EH21" s="56">
        <v>1.42450142450142E-3</v>
      </c>
      <c r="EI21" s="53">
        <v>33</v>
      </c>
      <c r="EJ21" s="56">
        <v>6.0684075027583701E-3</v>
      </c>
      <c r="EK21" s="59">
        <v>228</v>
      </c>
      <c r="EL21" s="56">
        <v>1.3482348767074701E-2</v>
      </c>
      <c r="EM21" s="53">
        <v>329</v>
      </c>
      <c r="EN21" s="56">
        <v>1.7033393735438801E-2</v>
      </c>
      <c r="EO21" s="53">
        <v>13</v>
      </c>
      <c r="EP21" s="54">
        <v>1.1139674378748901E-2</v>
      </c>
      <c r="EQ21" s="51"/>
    </row>
    <row r="22" spans="96:147" x14ac:dyDescent="0.3">
      <c r="DX22" s="1" t="s">
        <v>106</v>
      </c>
      <c r="DY22" s="1">
        <v>616</v>
      </c>
      <c r="DZ22" s="2">
        <v>1.37080802011705E-2</v>
      </c>
      <c r="EF22" s="52" t="s">
        <v>166</v>
      </c>
      <c r="EG22" s="53">
        <v>9</v>
      </c>
      <c r="EH22" s="56">
        <v>4.2735042735042696E-3</v>
      </c>
      <c r="EI22" s="53">
        <v>53</v>
      </c>
      <c r="EJ22" s="56">
        <v>9.7462302317028304E-3</v>
      </c>
      <c r="EK22" s="59">
        <v>319</v>
      </c>
      <c r="EL22" s="56">
        <v>1.88634616521791E-2</v>
      </c>
      <c r="EM22" s="53">
        <v>546</v>
      </c>
      <c r="EN22" s="56">
        <v>2.8268185348175E-2</v>
      </c>
      <c r="EO22" s="53">
        <v>16</v>
      </c>
      <c r="EP22" s="54">
        <v>1.3710368466152501E-2</v>
      </c>
      <c r="EQ22" s="51"/>
    </row>
    <row r="23" spans="96:147" x14ac:dyDescent="0.3">
      <c r="DX23" s="1" t="s">
        <v>107</v>
      </c>
      <c r="DY23" s="1">
        <v>739</v>
      </c>
      <c r="DZ23" s="2">
        <v>1.64452455660146E-2</v>
      </c>
      <c r="EF23" s="52" t="s">
        <v>167</v>
      </c>
      <c r="EG23" s="53">
        <v>499</v>
      </c>
      <c r="EH23" s="56">
        <v>0.23694207027540401</v>
      </c>
      <c r="EI23" s="53">
        <v>622</v>
      </c>
      <c r="EJ23" s="56">
        <v>0.114380286870173</v>
      </c>
      <c r="EK23" s="59">
        <v>774</v>
      </c>
      <c r="EL23" s="56">
        <v>4.5769026077700899E-2</v>
      </c>
      <c r="EM23" s="53">
        <v>233</v>
      </c>
      <c r="EN23" s="56">
        <v>1.20631633445509E-2</v>
      </c>
      <c r="EO23" s="53">
        <v>13</v>
      </c>
      <c r="EP23" s="54">
        <v>1.1139674378748901E-2</v>
      </c>
      <c r="EQ23" s="51"/>
    </row>
    <row r="24" spans="96:147" x14ac:dyDescent="0.3">
      <c r="DX24" s="1" t="s">
        <v>108</v>
      </c>
      <c r="DY24" s="1">
        <v>850</v>
      </c>
      <c r="DZ24" s="2">
        <v>1.89153704074593E-2</v>
      </c>
      <c r="EF24" s="52" t="s">
        <v>168</v>
      </c>
      <c r="EG24" s="53">
        <v>6</v>
      </c>
      <c r="EH24" s="56">
        <v>2.84900284900285E-3</v>
      </c>
      <c r="EI24" s="53">
        <v>112</v>
      </c>
      <c r="EJ24" s="56">
        <v>2.0595807282088999E-2</v>
      </c>
      <c r="EK24" s="59">
        <v>860</v>
      </c>
      <c r="EL24" s="56">
        <v>5.0854473419667701E-2</v>
      </c>
      <c r="EM24" s="53">
        <v>459</v>
      </c>
      <c r="EN24" s="56">
        <v>2.37639140564328E-2</v>
      </c>
      <c r="EO24" s="53">
        <v>1</v>
      </c>
      <c r="EP24" s="54">
        <v>8.5689802913453304E-4</v>
      </c>
      <c r="EQ24" s="51"/>
    </row>
    <row r="25" spans="96:147" x14ac:dyDescent="0.3">
      <c r="DX25" s="1" t="s">
        <v>109</v>
      </c>
      <c r="DY25" s="1">
        <v>933</v>
      </c>
      <c r="DZ25" s="2">
        <v>2.0762400694305402E-2</v>
      </c>
      <c r="EF25" s="52" t="s">
        <v>169</v>
      </c>
      <c r="EG25" s="53">
        <v>83</v>
      </c>
      <c r="EH25" s="56">
        <v>3.9411206077872699E-2</v>
      </c>
      <c r="EI25" s="53">
        <v>338</v>
      </c>
      <c r="EJ25" s="56">
        <v>6.2155204119161499E-2</v>
      </c>
      <c r="EK25" s="59">
        <v>1321</v>
      </c>
      <c r="EL25" s="56">
        <v>7.8114836496954707E-2</v>
      </c>
      <c r="EM25" s="53">
        <v>805</v>
      </c>
      <c r="EN25" s="56">
        <v>4.16774527569247E-2</v>
      </c>
      <c r="EO25" s="53">
        <v>25</v>
      </c>
      <c r="EP25" s="54">
        <v>2.1422450728363299E-2</v>
      </c>
      <c r="EQ25" s="51"/>
    </row>
    <row r="26" spans="96:147" x14ac:dyDescent="0.3">
      <c r="DX26" s="1" t="s">
        <v>110</v>
      </c>
      <c r="DY26" s="1">
        <v>1130</v>
      </c>
      <c r="DZ26" s="2">
        <v>2.5146315953445901E-2</v>
      </c>
      <c r="EF26" s="52" t="s">
        <v>170</v>
      </c>
      <c r="EG26" s="53">
        <v>132</v>
      </c>
      <c r="EH26" s="56">
        <v>6.2678062678062696E-2</v>
      </c>
      <c r="EI26" s="53">
        <v>298</v>
      </c>
      <c r="EJ26" s="56">
        <v>5.47995586612725E-2</v>
      </c>
      <c r="EK26" s="59">
        <v>723</v>
      </c>
      <c r="EL26" s="56">
        <v>4.27532375376974E-2</v>
      </c>
      <c r="EM26" s="53">
        <v>314</v>
      </c>
      <c r="EN26" s="56">
        <v>1.6256795236862499E-2</v>
      </c>
      <c r="EO26" s="53">
        <v>5</v>
      </c>
      <c r="EP26" s="54">
        <v>4.2844901456726703E-3</v>
      </c>
      <c r="EQ26" s="51"/>
    </row>
    <row r="27" spans="96:147" x14ac:dyDescent="0.3">
      <c r="DX27" s="1" t="s">
        <v>111</v>
      </c>
      <c r="DY27" s="1">
        <v>1306</v>
      </c>
      <c r="DZ27" s="2">
        <v>2.90629102966375E-2</v>
      </c>
      <c r="EF27" s="52" t="s">
        <v>171</v>
      </c>
      <c r="EG27" s="53">
        <v>27</v>
      </c>
      <c r="EH27" s="56">
        <v>1.2820512820512799E-2</v>
      </c>
      <c r="EI27" s="53">
        <v>86</v>
      </c>
      <c r="EJ27" s="56">
        <v>1.58146377344612E-2</v>
      </c>
      <c r="EK27" s="59">
        <v>552</v>
      </c>
      <c r="EL27" s="56">
        <v>3.2641475962391302E-2</v>
      </c>
      <c r="EM27" s="53">
        <v>1616</v>
      </c>
      <c r="EN27" s="56">
        <v>8.3665544913279793E-2</v>
      </c>
      <c r="EO27" s="53">
        <v>229</v>
      </c>
      <c r="EP27" s="54">
        <v>0.196229648671808</v>
      </c>
      <c r="EQ27" s="51"/>
    </row>
    <row r="28" spans="96:147" x14ac:dyDescent="0.3">
      <c r="DX28" s="1" t="s">
        <v>112</v>
      </c>
      <c r="DY28" s="1">
        <v>1455</v>
      </c>
      <c r="DZ28" s="2">
        <v>3.23786634621804E-2</v>
      </c>
      <c r="EF28" s="52" t="s">
        <v>172</v>
      </c>
      <c r="EG28" s="53">
        <v>31</v>
      </c>
      <c r="EH28" s="56">
        <v>1.4719848053181399E-2</v>
      </c>
      <c r="EI28" s="53">
        <v>256</v>
      </c>
      <c r="EJ28" s="56">
        <v>4.70761309304892E-2</v>
      </c>
      <c r="EK28" s="59">
        <v>747</v>
      </c>
      <c r="EL28" s="56">
        <v>4.4172432144757801E-2</v>
      </c>
      <c r="EM28" s="53">
        <v>859</v>
      </c>
      <c r="EN28" s="56">
        <v>4.4473207351799098E-2</v>
      </c>
      <c r="EO28" s="53">
        <v>65</v>
      </c>
      <c r="EP28" s="54">
        <v>5.5698371893744603E-2</v>
      </c>
      <c r="EQ28" s="51"/>
    </row>
    <row r="29" spans="96:147" x14ac:dyDescent="0.3">
      <c r="DX29" s="1" t="s">
        <v>113</v>
      </c>
      <c r="DY29" s="1">
        <v>1652</v>
      </c>
      <c r="DZ29" s="2">
        <v>3.6762578721321E-2</v>
      </c>
      <c r="EF29" s="52" t="s">
        <v>173</v>
      </c>
      <c r="EG29" s="53">
        <v>62</v>
      </c>
      <c r="EH29" s="56">
        <v>2.9439696106362798E-2</v>
      </c>
      <c r="EI29" s="53">
        <v>216</v>
      </c>
      <c r="EJ29" s="56">
        <v>3.9720485472600202E-2</v>
      </c>
      <c r="EK29" s="59">
        <v>581</v>
      </c>
      <c r="EL29" s="56">
        <v>3.4356336112589397E-2</v>
      </c>
      <c r="EM29" s="53">
        <v>370</v>
      </c>
      <c r="EN29" s="56">
        <v>1.9156096298213798E-2</v>
      </c>
      <c r="EO29" s="53">
        <v>3</v>
      </c>
      <c r="EP29" s="54">
        <v>2.5706940874036001E-3</v>
      </c>
      <c r="EQ29" s="51"/>
    </row>
    <row r="30" spans="96:147" x14ac:dyDescent="0.3">
      <c r="DX30" s="1" t="s">
        <v>114</v>
      </c>
      <c r="DY30" s="1">
        <v>1807</v>
      </c>
      <c r="DZ30" s="2">
        <v>4.0211852148563501E-2</v>
      </c>
      <c r="EF30" s="52" t="s">
        <v>174</v>
      </c>
      <c r="EG30" s="53">
        <v>6</v>
      </c>
      <c r="EH30" s="56">
        <v>2.84900284900285E-3</v>
      </c>
      <c r="EI30" s="53">
        <v>22</v>
      </c>
      <c r="EJ30" s="56">
        <v>4.04560500183891E-3</v>
      </c>
      <c r="EK30" s="59">
        <v>123</v>
      </c>
      <c r="EL30" s="56">
        <v>7.27337236118503E-3</v>
      </c>
      <c r="EM30" s="53">
        <v>142</v>
      </c>
      <c r="EN30" s="56">
        <v>7.3517991198550304E-3</v>
      </c>
      <c r="EO30" s="53">
        <v>8</v>
      </c>
      <c r="EP30" s="54">
        <v>6.85518423307626E-3</v>
      </c>
      <c r="EQ30" s="51"/>
    </row>
    <row r="31" spans="96:147" x14ac:dyDescent="0.3">
      <c r="DX31" s="1" t="s">
        <v>115</v>
      </c>
      <c r="DY31" s="1">
        <v>2058</v>
      </c>
      <c r="DZ31" s="2">
        <v>4.5797449763001499E-2</v>
      </c>
      <c r="EF31" s="52" t="s">
        <v>175</v>
      </c>
      <c r="EG31" s="53">
        <v>15</v>
      </c>
      <c r="EH31" s="56">
        <v>7.12250712250712E-3</v>
      </c>
      <c r="EI31" s="53">
        <v>19</v>
      </c>
      <c r="EJ31" s="56">
        <v>3.4939315924972401E-3</v>
      </c>
      <c r="EK31" s="59">
        <v>34</v>
      </c>
      <c r="EL31" s="56">
        <v>2.0105256933357E-3</v>
      </c>
      <c r="EM31" s="53">
        <v>60</v>
      </c>
      <c r="EN31" s="56">
        <v>3.1063939943049399E-3</v>
      </c>
      <c r="EO31" s="53">
        <v>1</v>
      </c>
      <c r="EP31" s="54">
        <v>8.5689802913453304E-4</v>
      </c>
      <c r="EQ31" s="51"/>
    </row>
    <row r="32" spans="96:147" x14ac:dyDescent="0.3">
      <c r="DX32" s="1" t="s">
        <v>116</v>
      </c>
      <c r="DY32" s="1">
        <v>2183</v>
      </c>
      <c r="DZ32" s="2">
        <v>4.8579121881745603E-2</v>
      </c>
      <c r="EF32" s="52" t="s">
        <v>176</v>
      </c>
      <c r="EG32" s="53">
        <v>22</v>
      </c>
      <c r="EH32" s="56">
        <v>1.0446343779677099E-2</v>
      </c>
      <c r="EI32" s="53">
        <v>72</v>
      </c>
      <c r="EJ32" s="56">
        <v>1.3240161824200101E-2</v>
      </c>
      <c r="EK32" s="59">
        <v>644</v>
      </c>
      <c r="EL32" s="56">
        <v>3.80817219561232E-2</v>
      </c>
      <c r="EM32" s="53">
        <v>1508</v>
      </c>
      <c r="EN32" s="56">
        <v>7.8074035723530902E-2</v>
      </c>
      <c r="EO32" s="53">
        <v>124</v>
      </c>
      <c r="EP32" s="54">
        <v>0.106255355612682</v>
      </c>
      <c r="EQ32" s="51"/>
    </row>
    <row r="33" spans="128:147" x14ac:dyDescent="0.3">
      <c r="DX33" s="1" t="s">
        <v>117</v>
      </c>
      <c r="DY33" s="1">
        <v>2221</v>
      </c>
      <c r="DZ33" s="2">
        <v>4.94247502058437E-2</v>
      </c>
      <c r="EF33" s="52" t="s">
        <v>177</v>
      </c>
      <c r="EG33" s="53">
        <v>1</v>
      </c>
      <c r="EH33" s="56">
        <v>4.7483380816714201E-4</v>
      </c>
      <c r="EI33" s="53">
        <v>22</v>
      </c>
      <c r="EJ33" s="56">
        <v>4.04560500183891E-3</v>
      </c>
      <c r="EK33" s="59">
        <v>208</v>
      </c>
      <c r="EL33" s="56">
        <v>1.22996865945243E-2</v>
      </c>
      <c r="EM33" s="53">
        <v>1282</v>
      </c>
      <c r="EN33" s="56">
        <v>6.6373285011649005E-2</v>
      </c>
      <c r="EO33" s="53">
        <v>214</v>
      </c>
      <c r="EP33" s="54">
        <v>0.18337617823478999</v>
      </c>
      <c r="EQ33" s="51"/>
    </row>
    <row r="34" spans="128:147" x14ac:dyDescent="0.3">
      <c r="DX34" s="1" t="s">
        <v>118</v>
      </c>
      <c r="DY34" s="1">
        <v>2166</v>
      </c>
      <c r="DZ34" s="2">
        <v>4.82008144735964E-2</v>
      </c>
      <c r="EF34" s="52" t="s">
        <v>178</v>
      </c>
      <c r="EG34" s="53">
        <v>68</v>
      </c>
      <c r="EH34" s="56">
        <v>3.2288698955365597E-2</v>
      </c>
      <c r="EI34" s="53">
        <v>207</v>
      </c>
      <c r="EJ34" s="56">
        <v>3.80654652445752E-2</v>
      </c>
      <c r="EK34" s="59">
        <v>260</v>
      </c>
      <c r="EL34" s="56">
        <v>1.5374608243155299E-2</v>
      </c>
      <c r="EM34" s="53">
        <v>176</v>
      </c>
      <c r="EN34" s="56">
        <v>9.1120890499611692E-3</v>
      </c>
      <c r="EO34" s="53">
        <v>0</v>
      </c>
      <c r="EP34" s="54">
        <v>0</v>
      </c>
      <c r="EQ34" s="51"/>
    </row>
    <row r="35" spans="128:147" x14ac:dyDescent="0.3">
      <c r="DX35" s="1" t="s">
        <v>119</v>
      </c>
      <c r="DY35" s="1">
        <v>2148</v>
      </c>
      <c r="DZ35" s="2">
        <v>4.7800253688497198E-2</v>
      </c>
      <c r="EF35" s="52" t="s">
        <v>179</v>
      </c>
      <c r="EG35" s="53">
        <v>22</v>
      </c>
      <c r="EH35" s="56">
        <v>1.0446343779677099E-2</v>
      </c>
      <c r="EI35" s="53">
        <v>196</v>
      </c>
      <c r="EJ35" s="56">
        <v>3.60426627436558E-2</v>
      </c>
      <c r="EK35" s="59">
        <v>1333</v>
      </c>
      <c r="EL35" s="56">
        <v>7.88244338004849E-2</v>
      </c>
      <c r="EM35" s="53">
        <v>3149</v>
      </c>
      <c r="EN35" s="56">
        <v>0.16303391146777099</v>
      </c>
      <c r="EO35" s="53">
        <v>270</v>
      </c>
      <c r="EP35" s="54">
        <v>0.231362467866324</v>
      </c>
      <c r="EQ35" s="51"/>
    </row>
    <row r="36" spans="128:147" x14ac:dyDescent="0.3">
      <c r="DX36" s="1" t="s">
        <v>120</v>
      </c>
      <c r="DY36" s="1">
        <v>2163</v>
      </c>
      <c r="DZ36" s="2">
        <v>4.81340543427465E-2</v>
      </c>
      <c r="EF36" s="12" t="s">
        <v>180</v>
      </c>
      <c r="EG36" s="21">
        <v>6</v>
      </c>
      <c r="EH36" s="57">
        <v>2.84900284900285E-3</v>
      </c>
      <c r="EI36" s="21">
        <v>20</v>
      </c>
      <c r="EJ36" s="57">
        <v>3.6778227289444602E-3</v>
      </c>
      <c r="EK36" s="60">
        <v>175</v>
      </c>
      <c r="EL36" s="57">
        <v>1.03482940098161E-2</v>
      </c>
      <c r="EM36" s="21">
        <v>239</v>
      </c>
      <c r="EN36" s="57">
        <v>1.2373802743981401E-2</v>
      </c>
      <c r="EO36" s="21">
        <v>4</v>
      </c>
      <c r="EP36" s="24">
        <v>3.42759211653813E-3</v>
      </c>
      <c r="EQ36" s="43"/>
    </row>
    <row r="37" spans="128:147" x14ac:dyDescent="0.3">
      <c r="DX37" s="1" t="s">
        <v>121</v>
      </c>
      <c r="DY37" s="1">
        <v>2020</v>
      </c>
      <c r="DZ37" s="2">
        <v>4.4951821438903403E-2</v>
      </c>
    </row>
    <row r="38" spans="128:147" x14ac:dyDescent="0.3">
      <c r="DX38" s="1" t="s">
        <v>122</v>
      </c>
      <c r="DY38" s="1">
        <v>1910</v>
      </c>
      <c r="DZ38" s="2">
        <v>4.2503949974408602E-2</v>
      </c>
    </row>
    <row r="39" spans="128:147" x14ac:dyDescent="0.3">
      <c r="DX39" s="1" t="s">
        <v>123</v>
      </c>
      <c r="DY39" s="1">
        <v>1824</v>
      </c>
      <c r="DZ39" s="2">
        <v>4.0590159556712697E-2</v>
      </c>
    </row>
    <row r="40" spans="128:147" x14ac:dyDescent="0.3">
      <c r="DX40" s="1" t="s">
        <v>124</v>
      </c>
      <c r="DY40" s="1">
        <v>1525</v>
      </c>
      <c r="DZ40" s="2">
        <v>3.3936399848677003E-2</v>
      </c>
    </row>
    <row r="41" spans="128:147" x14ac:dyDescent="0.3">
      <c r="DX41" s="1" t="s">
        <v>125</v>
      </c>
      <c r="DY41" s="1">
        <v>1425</v>
      </c>
      <c r="DZ41" s="2">
        <v>3.1711062153681802E-2</v>
      </c>
    </row>
    <row r="42" spans="128:147" x14ac:dyDescent="0.3">
      <c r="DX42" s="1" t="s">
        <v>126</v>
      </c>
      <c r="DY42" s="1">
        <v>1227</v>
      </c>
      <c r="DZ42" s="2">
        <v>2.73048935175913E-2</v>
      </c>
    </row>
    <row r="43" spans="128:147" x14ac:dyDescent="0.3">
      <c r="DX43" s="1" t="s">
        <v>127</v>
      </c>
      <c r="DY43" s="1">
        <v>1053</v>
      </c>
      <c r="DZ43" s="2">
        <v>2.3432805928299601E-2</v>
      </c>
    </row>
    <row r="44" spans="128:147" x14ac:dyDescent="0.3">
      <c r="DX44" s="1" t="s">
        <v>128</v>
      </c>
      <c r="DY44" s="1">
        <v>930</v>
      </c>
      <c r="DZ44" s="2">
        <v>2.0695640563455499E-2</v>
      </c>
    </row>
    <row r="45" spans="128:147" x14ac:dyDescent="0.3">
      <c r="DX45" s="1" t="s">
        <v>129</v>
      </c>
      <c r="DY45" s="1">
        <v>805</v>
      </c>
      <c r="DZ45" s="2">
        <v>1.7913968444711499E-2</v>
      </c>
    </row>
    <row r="46" spans="128:147" x14ac:dyDescent="0.3">
      <c r="DX46" s="1" t="s">
        <v>130</v>
      </c>
      <c r="DY46" s="1">
        <v>747</v>
      </c>
      <c r="DZ46" s="2">
        <v>1.66232725816143E-2</v>
      </c>
    </row>
    <row r="47" spans="128:147" x14ac:dyDescent="0.3">
      <c r="DX47" s="1" t="s">
        <v>131</v>
      </c>
      <c r="DY47" s="1">
        <v>639</v>
      </c>
      <c r="DZ47" s="2">
        <v>1.4219907871019399E-2</v>
      </c>
    </row>
    <row r="48" spans="128:147" x14ac:dyDescent="0.3">
      <c r="DX48" s="1" t="s">
        <v>132</v>
      </c>
      <c r="DY48" s="1">
        <v>481</v>
      </c>
      <c r="DZ48" s="2">
        <v>1.0703874312927001E-2</v>
      </c>
    </row>
    <row r="49" spans="128:134" x14ac:dyDescent="0.3">
      <c r="DX49" s="1" t="s">
        <v>133</v>
      </c>
      <c r="DY49" s="1">
        <v>418</v>
      </c>
      <c r="DZ49" s="2">
        <v>9.3019115650799997E-3</v>
      </c>
    </row>
    <row r="50" spans="128:134" x14ac:dyDescent="0.3">
      <c r="DX50" s="1" t="s">
        <v>134</v>
      </c>
      <c r="DY50" s="1">
        <v>353</v>
      </c>
      <c r="DZ50" s="2">
        <v>7.8554420633331103E-3</v>
      </c>
    </row>
    <row r="51" spans="128:134" x14ac:dyDescent="0.3">
      <c r="DX51" s="1" t="s">
        <v>135</v>
      </c>
      <c r="DY51" s="1">
        <v>264</v>
      </c>
      <c r="DZ51" s="2">
        <v>5.87489151478737E-3</v>
      </c>
    </row>
    <row r="52" spans="128:134" x14ac:dyDescent="0.3">
      <c r="DX52" s="1" t="s">
        <v>136</v>
      </c>
      <c r="DY52" s="1">
        <v>165</v>
      </c>
      <c r="DZ52" s="2">
        <v>3.67180719674211E-3</v>
      </c>
    </row>
    <row r="53" spans="128:134" x14ac:dyDescent="0.3">
      <c r="DX53" s="1" t="s">
        <v>137</v>
      </c>
      <c r="DY53" s="1">
        <v>117</v>
      </c>
      <c r="DZ53" s="2">
        <v>2.6036451031444001E-3</v>
      </c>
    </row>
    <row r="54" spans="128:134" x14ac:dyDescent="0.3">
      <c r="DX54" s="1" t="s">
        <v>138</v>
      </c>
      <c r="DY54" s="1">
        <v>91</v>
      </c>
      <c r="DZ54" s="2">
        <v>2.0250573024456499E-3</v>
      </c>
    </row>
    <row r="55" spans="128:134" x14ac:dyDescent="0.3">
      <c r="DX55" s="1" t="s">
        <v>139</v>
      </c>
      <c r="DY55" s="1">
        <v>56</v>
      </c>
      <c r="DZ55" s="2">
        <v>1.24618910919732E-3</v>
      </c>
    </row>
    <row r="56" spans="128:134" x14ac:dyDescent="0.3">
      <c r="DX56" s="1" t="s">
        <v>140</v>
      </c>
      <c r="DY56" s="1">
        <v>59</v>
      </c>
      <c r="DZ56" s="2">
        <v>1.3129492400471799E-3</v>
      </c>
    </row>
    <row r="57" spans="128:134" x14ac:dyDescent="0.3">
      <c r="DX57" s="1" t="s">
        <v>141</v>
      </c>
      <c r="DY57" s="1">
        <v>27</v>
      </c>
      <c r="DZ57" s="2">
        <v>6.0084117764870799E-4</v>
      </c>
    </row>
    <row r="58" spans="128:134" x14ac:dyDescent="0.3">
      <c r="DX58" s="1" t="s">
        <v>142</v>
      </c>
      <c r="DY58" s="1">
        <v>26</v>
      </c>
      <c r="DZ58" s="2">
        <v>5.7858780069875598E-4</v>
      </c>
    </row>
    <row r="59" spans="128:134" x14ac:dyDescent="0.3">
      <c r="DX59" s="1" t="s">
        <v>143</v>
      </c>
      <c r="DY59" s="1">
        <v>6</v>
      </c>
      <c r="DZ59" s="2">
        <v>1.3352026169971299E-4</v>
      </c>
    </row>
    <row r="60" spans="128:134" x14ac:dyDescent="0.3">
      <c r="DX60" s="1" t="s">
        <v>144</v>
      </c>
      <c r="DY60" s="1">
        <v>1</v>
      </c>
      <c r="DZ60" s="2">
        <v>2.2253376949952201E-5</v>
      </c>
    </row>
    <row r="61" spans="128:134" x14ac:dyDescent="0.3">
      <c r="DX61" s="1" t="s">
        <v>145</v>
      </c>
      <c r="DY61" s="1">
        <v>1</v>
      </c>
      <c r="DZ61" s="2">
        <v>2.2253376949952201E-5</v>
      </c>
    </row>
    <row r="62" spans="128:134" x14ac:dyDescent="0.3">
      <c r="DX62" s="21" t="s">
        <v>146</v>
      </c>
      <c r="DY62" s="21">
        <v>1</v>
      </c>
      <c r="DZ62" s="24">
        <v>2.2253376949952201E-5</v>
      </c>
      <c r="EA62" s="54"/>
      <c r="EB62" s="54"/>
      <c r="EC62" s="54"/>
      <c r="ED62" s="54"/>
    </row>
  </sheetData>
  <mergeCells count="69">
    <mergeCell ref="EQ10:EQ36"/>
    <mergeCell ref="EQ3:EQ4"/>
    <mergeCell ref="EF3:EF4"/>
    <mergeCell ref="EF1:EQ2"/>
    <mergeCell ref="EB1:ED2"/>
    <mergeCell ref="EQ5:EQ9"/>
    <mergeCell ref="EG3:EH3"/>
    <mergeCell ref="EI3:EJ3"/>
    <mergeCell ref="EK3:EL3"/>
    <mergeCell ref="EM3:EN3"/>
    <mergeCell ref="EO3:EP3"/>
    <mergeCell ref="CV1:CX2"/>
    <mergeCell ref="BX1:BZ2"/>
    <mergeCell ref="CF1:CH2"/>
    <mergeCell ref="CB1:CD2"/>
    <mergeCell ref="CN1:CP2"/>
    <mergeCell ref="CJ1:CL2"/>
    <mergeCell ref="BF3:BG3"/>
    <mergeCell ref="BR3:BS3"/>
    <mergeCell ref="BT3:BT4"/>
    <mergeCell ref="BU3:BU4"/>
    <mergeCell ref="BB5:BB9"/>
    <mergeCell ref="B5:B9"/>
    <mergeCell ref="T5:T9"/>
    <mergeCell ref="F3:G3"/>
    <mergeCell ref="H3:I3"/>
    <mergeCell ref="J3:K3"/>
    <mergeCell ref="L3:M3"/>
    <mergeCell ref="N3:O3"/>
    <mergeCell ref="P3:Q3"/>
    <mergeCell ref="R3:S3"/>
    <mergeCell ref="B1:U2"/>
    <mergeCell ref="X1:Z2"/>
    <mergeCell ref="D3:E3"/>
    <mergeCell ref="T3:T4"/>
    <mergeCell ref="B3:C4"/>
    <mergeCell ref="U3:U4"/>
    <mergeCell ref="AB1:AD2"/>
    <mergeCell ref="CZ1:DB2"/>
    <mergeCell ref="DD1:DF2"/>
    <mergeCell ref="DH1:DJ2"/>
    <mergeCell ref="AT3:AU3"/>
    <mergeCell ref="AV3:AW3"/>
    <mergeCell ref="AX3:AX4"/>
    <mergeCell ref="AY3:AY4"/>
    <mergeCell ref="AL3:AM3"/>
    <mergeCell ref="AN3:AO3"/>
    <mergeCell ref="AF3:AG4"/>
    <mergeCell ref="AH3:AI3"/>
    <mergeCell ref="BH3:BI3"/>
    <mergeCell ref="BJ3:BK3"/>
    <mergeCell ref="BL3:BM3"/>
    <mergeCell ref="AJ3:AK3"/>
    <mergeCell ref="DX1:DZ2"/>
    <mergeCell ref="DT1:DV2"/>
    <mergeCell ref="DL1:DN2"/>
    <mergeCell ref="DP1:DR2"/>
    <mergeCell ref="AF5:AF9"/>
    <mergeCell ref="BN3:BO3"/>
    <mergeCell ref="BP3:BQ3"/>
    <mergeCell ref="BT5:BT9"/>
    <mergeCell ref="AF1:AY2"/>
    <mergeCell ref="CR1:CT2"/>
    <mergeCell ref="AP3:AQ3"/>
    <mergeCell ref="AR3:AS3"/>
    <mergeCell ref="AX5:AX9"/>
    <mergeCell ref="BB1:BU2"/>
    <mergeCell ref="BB3:BC4"/>
    <mergeCell ref="BD3:BE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2025-02-06T09:29:09Z</dcterms:created>
  <dcterms:modified xsi:type="dcterms:W3CDTF">2025-02-17T01:00:41Z</dcterms:modified>
</cp:coreProperties>
</file>