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cesar_macieira\Desktop\Usiminas\Nescon\censo\"/>
    </mc:Choice>
  </mc:AlternateContent>
  <xr:revisionPtr revIDLastSave="0" documentId="13_ncr:1_{56B2E274-0CDC-419E-8E6B-A0E647F181F2}" xr6:coauthVersionLast="47" xr6:coauthVersionMax="47" xr10:uidLastSave="{00000000-0000-0000-0000-000000000000}"/>
  <bookViews>
    <workbookView xWindow="-107" yWindow="-107" windowWidth="20847" windowHeight="11111" xr2:uid="{00000000-000D-0000-FFFF-FFFF00000000}"/>
  </bookViews>
  <sheets>
    <sheet name="Sheet 1" sheetId="1" r:id="rId1"/>
    <sheet name="Planilha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P84" i="1" l="1"/>
  <c r="AT11" i="1"/>
  <c r="AS11" i="1"/>
  <c r="AP5" i="1" l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4" i="1"/>
  <c r="AJ63" i="1" s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4" i="1"/>
  <c r="L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4" i="1"/>
  <c r="AN84" i="1"/>
  <c r="AM8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" i="1"/>
  <c r="AO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AC4" i="1"/>
  <c r="W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4" i="1"/>
  <c r="E5" i="1"/>
  <c r="E6" i="1"/>
  <c r="E7" i="1"/>
  <c r="E8" i="1"/>
  <c r="E9" i="1"/>
  <c r="E10" i="1"/>
  <c r="E11" i="1"/>
  <c r="E12" i="1"/>
  <c r="E13" i="1"/>
  <c r="E14" i="1"/>
  <c r="E4" i="1"/>
  <c r="AH63" i="1"/>
  <c r="AG63" i="1"/>
  <c r="AB61" i="1"/>
  <c r="AA61" i="1"/>
  <c r="V61" i="1"/>
  <c r="U61" i="1"/>
  <c r="P61" i="1"/>
  <c r="O61" i="1"/>
  <c r="J58" i="1"/>
  <c r="I58" i="1"/>
  <c r="D58" i="1"/>
  <c r="C58" i="1"/>
  <c r="AD61" i="1" l="1"/>
  <c r="X61" i="1"/>
  <c r="L58" i="1"/>
  <c r="R61" i="1"/>
  <c r="F58" i="1"/>
  <c r="AO84" i="1"/>
  <c r="E58" i="1"/>
  <c r="Q61" i="1"/>
  <c r="AI63" i="1"/>
  <c r="W61" i="1"/>
  <c r="AC61" i="1"/>
  <c r="K58" i="1"/>
</calcChain>
</file>

<file path=xl/sharedStrings.xml><?xml version="1.0" encoding="utf-8"?>
<sst xmlns="http://schemas.openxmlformats.org/spreadsheetml/2006/main" count="477" uniqueCount="102">
  <si>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</si>
  <si>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</si>
  <si>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</si>
  <si>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</si>
  <si>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</si>
  <si>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</si>
  <si>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</si>
  <si>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</si>
  <si>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</si>
  <si>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</si>
  <si>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</si>
  <si>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</si>
  <si>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</si>
  <si>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</si>
  <si>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</si>
  <si>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</si>
  <si>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</si>
  <si>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</si>
  <si>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</si>
  <si>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</si>
  <si>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</si>
  <si>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</si>
  <si>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</si>
  <si>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</si>
  <si>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</si>
  <si>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</si>
  <si>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</si>
  <si>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</si>
  <si>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</si>
  <si>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</si>
  <si>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</si>
  <si>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</si>
  <si>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</si>
  <si>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</si>
  <si>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</si>
  <si>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</si>
  <si>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</si>
  <si>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</si>
  <si>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39</t>
  </si>
  <si>
    <t>40</t>
  </si>
  <si>
    <t>41</t>
  </si>
  <si>
    <t>42</t>
  </si>
  <si>
    <t>44</t>
  </si>
  <si>
    <t>45</t>
  </si>
  <si>
    <t>47</t>
  </si>
  <si>
    <t>49</t>
  </si>
  <si>
    <t>50</t>
  </si>
  <si>
    <t>51</t>
  </si>
  <si>
    <t>53</t>
  </si>
  <si>
    <t>54</t>
  </si>
  <si>
    <t>55</t>
  </si>
  <si>
    <t>60</t>
  </si>
  <si>
    <t>63</t>
  </si>
  <si>
    <t>83</t>
  </si>
  <si>
    <t>Freq. Absoluta (N)</t>
  </si>
  <si>
    <t>Freq. Relativa (%)</t>
  </si>
  <si>
    <t>v321. Nº de computadores</t>
  </si>
  <si>
    <t>ESF/EAP = 0 ou 1</t>
  </si>
  <si>
    <t>Faltam qtos comp para ótimo?</t>
  </si>
  <si>
    <t>ESF/EAP = 2</t>
  </si>
  <si>
    <t>38</t>
  </si>
  <si>
    <t>43</t>
  </si>
  <si>
    <t>46</t>
  </si>
  <si>
    <t>48</t>
  </si>
  <si>
    <t>52</t>
  </si>
  <si>
    <t>59</t>
  </si>
  <si>
    <t>ESF/EAP = 3</t>
  </si>
  <si>
    <t>ESF/EAP = 4</t>
  </si>
  <si>
    <t>56</t>
  </si>
  <si>
    <t>57</t>
  </si>
  <si>
    <t>61</t>
  </si>
  <si>
    <t>66</t>
  </si>
  <si>
    <t>69</t>
  </si>
  <si>
    <t>84</t>
  </si>
  <si>
    <t>ESF/EAP = 5</t>
  </si>
  <si>
    <t>ESF/EAP = 6</t>
  </si>
  <si>
    <t>62</t>
  </si>
  <si>
    <t>58</t>
  </si>
  <si>
    <t>65</t>
  </si>
  <si>
    <t>ESF/EAP = 7 ou mais</t>
  </si>
  <si>
    <t>64</t>
  </si>
  <si>
    <t>67</t>
  </si>
  <si>
    <t>68</t>
  </si>
  <si>
    <t>70</t>
  </si>
  <si>
    <t>72</t>
  </si>
  <si>
    <t>75</t>
  </si>
  <si>
    <t>80</t>
  </si>
  <si>
    <t>81</t>
  </si>
  <si>
    <t>82</t>
  </si>
  <si>
    <t>89</t>
  </si>
  <si>
    <t>90</t>
  </si>
  <si>
    <t>96</t>
  </si>
  <si>
    <t>99</t>
  </si>
  <si>
    <t>Total</t>
  </si>
  <si>
    <t>Quantos comp tem?</t>
  </si>
  <si>
    <t>ESF/ESF = 0 ou 1</t>
  </si>
  <si>
    <t>ESF/ESF = 2</t>
  </si>
  <si>
    <t>ESF/ESF = 3</t>
  </si>
  <si>
    <t>ESF/ESF = 4</t>
  </si>
  <si>
    <t>ESF/ESF = 5</t>
  </si>
  <si>
    <t>ESF/ESF = 6</t>
  </si>
  <si>
    <t>ESF/ESF = 7 ou mais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</si>
</sst>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 applyAlignment="1">
      <alignment horizontal="center" vertical="center"/>
    </xf>
    <xf numFmtId="10" fontId="1" fillId="0" borderId="1" xfId="0" applyNumberFormat="1" applyFont="1" applyBorder="1" applyAlignment="1">
      <alignment horizontal="center" vertical="center"/>
    </xf>
    <xf numFmtId="10" fontId="0" fillId="0" borderId="0" xfId="0" applyNumberFormat="1"/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2" xfId="0" applyBorder="1" applyAlignment="1">
      <alignment horizontal="center" vertical="center"/>
    </xf>
    <xf numFmtId="10" fontId="0" fillId="0" borderId="2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0" fontId="0" fillId="0" borderId="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10" fontId="0" fillId="0" borderId="3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T84"/>
  <sheetViews>
    <sheetView tabSelected="1" topLeftCell="AI1" zoomScale="80" zoomScaleNormal="80" workbookViewId="0">
      <selection activeCell="AR11" sqref="AR11"/>
    </sheetView>
  </sheetViews>
  <sheetFormatPr defaultColWidth="11.19921875" defaultRowHeight="14" x14ac:dyDescent="0.3"/>
  <cols>
    <col min="2" max="2" width="23.5" style="4" bestFit="1" customWidth="1"/>
    <col min="3" max="3" width="16.19921875" style="6" bestFit="1" customWidth="1"/>
    <col min="4" max="4" width="15.59765625" style="7" bestFit="1" customWidth="1"/>
    <col min="5" max="5" width="27.5" style="6" bestFit="1" customWidth="1"/>
    <col min="6" max="6" width="18.3984375" style="6" bestFit="1" customWidth="1"/>
    <col min="8" max="8" width="23.5" bestFit="1" customWidth="1"/>
    <col min="9" max="9" width="16.19921875" bestFit="1" customWidth="1"/>
    <col min="10" max="10" width="15.59765625" style="3" bestFit="1" customWidth="1"/>
    <col min="11" max="11" width="27" bestFit="1" customWidth="1"/>
    <col min="12" max="12" width="27" customWidth="1"/>
    <col min="14" max="14" width="23.5" bestFit="1" customWidth="1"/>
    <col min="15" max="15" width="16.19921875" bestFit="1" customWidth="1"/>
    <col min="16" max="16" width="15.59765625" style="3" bestFit="1" customWidth="1"/>
    <col min="17" max="17" width="27" bestFit="1" customWidth="1"/>
    <col min="18" max="18" width="18.3984375" bestFit="1" customWidth="1"/>
    <col min="20" max="20" width="23.5" bestFit="1" customWidth="1"/>
    <col min="21" max="21" width="16.19921875" bestFit="1" customWidth="1"/>
    <col min="22" max="22" width="15.59765625" style="3" bestFit="1" customWidth="1"/>
    <col min="23" max="23" width="27" bestFit="1" customWidth="1"/>
    <col min="24" max="24" width="18.3984375" bestFit="1" customWidth="1"/>
    <col min="26" max="26" width="23.5" bestFit="1" customWidth="1"/>
    <col min="27" max="27" width="16.19921875" bestFit="1" customWidth="1"/>
    <col min="28" max="28" width="15.59765625" style="3" bestFit="1" customWidth="1"/>
    <col min="29" max="29" width="27" bestFit="1" customWidth="1"/>
    <col min="30" max="30" width="18.3984375" bestFit="1" customWidth="1"/>
    <col min="32" max="32" width="23.5" bestFit="1" customWidth="1"/>
    <col min="33" max="33" width="16.19921875" bestFit="1" customWidth="1"/>
    <col min="34" max="34" width="15.59765625" style="3" bestFit="1" customWidth="1"/>
    <col min="35" max="35" width="27" bestFit="1" customWidth="1"/>
    <col min="36" max="36" width="27" customWidth="1"/>
    <col min="38" max="38" width="24" bestFit="1" customWidth="1"/>
    <col min="39" max="39" width="16.5" bestFit="1" customWidth="1"/>
    <col min="40" max="40" width="15.8984375" style="3" bestFit="1" customWidth="1"/>
    <col min="41" max="41" width="27.5" bestFit="1" customWidth="1"/>
    <col min="42" max="42" width="18.3984375" bestFit="1" customWidth="1"/>
    <col min="43" max="43" width="4.69921875" customWidth="1"/>
    <col min="44" max="44" width="17.59765625" bestFit="1" customWidth="1"/>
    <col min="45" max="45" width="27.5" style="6" bestFit="1" customWidth="1"/>
    <col min="46" max="46" width="18.3984375" style="6" bestFit="1" customWidth="1"/>
  </cols>
  <sheetData>
    <row r="1" spans="2:46" x14ac:dyDescent="0.3">
      <c r="B1" s="20" t="s">
        <v>57</v>
      </c>
      <c r="C1" s="20"/>
      <c r="D1" s="20"/>
      <c r="E1" s="20"/>
      <c r="F1" s="20"/>
      <c r="H1" s="20" t="s">
        <v>59</v>
      </c>
      <c r="I1" s="20"/>
      <c r="J1" s="20"/>
      <c r="K1" s="20"/>
      <c r="L1" s="20"/>
      <c r="N1" s="20" t="s">
        <v>66</v>
      </c>
      <c r="O1" s="20"/>
      <c r="P1" s="20"/>
      <c r="Q1" s="20"/>
      <c r="R1" s="20"/>
      <c r="T1" s="20" t="s">
        <v>67</v>
      </c>
      <c r="U1" s="20"/>
      <c r="V1" s="20"/>
      <c r="W1" s="20"/>
      <c r="X1" s="20"/>
      <c r="Z1" s="20" t="s">
        <v>74</v>
      </c>
      <c r="AA1" s="20"/>
      <c r="AB1" s="20"/>
      <c r="AC1" s="20"/>
      <c r="AD1" s="20"/>
      <c r="AF1" s="20" t="s">
        <v>75</v>
      </c>
      <c r="AG1" s="20"/>
      <c r="AH1" s="20"/>
      <c r="AI1" s="20"/>
      <c r="AJ1" s="20"/>
      <c r="AL1" s="20" t="s">
        <v>79</v>
      </c>
      <c r="AM1" s="20"/>
      <c r="AN1" s="20"/>
      <c r="AO1" s="20"/>
      <c r="AP1" s="20"/>
      <c r="AQ1" s="6"/>
      <c r="AR1" s="6"/>
    </row>
    <row r="2" spans="2:46" x14ac:dyDescent="0.3">
      <c r="B2" s="20"/>
      <c r="C2" s="20"/>
      <c r="D2" s="20"/>
      <c r="E2" s="20"/>
      <c r="F2" s="20"/>
      <c r="H2" s="20"/>
      <c r="I2" s="20"/>
      <c r="J2" s="20"/>
      <c r="K2" s="20"/>
      <c r="L2" s="20"/>
      <c r="N2" s="20"/>
      <c r="O2" s="20"/>
      <c r="P2" s="20"/>
      <c r="Q2" s="20"/>
      <c r="R2" s="20"/>
      <c r="T2" s="20"/>
      <c r="U2" s="20"/>
      <c r="V2" s="20"/>
      <c r="W2" s="20"/>
      <c r="X2" s="20"/>
      <c r="Z2" s="21"/>
      <c r="AA2" s="21"/>
      <c r="AB2" s="21"/>
      <c r="AC2" s="21"/>
      <c r="AD2" s="21"/>
      <c r="AF2" s="20"/>
      <c r="AG2" s="20"/>
      <c r="AH2" s="20"/>
      <c r="AI2" s="20"/>
      <c r="AJ2" s="20"/>
      <c r="AL2" s="20"/>
      <c r="AM2" s="20"/>
      <c r="AN2" s="20"/>
      <c r="AO2" s="20"/>
      <c r="AP2" s="20"/>
      <c r="AQ2" s="6"/>
      <c r="AR2" s="6"/>
    </row>
    <row r="3" spans="2:46" x14ac:dyDescent="0.3">
      <c r="B3" s="12" t="s">
        <v>56</v>
      </c>
      <c r="C3" s="1" t="s">
        <v>54</v>
      </c>
      <c r="D3" s="2" t="s">
        <v>55</v>
      </c>
      <c r="E3" s="1" t="s">
        <v>58</v>
      </c>
      <c r="F3" s="1" t="s">
        <v>94</v>
      </c>
      <c r="H3" s="12" t="s">
        <v>56</v>
      </c>
      <c r="I3" s="1" t="s">
        <v>54</v>
      </c>
      <c r="J3" s="2" t="s">
        <v>55</v>
      </c>
      <c r="K3" s="1" t="s">
        <v>58</v>
      </c>
      <c r="L3" s="1" t="s">
        <v>94</v>
      </c>
      <c r="N3" s="12" t="s">
        <v>56</v>
      </c>
      <c r="O3" s="1" t="s">
        <v>54</v>
      </c>
      <c r="P3" s="2" t="s">
        <v>55</v>
      </c>
      <c r="Q3" s="1" t="s">
        <v>58</v>
      </c>
      <c r="R3" s="1" t="s">
        <v>94</v>
      </c>
      <c r="T3" s="12" t="s">
        <v>56</v>
      </c>
      <c r="U3" s="1" t="s">
        <v>54</v>
      </c>
      <c r="V3" s="2" t="s">
        <v>55</v>
      </c>
      <c r="W3" s="1" t="s">
        <v>58</v>
      </c>
      <c r="X3" s="1" t="s">
        <v>94</v>
      </c>
      <c r="Z3" s="12" t="s">
        <v>56</v>
      </c>
      <c r="AA3" s="1" t="s">
        <v>54</v>
      </c>
      <c r="AB3" s="2" t="s">
        <v>55</v>
      </c>
      <c r="AC3" s="1" t="s">
        <v>58</v>
      </c>
      <c r="AD3" s="1" t="s">
        <v>94</v>
      </c>
      <c r="AF3" s="12" t="s">
        <v>56</v>
      </c>
      <c r="AG3" s="1" t="s">
        <v>54</v>
      </c>
      <c r="AH3" s="2" t="s">
        <v>55</v>
      </c>
      <c r="AI3" s="1" t="s">
        <v>58</v>
      </c>
      <c r="AJ3" s="1" t="s">
        <v>94</v>
      </c>
      <c r="AL3" s="12" t="s">
        <v>56</v>
      </c>
      <c r="AM3" s="1" t="s">
        <v>54</v>
      </c>
      <c r="AN3" s="2" t="s">
        <v>55</v>
      </c>
      <c r="AO3" s="1" t="s">
        <v>58</v>
      </c>
      <c r="AP3" s="1" t="s">
        <v>94</v>
      </c>
      <c r="AQ3" s="19"/>
      <c r="AR3" s="19"/>
      <c r="AS3" s="1" t="s">
        <v>58</v>
      </c>
      <c r="AT3" s="1" t="s">
        <v>94</v>
      </c>
    </row>
    <row r="4" spans="2:46" x14ac:dyDescent="0.3">
      <c r="B4" s="13" t="s">
        <v>0</v>
      </c>
      <c r="C4" s="8">
        <v>3801</v>
      </c>
      <c r="D4" s="9">
        <v>0.13778228875919801</v>
      </c>
      <c r="E4" s="8">
        <f>(10-B4)*C4</f>
        <v>38010</v>
      </c>
      <c r="F4" s="6">
        <f>B4*C4</f>
        <v>0</v>
      </c>
      <c r="H4" s="13" t="s">
        <v>0</v>
      </c>
      <c r="I4" s="8">
        <v>862</v>
      </c>
      <c r="J4" s="9">
        <v>7.9002841169462004E-2</v>
      </c>
      <c r="K4" s="8">
        <f>(15-H4)*I4</f>
        <v>12930</v>
      </c>
      <c r="L4" s="6">
        <f>H4*I4</f>
        <v>0</v>
      </c>
      <c r="N4" s="13" t="s">
        <v>0</v>
      </c>
      <c r="O4" s="8">
        <v>34</v>
      </c>
      <c r="P4" s="9">
        <v>1.40670252378982E-2</v>
      </c>
      <c r="Q4" s="8">
        <f>(21-N4)*O4</f>
        <v>714</v>
      </c>
      <c r="R4" s="6">
        <f>N4*O4</f>
        <v>0</v>
      </c>
      <c r="T4" s="13" t="s">
        <v>0</v>
      </c>
      <c r="U4" s="8">
        <v>40</v>
      </c>
      <c r="V4" s="9">
        <v>2.28440890919475E-2</v>
      </c>
      <c r="W4" s="8">
        <f>(27-T4)*U4</f>
        <v>1080</v>
      </c>
      <c r="X4" s="6">
        <f>T4*U4</f>
        <v>0</v>
      </c>
      <c r="Z4" s="13" t="s">
        <v>0</v>
      </c>
      <c r="AA4" s="8">
        <v>8</v>
      </c>
      <c r="AB4" s="9">
        <v>1.5180265654649E-2</v>
      </c>
      <c r="AC4" s="8">
        <f>(33-Z4)*AA4</f>
        <v>264</v>
      </c>
      <c r="AD4" s="6">
        <f>Z4*AA4</f>
        <v>0</v>
      </c>
      <c r="AF4" s="13" t="s">
        <v>0</v>
      </c>
      <c r="AG4" s="8">
        <v>11</v>
      </c>
      <c r="AH4" s="9">
        <v>2.26337448559671E-2</v>
      </c>
      <c r="AI4" s="8">
        <f>(39-AF4)*AG4</f>
        <v>429</v>
      </c>
      <c r="AJ4" s="6">
        <f>AF4*AG4</f>
        <v>0</v>
      </c>
      <c r="AL4" s="13" t="s">
        <v>0</v>
      </c>
      <c r="AM4" s="8">
        <v>78</v>
      </c>
      <c r="AN4" s="9">
        <v>6.2801932367149801E-2</v>
      </c>
      <c r="AO4" s="8">
        <f>(45-AL4)*AM4</f>
        <v>3510</v>
      </c>
      <c r="AP4" s="6">
        <f>AL4*AM4</f>
        <v>0</v>
      </c>
      <c r="AQ4" s="6"/>
      <c r="AR4" s="6" t="s">
        <v>95</v>
      </c>
      <c r="AS4" s="8">
        <v>148236</v>
      </c>
      <c r="AT4" s="8">
        <v>138958</v>
      </c>
    </row>
    <row r="5" spans="2:46" x14ac:dyDescent="0.3">
      <c r="B5" s="4" t="s">
        <v>1</v>
      </c>
      <c r="C5" s="6">
        <v>2743</v>
      </c>
      <c r="D5" s="7">
        <v>9.9430891361873303E-2</v>
      </c>
      <c r="E5" s="6">
        <f t="shared" ref="E5:E14" si="0">(10-B5)*C5</f>
        <v>24687</v>
      </c>
      <c r="F5" s="6">
        <f t="shared" ref="F5:F57" si="1">B5*C5</f>
        <v>2743</v>
      </c>
      <c r="H5" s="4" t="s">
        <v>1</v>
      </c>
      <c r="I5" s="6">
        <v>757</v>
      </c>
      <c r="J5" s="7">
        <v>6.9379525249747998E-2</v>
      </c>
      <c r="K5" s="6">
        <f t="shared" ref="K5:K18" si="2">(15-H5)*I5</f>
        <v>10598</v>
      </c>
      <c r="L5" s="6">
        <f t="shared" ref="L5:L57" si="3">H5*I5</f>
        <v>757</v>
      </c>
      <c r="N5" s="4" t="s">
        <v>1</v>
      </c>
      <c r="O5" s="6">
        <v>68</v>
      </c>
      <c r="P5" s="7">
        <v>2.81340504757964E-2</v>
      </c>
      <c r="Q5" s="6">
        <f t="shared" ref="Q5:Q24" si="4">(21-N5)*O5</f>
        <v>1360</v>
      </c>
      <c r="R5" s="6">
        <f t="shared" ref="R5:R60" si="5">N5*O5</f>
        <v>68</v>
      </c>
      <c r="T5" s="4" t="s">
        <v>1</v>
      </c>
      <c r="U5" s="6">
        <v>61</v>
      </c>
      <c r="V5" s="7">
        <v>3.4837235865219897E-2</v>
      </c>
      <c r="W5" s="6">
        <f t="shared" ref="W5:W30" si="6">(27-T5)*U5</f>
        <v>1586</v>
      </c>
      <c r="X5" s="6">
        <f t="shared" ref="X5:X60" si="7">T5*U5</f>
        <v>61</v>
      </c>
      <c r="Z5" s="4" t="s">
        <v>1</v>
      </c>
      <c r="AA5" s="6">
        <v>10</v>
      </c>
      <c r="AB5" s="7">
        <v>1.8975332068311201E-2</v>
      </c>
      <c r="AC5" s="6">
        <f t="shared" ref="AC5:AC36" si="8">(33-Z5)*AA5</f>
        <v>320</v>
      </c>
      <c r="AD5" s="6">
        <f t="shared" ref="AD5:AD60" si="9">Z5*AA5</f>
        <v>10</v>
      </c>
      <c r="AF5" s="4" t="s">
        <v>1</v>
      </c>
      <c r="AG5" s="6">
        <v>19</v>
      </c>
      <c r="AH5" s="7">
        <v>3.9094650205761299E-2</v>
      </c>
      <c r="AI5" s="6">
        <f t="shared" ref="AI5:AI42" si="10">(39-AF5)*AG5</f>
        <v>722</v>
      </c>
      <c r="AJ5" s="6">
        <f t="shared" ref="AJ5:AJ62" si="11">AF5*AG5</f>
        <v>19</v>
      </c>
      <c r="AL5" s="4" t="s">
        <v>1</v>
      </c>
      <c r="AM5" s="6">
        <v>85</v>
      </c>
      <c r="AN5" s="7">
        <v>6.8438003220611901E-2</v>
      </c>
      <c r="AO5" s="6">
        <f t="shared" ref="AO5:AO49" si="12">(45-AL5)*AM5</f>
        <v>3740</v>
      </c>
      <c r="AP5" s="6">
        <f t="shared" ref="AP5:AP68" si="13">AL5*AM5</f>
        <v>85</v>
      </c>
      <c r="AQ5" s="6"/>
      <c r="AR5" s="6" t="s">
        <v>96</v>
      </c>
      <c r="AS5" s="6">
        <v>87648</v>
      </c>
      <c r="AT5" s="6">
        <v>82076</v>
      </c>
    </row>
    <row r="6" spans="2:46" x14ac:dyDescent="0.3">
      <c r="B6" s="4" t="s">
        <v>2</v>
      </c>
      <c r="C6" s="6">
        <v>1676</v>
      </c>
      <c r="D6" s="7">
        <v>6.0753253343966397E-2</v>
      </c>
      <c r="E6" s="6">
        <f t="shared" si="0"/>
        <v>13408</v>
      </c>
      <c r="F6" s="6">
        <f t="shared" si="1"/>
        <v>3352</v>
      </c>
      <c r="H6" s="4" t="s">
        <v>2</v>
      </c>
      <c r="I6" s="6">
        <v>490</v>
      </c>
      <c r="J6" s="7">
        <v>4.4908807625332198E-2</v>
      </c>
      <c r="K6" s="6">
        <f t="shared" si="2"/>
        <v>6370</v>
      </c>
      <c r="L6" s="6">
        <f t="shared" si="3"/>
        <v>980</v>
      </c>
      <c r="N6" s="4" t="s">
        <v>2</v>
      </c>
      <c r="O6" s="6">
        <v>40</v>
      </c>
      <c r="P6" s="7">
        <v>1.6549441456350799E-2</v>
      </c>
      <c r="Q6" s="6">
        <f t="shared" si="4"/>
        <v>760</v>
      </c>
      <c r="R6" s="6">
        <f t="shared" si="5"/>
        <v>80</v>
      </c>
      <c r="T6" s="4" t="s">
        <v>2</v>
      </c>
      <c r="U6" s="6">
        <v>49</v>
      </c>
      <c r="V6" s="7">
        <v>2.7984009137635601E-2</v>
      </c>
      <c r="W6" s="6">
        <f t="shared" si="6"/>
        <v>1225</v>
      </c>
      <c r="X6" s="6">
        <f t="shared" si="7"/>
        <v>98</v>
      </c>
      <c r="Z6" s="4" t="s">
        <v>2</v>
      </c>
      <c r="AA6" s="6">
        <v>6</v>
      </c>
      <c r="AB6" s="7">
        <v>1.13851992409867E-2</v>
      </c>
      <c r="AC6" s="6">
        <f t="shared" si="8"/>
        <v>186</v>
      </c>
      <c r="AD6" s="6">
        <f t="shared" si="9"/>
        <v>12</v>
      </c>
      <c r="AF6" s="4" t="s">
        <v>2</v>
      </c>
      <c r="AG6" s="6">
        <v>8</v>
      </c>
      <c r="AH6" s="7">
        <v>1.6460905349794198E-2</v>
      </c>
      <c r="AI6" s="6">
        <f t="shared" si="10"/>
        <v>296</v>
      </c>
      <c r="AJ6" s="6">
        <f t="shared" si="11"/>
        <v>16</v>
      </c>
      <c r="AL6" s="4" t="s">
        <v>2</v>
      </c>
      <c r="AM6" s="6">
        <v>62</v>
      </c>
      <c r="AN6" s="7">
        <v>4.9919484702093397E-2</v>
      </c>
      <c r="AO6" s="6">
        <f t="shared" si="12"/>
        <v>2666</v>
      </c>
      <c r="AP6" s="6">
        <f t="shared" si="13"/>
        <v>124</v>
      </c>
      <c r="AQ6" s="6"/>
      <c r="AR6" s="6" t="s">
        <v>97</v>
      </c>
      <c r="AS6" s="6">
        <v>17023</v>
      </c>
      <c r="AT6" s="6">
        <v>36702</v>
      </c>
    </row>
    <row r="7" spans="2:46" x14ac:dyDescent="0.3">
      <c r="B7" s="4" t="s">
        <v>3</v>
      </c>
      <c r="C7" s="6">
        <v>2045</v>
      </c>
      <c r="D7" s="7">
        <v>7.4129118787834805E-2</v>
      </c>
      <c r="E7" s="6">
        <f t="shared" si="0"/>
        <v>14315</v>
      </c>
      <c r="F7" s="6">
        <f t="shared" si="1"/>
        <v>6135</v>
      </c>
      <c r="H7" s="4" t="s">
        <v>3</v>
      </c>
      <c r="I7" s="6">
        <v>616</v>
      </c>
      <c r="J7" s="7">
        <v>5.64567867289891E-2</v>
      </c>
      <c r="K7" s="6">
        <f t="shared" si="2"/>
        <v>7392</v>
      </c>
      <c r="L7" s="6">
        <f t="shared" si="3"/>
        <v>1848</v>
      </c>
      <c r="N7" s="4" t="s">
        <v>3</v>
      </c>
      <c r="O7" s="6">
        <v>42</v>
      </c>
      <c r="P7" s="7">
        <v>1.7376913529168401E-2</v>
      </c>
      <c r="Q7" s="6">
        <f t="shared" si="4"/>
        <v>756</v>
      </c>
      <c r="R7" s="6">
        <f t="shared" si="5"/>
        <v>126</v>
      </c>
      <c r="T7" s="4" t="s">
        <v>3</v>
      </c>
      <c r="U7" s="6">
        <v>38</v>
      </c>
      <c r="V7" s="7">
        <v>2.1701884637350101E-2</v>
      </c>
      <c r="W7" s="6">
        <f t="shared" si="6"/>
        <v>912</v>
      </c>
      <c r="X7" s="6">
        <f t="shared" si="7"/>
        <v>114</v>
      </c>
      <c r="Z7" s="4" t="s">
        <v>3</v>
      </c>
      <c r="AA7" s="6">
        <v>8</v>
      </c>
      <c r="AB7" s="7">
        <v>1.5180265654649E-2</v>
      </c>
      <c r="AC7" s="6">
        <f t="shared" si="8"/>
        <v>240</v>
      </c>
      <c r="AD7" s="6">
        <f t="shared" si="9"/>
        <v>24</v>
      </c>
      <c r="AF7" s="4" t="s">
        <v>3</v>
      </c>
      <c r="AG7" s="6">
        <v>6</v>
      </c>
      <c r="AH7" s="7">
        <v>1.2345679012345699E-2</v>
      </c>
      <c r="AI7" s="6">
        <f t="shared" si="10"/>
        <v>216</v>
      </c>
      <c r="AJ7" s="6">
        <f t="shared" si="11"/>
        <v>18</v>
      </c>
      <c r="AL7" s="4" t="s">
        <v>3</v>
      </c>
      <c r="AM7" s="6">
        <v>87</v>
      </c>
      <c r="AN7" s="7">
        <v>7.0048309178743995E-2</v>
      </c>
      <c r="AO7" s="6">
        <f t="shared" si="12"/>
        <v>3654</v>
      </c>
      <c r="AP7" s="6">
        <f t="shared" si="13"/>
        <v>261</v>
      </c>
      <c r="AQ7" s="6"/>
      <c r="AR7" s="6" t="s">
        <v>98</v>
      </c>
      <c r="AS7" s="6">
        <v>21793</v>
      </c>
      <c r="AT7" s="6">
        <v>27142</v>
      </c>
    </row>
    <row r="8" spans="2:46" x14ac:dyDescent="0.3">
      <c r="B8" s="4" t="s">
        <v>4</v>
      </c>
      <c r="C8" s="6">
        <v>2697</v>
      </c>
      <c r="D8" s="7">
        <v>9.7763439301120095E-2</v>
      </c>
      <c r="E8" s="6">
        <f t="shared" si="0"/>
        <v>16182</v>
      </c>
      <c r="F8" s="6">
        <f t="shared" si="1"/>
        <v>10788</v>
      </c>
      <c r="H8" s="4" t="s">
        <v>4</v>
      </c>
      <c r="I8" s="6">
        <v>815</v>
      </c>
      <c r="J8" s="7">
        <v>7.4695261662542395E-2</v>
      </c>
      <c r="K8" s="6">
        <f t="shared" si="2"/>
        <v>8965</v>
      </c>
      <c r="L8" s="6">
        <f t="shared" si="3"/>
        <v>3260</v>
      </c>
      <c r="N8" s="4" t="s">
        <v>4</v>
      </c>
      <c r="O8" s="6">
        <v>38</v>
      </c>
      <c r="P8" s="7">
        <v>1.5721969383533301E-2</v>
      </c>
      <c r="Q8" s="6">
        <f t="shared" si="4"/>
        <v>646</v>
      </c>
      <c r="R8" s="6">
        <f t="shared" si="5"/>
        <v>152</v>
      </c>
      <c r="T8" s="4" t="s">
        <v>4</v>
      </c>
      <c r="U8" s="6">
        <v>53</v>
      </c>
      <c r="V8" s="7">
        <v>3.0268418046830399E-2</v>
      </c>
      <c r="W8" s="6">
        <f t="shared" si="6"/>
        <v>1219</v>
      </c>
      <c r="X8" s="6">
        <f t="shared" si="7"/>
        <v>212</v>
      </c>
      <c r="Z8" s="4" t="s">
        <v>4</v>
      </c>
      <c r="AA8" s="6">
        <v>7</v>
      </c>
      <c r="AB8" s="7">
        <v>1.32827324478178E-2</v>
      </c>
      <c r="AC8" s="6">
        <f t="shared" si="8"/>
        <v>203</v>
      </c>
      <c r="AD8" s="6">
        <f t="shared" si="9"/>
        <v>28</v>
      </c>
      <c r="AF8" s="4" t="s">
        <v>4</v>
      </c>
      <c r="AG8" s="6">
        <v>9</v>
      </c>
      <c r="AH8" s="7">
        <v>1.85185185185185E-2</v>
      </c>
      <c r="AI8" s="6">
        <f t="shared" si="10"/>
        <v>315</v>
      </c>
      <c r="AJ8" s="6">
        <f t="shared" si="11"/>
        <v>36</v>
      </c>
      <c r="AL8" s="4" t="s">
        <v>4</v>
      </c>
      <c r="AM8" s="6">
        <v>96</v>
      </c>
      <c r="AN8" s="7">
        <v>7.7294685990338202E-2</v>
      </c>
      <c r="AO8" s="6">
        <f t="shared" si="12"/>
        <v>3936</v>
      </c>
      <c r="AP8" s="6">
        <f t="shared" si="13"/>
        <v>384</v>
      </c>
      <c r="AQ8" s="6"/>
      <c r="AR8" s="6" t="s">
        <v>99</v>
      </c>
      <c r="AS8" s="6">
        <v>5522</v>
      </c>
      <c r="AT8" s="6">
        <v>12599</v>
      </c>
    </row>
    <row r="9" spans="2:46" x14ac:dyDescent="0.3">
      <c r="B9" s="4" t="s">
        <v>5</v>
      </c>
      <c r="C9" s="6">
        <v>3635</v>
      </c>
      <c r="D9" s="7">
        <v>0.131764961757349</v>
      </c>
      <c r="E9" s="6">
        <f t="shared" si="0"/>
        <v>18175</v>
      </c>
      <c r="F9" s="6">
        <f t="shared" si="1"/>
        <v>18175</v>
      </c>
      <c r="H9" s="4" t="s">
        <v>5</v>
      </c>
      <c r="I9" s="6">
        <v>1100</v>
      </c>
      <c r="J9" s="7">
        <v>0.10081569058748099</v>
      </c>
      <c r="K9" s="6">
        <f t="shared" si="2"/>
        <v>11000</v>
      </c>
      <c r="L9" s="6">
        <f t="shared" si="3"/>
        <v>5500</v>
      </c>
      <c r="N9" s="4" t="s">
        <v>5</v>
      </c>
      <c r="O9" s="6">
        <v>71</v>
      </c>
      <c r="P9" s="7">
        <v>2.9375258585022799E-2</v>
      </c>
      <c r="Q9" s="6">
        <f t="shared" si="4"/>
        <v>1136</v>
      </c>
      <c r="R9" s="6">
        <f t="shared" si="5"/>
        <v>355</v>
      </c>
      <c r="T9" s="4" t="s">
        <v>5</v>
      </c>
      <c r="U9" s="6">
        <v>69</v>
      </c>
      <c r="V9" s="7">
        <v>3.9406053683609402E-2</v>
      </c>
      <c r="W9" s="6">
        <f t="shared" si="6"/>
        <v>1518</v>
      </c>
      <c r="X9" s="6">
        <f t="shared" si="7"/>
        <v>345</v>
      </c>
      <c r="Z9" s="4" t="s">
        <v>5</v>
      </c>
      <c r="AA9" s="6">
        <v>20</v>
      </c>
      <c r="AB9" s="7">
        <v>3.7950664136622403E-2</v>
      </c>
      <c r="AC9" s="6">
        <f t="shared" si="8"/>
        <v>560</v>
      </c>
      <c r="AD9" s="6">
        <f t="shared" si="9"/>
        <v>100</v>
      </c>
      <c r="AF9" s="4" t="s">
        <v>5</v>
      </c>
      <c r="AG9" s="6">
        <v>13</v>
      </c>
      <c r="AH9" s="7">
        <v>2.6748971193415599E-2</v>
      </c>
      <c r="AI9" s="6">
        <f t="shared" si="10"/>
        <v>442</v>
      </c>
      <c r="AJ9" s="6">
        <f t="shared" si="11"/>
        <v>65</v>
      </c>
      <c r="AL9" s="4" t="s">
        <v>5</v>
      </c>
      <c r="AM9" s="6">
        <v>116</v>
      </c>
      <c r="AN9" s="7">
        <v>9.33977455716586E-2</v>
      </c>
      <c r="AO9" s="6">
        <f t="shared" si="12"/>
        <v>4640</v>
      </c>
      <c r="AP9" s="6">
        <f t="shared" si="13"/>
        <v>580</v>
      </c>
      <c r="AQ9" s="6"/>
      <c r="AR9" s="6" t="s">
        <v>100</v>
      </c>
      <c r="AS9" s="6">
        <v>8676</v>
      </c>
      <c r="AT9" s="6">
        <v>10731</v>
      </c>
    </row>
    <row r="10" spans="2:46" x14ac:dyDescent="0.3">
      <c r="B10" s="4" t="s">
        <v>6</v>
      </c>
      <c r="C10" s="6">
        <v>3054</v>
      </c>
      <c r="D10" s="7">
        <v>0.11070431725087899</v>
      </c>
      <c r="E10" s="6">
        <f t="shared" si="0"/>
        <v>12216</v>
      </c>
      <c r="F10" s="6">
        <f t="shared" si="1"/>
        <v>18324</v>
      </c>
      <c r="H10" s="4" t="s">
        <v>6</v>
      </c>
      <c r="I10" s="6">
        <v>1005</v>
      </c>
      <c r="J10" s="7">
        <v>9.2108880945834498E-2</v>
      </c>
      <c r="K10" s="6">
        <f t="shared" si="2"/>
        <v>9045</v>
      </c>
      <c r="L10" s="6">
        <f t="shared" si="3"/>
        <v>6030</v>
      </c>
      <c r="N10" s="4" t="s">
        <v>6</v>
      </c>
      <c r="O10" s="6">
        <v>58</v>
      </c>
      <c r="P10" s="7">
        <v>2.3996690111708699E-2</v>
      </c>
      <c r="Q10" s="6">
        <f t="shared" si="4"/>
        <v>870</v>
      </c>
      <c r="R10" s="6">
        <f t="shared" si="5"/>
        <v>348</v>
      </c>
      <c r="T10" s="4" t="s">
        <v>6</v>
      </c>
      <c r="U10" s="6">
        <v>51</v>
      </c>
      <c r="V10" s="7">
        <v>2.9126213592233E-2</v>
      </c>
      <c r="W10" s="6">
        <f t="shared" si="6"/>
        <v>1071</v>
      </c>
      <c r="X10" s="6">
        <f t="shared" si="7"/>
        <v>306</v>
      </c>
      <c r="Z10" s="4" t="s">
        <v>6</v>
      </c>
      <c r="AA10" s="6">
        <v>5</v>
      </c>
      <c r="AB10" s="7">
        <v>9.4876660341556007E-3</v>
      </c>
      <c r="AC10" s="6">
        <f t="shared" si="8"/>
        <v>135</v>
      </c>
      <c r="AD10" s="6">
        <f t="shared" si="9"/>
        <v>30</v>
      </c>
      <c r="AF10" s="4" t="s">
        <v>6</v>
      </c>
      <c r="AG10" s="6">
        <v>10</v>
      </c>
      <c r="AH10" s="7">
        <v>2.0576131687242798E-2</v>
      </c>
      <c r="AI10" s="6">
        <f t="shared" si="10"/>
        <v>330</v>
      </c>
      <c r="AJ10" s="6">
        <f t="shared" si="11"/>
        <v>60</v>
      </c>
      <c r="AL10" s="4" t="s">
        <v>6</v>
      </c>
      <c r="AM10" s="6">
        <v>109</v>
      </c>
      <c r="AN10" s="7">
        <v>8.77616747181965E-2</v>
      </c>
      <c r="AO10" s="6">
        <f t="shared" si="12"/>
        <v>4251</v>
      </c>
      <c r="AP10" s="6">
        <f t="shared" si="13"/>
        <v>654</v>
      </c>
      <c r="AQ10" s="6"/>
      <c r="AR10" s="6" t="s">
        <v>101</v>
      </c>
      <c r="AS10" s="10">
        <v>2664</v>
      </c>
      <c r="AT10" s="10">
        <v>18693</v>
      </c>
    </row>
    <row r="11" spans="2:46" x14ac:dyDescent="0.3">
      <c r="B11" s="4" t="s">
        <v>7</v>
      </c>
      <c r="C11" s="6">
        <v>2276</v>
      </c>
      <c r="D11" s="7">
        <v>8.2502628049443597E-2</v>
      </c>
      <c r="E11" s="6">
        <f t="shared" si="0"/>
        <v>6828</v>
      </c>
      <c r="F11" s="6">
        <f t="shared" si="1"/>
        <v>15932</v>
      </c>
      <c r="H11" s="4" t="s">
        <v>7</v>
      </c>
      <c r="I11" s="6">
        <v>789</v>
      </c>
      <c r="J11" s="7">
        <v>7.2312345339565598E-2</v>
      </c>
      <c r="K11" s="6">
        <f t="shared" si="2"/>
        <v>6312</v>
      </c>
      <c r="L11" s="6">
        <f t="shared" si="3"/>
        <v>5523</v>
      </c>
      <c r="N11" s="4" t="s">
        <v>7</v>
      </c>
      <c r="O11" s="6">
        <v>60</v>
      </c>
      <c r="P11" s="7">
        <v>2.4824162184526301E-2</v>
      </c>
      <c r="Q11" s="6">
        <f t="shared" si="4"/>
        <v>840</v>
      </c>
      <c r="R11" s="6">
        <f t="shared" si="5"/>
        <v>420</v>
      </c>
      <c r="T11" s="4" t="s">
        <v>7</v>
      </c>
      <c r="U11" s="6">
        <v>47</v>
      </c>
      <c r="V11" s="7">
        <v>2.68418046830383E-2</v>
      </c>
      <c r="W11" s="6">
        <f t="shared" si="6"/>
        <v>940</v>
      </c>
      <c r="X11" s="6">
        <f t="shared" si="7"/>
        <v>329</v>
      </c>
      <c r="Z11" s="4" t="s">
        <v>7</v>
      </c>
      <c r="AA11" s="6">
        <v>6</v>
      </c>
      <c r="AB11" s="7">
        <v>1.13851992409867E-2</v>
      </c>
      <c r="AC11" s="6">
        <f t="shared" si="8"/>
        <v>156</v>
      </c>
      <c r="AD11" s="6">
        <f t="shared" si="9"/>
        <v>42</v>
      </c>
      <c r="AF11" s="4" t="s">
        <v>7</v>
      </c>
      <c r="AG11" s="6">
        <v>6</v>
      </c>
      <c r="AH11" s="7">
        <v>1.2345679012345699E-2</v>
      </c>
      <c r="AI11" s="6">
        <f t="shared" si="10"/>
        <v>192</v>
      </c>
      <c r="AJ11" s="6">
        <f t="shared" si="11"/>
        <v>42</v>
      </c>
      <c r="AL11" s="4" t="s">
        <v>7</v>
      </c>
      <c r="AM11" s="6">
        <v>88</v>
      </c>
      <c r="AN11" s="7">
        <v>7.0853462157809993E-2</v>
      </c>
      <c r="AO11" s="6">
        <f t="shared" si="12"/>
        <v>3344</v>
      </c>
      <c r="AP11" s="6">
        <f t="shared" si="13"/>
        <v>616</v>
      </c>
      <c r="AQ11" s="6"/>
      <c r="AR11" s="6" t="s">
        <v>93</v>
      </c>
      <c r="AS11" s="6">
        <f>+SUM(AS4:AS10)</f>
        <v>291562</v>
      </c>
      <c r="AT11" s="6">
        <f>+SUM(AT4:AT10)</f>
        <v>326901</v>
      </c>
    </row>
    <row r="12" spans="2:46" x14ac:dyDescent="0.3">
      <c r="B12" s="4" t="s">
        <v>8</v>
      </c>
      <c r="C12" s="6">
        <v>1704</v>
      </c>
      <c r="D12" s="7">
        <v>6.1768224163555298E-2</v>
      </c>
      <c r="E12" s="6">
        <f t="shared" si="0"/>
        <v>3408</v>
      </c>
      <c r="F12" s="6">
        <f t="shared" si="1"/>
        <v>13632</v>
      </c>
      <c r="H12" s="4" t="s">
        <v>8</v>
      </c>
      <c r="I12" s="6">
        <v>727</v>
      </c>
      <c r="J12" s="7">
        <v>6.6630006415543994E-2</v>
      </c>
      <c r="K12" s="6">
        <f t="shared" si="2"/>
        <v>5089</v>
      </c>
      <c r="L12" s="6">
        <f t="shared" si="3"/>
        <v>5816</v>
      </c>
      <c r="N12" s="4" t="s">
        <v>8</v>
      </c>
      <c r="O12" s="6">
        <v>83</v>
      </c>
      <c r="P12" s="7">
        <v>3.4340091021927997E-2</v>
      </c>
      <c r="Q12" s="6">
        <f t="shared" si="4"/>
        <v>1079</v>
      </c>
      <c r="R12" s="6">
        <f t="shared" si="5"/>
        <v>664</v>
      </c>
      <c r="T12" s="4" t="s">
        <v>8</v>
      </c>
      <c r="U12" s="6">
        <v>64</v>
      </c>
      <c r="V12" s="7">
        <v>3.65505425471159E-2</v>
      </c>
      <c r="W12" s="6">
        <f t="shared" si="6"/>
        <v>1216</v>
      </c>
      <c r="X12" s="6">
        <f t="shared" si="7"/>
        <v>512</v>
      </c>
      <c r="Z12" s="4" t="s">
        <v>8</v>
      </c>
      <c r="AA12" s="6">
        <v>1</v>
      </c>
      <c r="AB12" s="7">
        <v>1.89753320683112E-3</v>
      </c>
      <c r="AC12" s="6">
        <f t="shared" si="8"/>
        <v>25</v>
      </c>
      <c r="AD12" s="6">
        <f t="shared" si="9"/>
        <v>8</v>
      </c>
      <c r="AF12" s="4" t="s">
        <v>8</v>
      </c>
      <c r="AG12" s="6">
        <v>10</v>
      </c>
      <c r="AH12" s="7">
        <v>2.0576131687242798E-2</v>
      </c>
      <c r="AI12" s="6">
        <f t="shared" si="10"/>
        <v>310</v>
      </c>
      <c r="AJ12" s="6">
        <f t="shared" si="11"/>
        <v>80</v>
      </c>
      <c r="AL12" s="4" t="s">
        <v>8</v>
      </c>
      <c r="AM12" s="6">
        <v>31</v>
      </c>
      <c r="AN12" s="7">
        <v>2.4959742351046699E-2</v>
      </c>
      <c r="AO12" s="6">
        <f t="shared" si="12"/>
        <v>1147</v>
      </c>
      <c r="AP12" s="6">
        <f t="shared" si="13"/>
        <v>248</v>
      </c>
      <c r="AQ12" s="6"/>
      <c r="AR12" s="6"/>
    </row>
    <row r="13" spans="2:46" x14ac:dyDescent="0.3">
      <c r="B13" s="4" t="s">
        <v>9</v>
      </c>
      <c r="C13" s="6">
        <v>1007</v>
      </c>
      <c r="D13" s="7">
        <v>3.6502700547359303E-2</v>
      </c>
      <c r="E13" s="6">
        <f t="shared" si="0"/>
        <v>1007</v>
      </c>
      <c r="F13" s="6">
        <f t="shared" si="1"/>
        <v>9063</v>
      </c>
      <c r="H13" s="4" t="s">
        <v>9</v>
      </c>
      <c r="I13" s="6">
        <v>560</v>
      </c>
      <c r="J13" s="7">
        <v>5.1324351571808299E-2</v>
      </c>
      <c r="K13" s="6">
        <f t="shared" si="2"/>
        <v>3360</v>
      </c>
      <c r="L13" s="6">
        <f t="shared" si="3"/>
        <v>5040</v>
      </c>
      <c r="N13" s="4" t="s">
        <v>9</v>
      </c>
      <c r="O13" s="6">
        <v>80</v>
      </c>
      <c r="P13" s="7">
        <v>3.3098882912701702E-2</v>
      </c>
      <c r="Q13" s="6">
        <f t="shared" si="4"/>
        <v>960</v>
      </c>
      <c r="R13" s="6">
        <f t="shared" si="5"/>
        <v>720</v>
      </c>
      <c r="T13" s="4" t="s">
        <v>9</v>
      </c>
      <c r="U13" s="6">
        <v>65</v>
      </c>
      <c r="V13" s="7">
        <v>3.7121644774414597E-2</v>
      </c>
      <c r="W13" s="6">
        <f t="shared" si="6"/>
        <v>1170</v>
      </c>
      <c r="X13" s="6">
        <f t="shared" si="7"/>
        <v>585</v>
      </c>
      <c r="Z13" s="4" t="s">
        <v>9</v>
      </c>
      <c r="AA13" s="6">
        <v>3</v>
      </c>
      <c r="AB13" s="7">
        <v>5.6925996204933603E-3</v>
      </c>
      <c r="AC13" s="6">
        <f t="shared" si="8"/>
        <v>72</v>
      </c>
      <c r="AD13" s="6">
        <f t="shared" si="9"/>
        <v>27</v>
      </c>
      <c r="AF13" s="4" t="s">
        <v>9</v>
      </c>
      <c r="AG13" s="6">
        <v>12</v>
      </c>
      <c r="AH13" s="7">
        <v>2.4691358024691398E-2</v>
      </c>
      <c r="AI13" s="6">
        <f t="shared" si="10"/>
        <v>360</v>
      </c>
      <c r="AJ13" s="6">
        <f t="shared" si="11"/>
        <v>108</v>
      </c>
      <c r="AL13" s="4" t="s">
        <v>9</v>
      </c>
      <c r="AM13" s="6">
        <v>24</v>
      </c>
      <c r="AN13" s="7">
        <v>1.9323671497584499E-2</v>
      </c>
      <c r="AO13" s="6">
        <f t="shared" si="12"/>
        <v>864</v>
      </c>
      <c r="AP13" s="6">
        <f t="shared" si="13"/>
        <v>216</v>
      </c>
      <c r="AQ13" s="6"/>
      <c r="AR13" s="6"/>
    </row>
    <row r="14" spans="2:46" x14ac:dyDescent="0.3">
      <c r="B14" s="4" t="s">
        <v>10</v>
      </c>
      <c r="C14" s="6">
        <v>932</v>
      </c>
      <c r="D14" s="7">
        <v>3.3784028709174602E-2</v>
      </c>
      <c r="E14" s="6">
        <f t="shared" si="0"/>
        <v>0</v>
      </c>
      <c r="F14" s="6">
        <f t="shared" si="1"/>
        <v>9320</v>
      </c>
      <c r="H14" s="4" t="s">
        <v>10</v>
      </c>
      <c r="I14" s="6">
        <v>579</v>
      </c>
      <c r="J14" s="7">
        <v>5.3065713500137501E-2</v>
      </c>
      <c r="K14" s="6">
        <f t="shared" si="2"/>
        <v>2895</v>
      </c>
      <c r="L14" s="6">
        <f t="shared" si="3"/>
        <v>5790</v>
      </c>
      <c r="N14" s="4" t="s">
        <v>10</v>
      </c>
      <c r="O14" s="6">
        <v>134</v>
      </c>
      <c r="P14" s="7">
        <v>5.5440628878775301E-2</v>
      </c>
      <c r="Q14" s="6">
        <f t="shared" si="4"/>
        <v>1474</v>
      </c>
      <c r="R14" s="6">
        <f t="shared" si="5"/>
        <v>1340</v>
      </c>
      <c r="T14" s="4" t="s">
        <v>10</v>
      </c>
      <c r="U14" s="6">
        <v>94</v>
      </c>
      <c r="V14" s="7">
        <v>5.3683609366076503E-2</v>
      </c>
      <c r="W14" s="6">
        <f t="shared" si="6"/>
        <v>1598</v>
      </c>
      <c r="X14" s="6">
        <f t="shared" si="7"/>
        <v>940</v>
      </c>
      <c r="Z14" s="4" t="s">
        <v>10</v>
      </c>
      <c r="AA14" s="6">
        <v>7</v>
      </c>
      <c r="AB14" s="7">
        <v>1.32827324478178E-2</v>
      </c>
      <c r="AC14" s="6">
        <f t="shared" si="8"/>
        <v>161</v>
      </c>
      <c r="AD14" s="6">
        <f t="shared" si="9"/>
        <v>70</v>
      </c>
      <c r="AF14" s="4" t="s">
        <v>10</v>
      </c>
      <c r="AG14" s="6">
        <v>19</v>
      </c>
      <c r="AH14" s="7">
        <v>3.9094650205761299E-2</v>
      </c>
      <c r="AI14" s="6">
        <f t="shared" si="10"/>
        <v>551</v>
      </c>
      <c r="AJ14" s="6">
        <f t="shared" si="11"/>
        <v>190</v>
      </c>
      <c r="AL14" s="4" t="s">
        <v>10</v>
      </c>
      <c r="AM14" s="6">
        <v>29</v>
      </c>
      <c r="AN14" s="7">
        <v>2.3349436392914698E-2</v>
      </c>
      <c r="AO14" s="6">
        <f t="shared" si="12"/>
        <v>1015</v>
      </c>
      <c r="AP14" s="6">
        <f t="shared" si="13"/>
        <v>290</v>
      </c>
      <c r="AQ14" s="6"/>
      <c r="AR14" s="6"/>
    </row>
    <row r="15" spans="2:46" x14ac:dyDescent="0.3">
      <c r="B15" s="4" t="s">
        <v>11</v>
      </c>
      <c r="C15" s="6">
        <v>459</v>
      </c>
      <c r="D15" s="7">
        <v>1.66382716496901E-2</v>
      </c>
      <c r="E15" s="6">
        <v>0</v>
      </c>
      <c r="F15" s="6">
        <f t="shared" si="1"/>
        <v>5049</v>
      </c>
      <c r="H15" s="4" t="s">
        <v>11</v>
      </c>
      <c r="I15" s="6">
        <v>390</v>
      </c>
      <c r="J15" s="7">
        <v>3.5743744844652203E-2</v>
      </c>
      <c r="K15" s="6">
        <f t="shared" si="2"/>
        <v>1560</v>
      </c>
      <c r="L15" s="6">
        <f t="shared" si="3"/>
        <v>4290</v>
      </c>
      <c r="N15" s="4" t="s">
        <v>11</v>
      </c>
      <c r="O15" s="6">
        <v>88</v>
      </c>
      <c r="P15" s="7">
        <v>3.6408771203971901E-2</v>
      </c>
      <c r="Q15" s="6">
        <f t="shared" si="4"/>
        <v>880</v>
      </c>
      <c r="R15" s="6">
        <f t="shared" si="5"/>
        <v>968</v>
      </c>
      <c r="T15" s="4" t="s">
        <v>11</v>
      </c>
      <c r="U15" s="6">
        <v>65</v>
      </c>
      <c r="V15" s="7">
        <v>3.7121644774414597E-2</v>
      </c>
      <c r="W15" s="6">
        <f t="shared" si="6"/>
        <v>1040</v>
      </c>
      <c r="X15" s="6">
        <f t="shared" si="7"/>
        <v>715</v>
      </c>
      <c r="Z15" s="4" t="s">
        <v>11</v>
      </c>
      <c r="AA15" s="6">
        <v>3</v>
      </c>
      <c r="AB15" s="7">
        <v>5.6925996204933603E-3</v>
      </c>
      <c r="AC15" s="6">
        <f t="shared" si="8"/>
        <v>66</v>
      </c>
      <c r="AD15" s="6">
        <f t="shared" si="9"/>
        <v>33</v>
      </c>
      <c r="AF15" s="4" t="s">
        <v>11</v>
      </c>
      <c r="AG15" s="6">
        <v>8</v>
      </c>
      <c r="AH15" s="7">
        <v>1.6460905349794198E-2</v>
      </c>
      <c r="AI15" s="6">
        <f t="shared" si="10"/>
        <v>224</v>
      </c>
      <c r="AJ15" s="6">
        <f t="shared" si="11"/>
        <v>88</v>
      </c>
      <c r="AL15" s="4" t="s">
        <v>11</v>
      </c>
      <c r="AM15" s="6">
        <v>14</v>
      </c>
      <c r="AN15" s="7">
        <v>1.12721417069243E-2</v>
      </c>
      <c r="AO15" s="6">
        <f t="shared" si="12"/>
        <v>476</v>
      </c>
      <c r="AP15" s="6">
        <f t="shared" si="13"/>
        <v>154</v>
      </c>
      <c r="AQ15" s="6"/>
      <c r="AR15" s="6"/>
    </row>
    <row r="16" spans="2:46" x14ac:dyDescent="0.3">
      <c r="B16" s="4" t="s">
        <v>12</v>
      </c>
      <c r="C16" s="6">
        <v>389</v>
      </c>
      <c r="D16" s="7">
        <v>1.4100844600717701E-2</v>
      </c>
      <c r="E16" s="6">
        <v>0</v>
      </c>
      <c r="F16" s="6">
        <f t="shared" si="1"/>
        <v>4668</v>
      </c>
      <c r="H16" s="4" t="s">
        <v>12</v>
      </c>
      <c r="I16" s="6">
        <v>440</v>
      </c>
      <c r="J16" s="7">
        <v>4.03262762349922E-2</v>
      </c>
      <c r="K16" s="6">
        <f t="shared" si="2"/>
        <v>1320</v>
      </c>
      <c r="L16" s="6">
        <f t="shared" si="3"/>
        <v>5280</v>
      </c>
      <c r="N16" s="4" t="s">
        <v>12</v>
      </c>
      <c r="O16" s="6">
        <v>133</v>
      </c>
      <c r="P16" s="7">
        <v>5.5026892842366601E-2</v>
      </c>
      <c r="Q16" s="6">
        <f t="shared" si="4"/>
        <v>1197</v>
      </c>
      <c r="R16" s="6">
        <f t="shared" si="5"/>
        <v>1596</v>
      </c>
      <c r="T16" s="4" t="s">
        <v>12</v>
      </c>
      <c r="U16" s="6">
        <v>74</v>
      </c>
      <c r="V16" s="7">
        <v>4.22615648201028E-2</v>
      </c>
      <c r="W16" s="6">
        <f t="shared" si="6"/>
        <v>1110</v>
      </c>
      <c r="X16" s="6">
        <f t="shared" si="7"/>
        <v>888</v>
      </c>
      <c r="Z16" s="4" t="s">
        <v>12</v>
      </c>
      <c r="AA16" s="6">
        <v>3</v>
      </c>
      <c r="AB16" s="7">
        <v>5.6925996204933603E-3</v>
      </c>
      <c r="AC16" s="6">
        <f t="shared" si="8"/>
        <v>63</v>
      </c>
      <c r="AD16" s="6">
        <f t="shared" si="9"/>
        <v>36</v>
      </c>
      <c r="AF16" s="4" t="s">
        <v>12</v>
      </c>
      <c r="AG16" s="6">
        <v>18</v>
      </c>
      <c r="AH16" s="7">
        <v>3.7037037037037E-2</v>
      </c>
      <c r="AI16" s="6">
        <f t="shared" si="10"/>
        <v>486</v>
      </c>
      <c r="AJ16" s="6">
        <f t="shared" si="11"/>
        <v>216</v>
      </c>
      <c r="AL16" s="4" t="s">
        <v>12</v>
      </c>
      <c r="AM16" s="6">
        <v>17</v>
      </c>
      <c r="AN16" s="7">
        <v>1.3687600644122401E-2</v>
      </c>
      <c r="AO16" s="6">
        <f t="shared" si="12"/>
        <v>561</v>
      </c>
      <c r="AP16" s="6">
        <f t="shared" si="13"/>
        <v>204</v>
      </c>
      <c r="AQ16" s="6"/>
      <c r="AR16" s="6"/>
    </row>
    <row r="17" spans="2:44" x14ac:dyDescent="0.3">
      <c r="B17" s="4" t="s">
        <v>13</v>
      </c>
      <c r="C17" s="6">
        <v>209</v>
      </c>
      <c r="D17" s="7">
        <v>7.5760321890745597E-3</v>
      </c>
      <c r="E17" s="6">
        <v>0</v>
      </c>
      <c r="F17" s="6">
        <f t="shared" si="1"/>
        <v>2717</v>
      </c>
      <c r="H17" s="4" t="s">
        <v>13</v>
      </c>
      <c r="I17" s="6">
        <v>287</v>
      </c>
      <c r="J17" s="7">
        <v>2.6303730180551699E-2</v>
      </c>
      <c r="K17" s="6">
        <f t="shared" si="2"/>
        <v>574</v>
      </c>
      <c r="L17" s="6">
        <f t="shared" si="3"/>
        <v>3731</v>
      </c>
      <c r="N17" s="4" t="s">
        <v>13</v>
      </c>
      <c r="O17" s="6">
        <v>121</v>
      </c>
      <c r="P17" s="7">
        <v>5.0062060405461302E-2</v>
      </c>
      <c r="Q17" s="6">
        <f t="shared" si="4"/>
        <v>968</v>
      </c>
      <c r="R17" s="6">
        <f t="shared" si="5"/>
        <v>1573</v>
      </c>
      <c r="T17" s="4" t="s">
        <v>13</v>
      </c>
      <c r="U17" s="6">
        <v>51</v>
      </c>
      <c r="V17" s="7">
        <v>2.9126213592233E-2</v>
      </c>
      <c r="W17" s="6">
        <f t="shared" si="6"/>
        <v>714</v>
      </c>
      <c r="X17" s="6">
        <f t="shared" si="7"/>
        <v>663</v>
      </c>
      <c r="Z17" s="4" t="s">
        <v>13</v>
      </c>
      <c r="AA17" s="6">
        <v>5</v>
      </c>
      <c r="AB17" s="7">
        <v>9.4876660341556007E-3</v>
      </c>
      <c r="AC17" s="6">
        <f t="shared" si="8"/>
        <v>100</v>
      </c>
      <c r="AD17" s="6">
        <f t="shared" si="9"/>
        <v>65</v>
      </c>
      <c r="AF17" s="4" t="s">
        <v>13</v>
      </c>
      <c r="AG17" s="6">
        <v>10</v>
      </c>
      <c r="AH17" s="7">
        <v>2.0576131687242798E-2</v>
      </c>
      <c r="AI17" s="6">
        <f t="shared" si="10"/>
        <v>260</v>
      </c>
      <c r="AJ17" s="6">
        <f t="shared" si="11"/>
        <v>130</v>
      </c>
      <c r="AL17" s="4" t="s">
        <v>13</v>
      </c>
      <c r="AM17" s="6">
        <v>9</v>
      </c>
      <c r="AN17" s="7">
        <v>7.2463768115942004E-3</v>
      </c>
      <c r="AO17" s="6">
        <f t="shared" si="12"/>
        <v>288</v>
      </c>
      <c r="AP17" s="6">
        <f t="shared" si="13"/>
        <v>117</v>
      </c>
      <c r="AQ17" s="6"/>
      <c r="AR17" s="6"/>
    </row>
    <row r="18" spans="2:44" x14ac:dyDescent="0.3">
      <c r="B18" s="4" t="s">
        <v>14</v>
      </c>
      <c r="C18" s="6">
        <v>179</v>
      </c>
      <c r="D18" s="7">
        <v>6.4885634538007003E-3</v>
      </c>
      <c r="E18" s="6">
        <v>0</v>
      </c>
      <c r="F18" s="6">
        <f t="shared" si="1"/>
        <v>2506</v>
      </c>
      <c r="H18" s="4" t="s">
        <v>14</v>
      </c>
      <c r="I18" s="6">
        <v>238</v>
      </c>
      <c r="J18" s="7">
        <v>2.18128494180185E-2</v>
      </c>
      <c r="K18" s="6">
        <f t="shared" si="2"/>
        <v>238</v>
      </c>
      <c r="L18" s="6">
        <f t="shared" si="3"/>
        <v>3332</v>
      </c>
      <c r="N18" s="4" t="s">
        <v>14</v>
      </c>
      <c r="O18" s="6">
        <v>115</v>
      </c>
      <c r="P18" s="7">
        <v>4.7579644187008698E-2</v>
      </c>
      <c r="Q18" s="6">
        <f t="shared" si="4"/>
        <v>805</v>
      </c>
      <c r="R18" s="6">
        <f t="shared" si="5"/>
        <v>1610</v>
      </c>
      <c r="T18" s="4" t="s">
        <v>14</v>
      </c>
      <c r="U18" s="6">
        <v>62</v>
      </c>
      <c r="V18" s="7">
        <v>3.5408338092518601E-2</v>
      </c>
      <c r="W18" s="6">
        <f t="shared" si="6"/>
        <v>806</v>
      </c>
      <c r="X18" s="6">
        <f t="shared" si="7"/>
        <v>868</v>
      </c>
      <c r="Z18" s="4" t="s">
        <v>14</v>
      </c>
      <c r="AA18" s="6">
        <v>10</v>
      </c>
      <c r="AB18" s="7">
        <v>1.8975332068311201E-2</v>
      </c>
      <c r="AC18" s="6">
        <f t="shared" si="8"/>
        <v>190</v>
      </c>
      <c r="AD18" s="6">
        <f t="shared" si="9"/>
        <v>140</v>
      </c>
      <c r="AF18" s="4" t="s">
        <v>14</v>
      </c>
      <c r="AG18" s="6">
        <v>12</v>
      </c>
      <c r="AH18" s="7">
        <v>2.4691358024691398E-2</v>
      </c>
      <c r="AI18" s="6">
        <f t="shared" si="10"/>
        <v>300</v>
      </c>
      <c r="AJ18" s="6">
        <f t="shared" si="11"/>
        <v>168</v>
      </c>
      <c r="AL18" s="4" t="s">
        <v>14</v>
      </c>
      <c r="AM18" s="6">
        <v>10</v>
      </c>
      <c r="AN18" s="7">
        <v>8.0515297906602196E-3</v>
      </c>
      <c r="AO18" s="6">
        <f t="shared" si="12"/>
        <v>310</v>
      </c>
      <c r="AP18" s="6">
        <f t="shared" si="13"/>
        <v>140</v>
      </c>
      <c r="AQ18" s="6"/>
      <c r="AR18" s="6"/>
    </row>
    <row r="19" spans="2:44" x14ac:dyDescent="0.3">
      <c r="B19" s="4" t="s">
        <v>15</v>
      </c>
      <c r="C19" s="6">
        <v>160</v>
      </c>
      <c r="D19" s="7">
        <v>5.7998332547939202E-3</v>
      </c>
      <c r="E19" s="6">
        <v>0</v>
      </c>
      <c r="F19" s="6">
        <f t="shared" si="1"/>
        <v>2400</v>
      </c>
      <c r="H19" s="4" t="s">
        <v>15</v>
      </c>
      <c r="I19" s="6">
        <v>259</v>
      </c>
      <c r="J19" s="7">
        <v>2.3737512601961299E-2</v>
      </c>
      <c r="K19" s="6">
        <v>0</v>
      </c>
      <c r="L19" s="6">
        <f t="shared" si="3"/>
        <v>3885</v>
      </c>
      <c r="N19" s="4" t="s">
        <v>15</v>
      </c>
      <c r="O19" s="6">
        <v>166</v>
      </c>
      <c r="P19" s="7">
        <v>6.8680182043855995E-2</v>
      </c>
      <c r="Q19" s="6">
        <f t="shared" si="4"/>
        <v>996</v>
      </c>
      <c r="R19" s="6">
        <f t="shared" si="5"/>
        <v>2490</v>
      </c>
      <c r="T19" s="4" t="s">
        <v>15</v>
      </c>
      <c r="U19" s="6">
        <v>71</v>
      </c>
      <c r="V19" s="7">
        <v>4.05482581382067E-2</v>
      </c>
      <c r="W19" s="6">
        <f t="shared" si="6"/>
        <v>852</v>
      </c>
      <c r="X19" s="6">
        <f t="shared" si="7"/>
        <v>1065</v>
      </c>
      <c r="Z19" s="4" t="s">
        <v>15</v>
      </c>
      <c r="AA19" s="6">
        <v>16</v>
      </c>
      <c r="AB19" s="7">
        <v>3.0360531309297899E-2</v>
      </c>
      <c r="AC19" s="6">
        <f t="shared" si="8"/>
        <v>288</v>
      </c>
      <c r="AD19" s="6">
        <f t="shared" si="9"/>
        <v>240</v>
      </c>
      <c r="AF19" s="4" t="s">
        <v>15</v>
      </c>
      <c r="AG19" s="6">
        <v>20</v>
      </c>
      <c r="AH19" s="7">
        <v>4.1152263374485597E-2</v>
      </c>
      <c r="AI19" s="6">
        <f t="shared" si="10"/>
        <v>480</v>
      </c>
      <c r="AJ19" s="6">
        <f t="shared" si="11"/>
        <v>300</v>
      </c>
      <c r="AL19" s="4" t="s">
        <v>15</v>
      </c>
      <c r="AM19" s="6">
        <v>8</v>
      </c>
      <c r="AN19" s="7">
        <v>6.4412238325281803E-3</v>
      </c>
      <c r="AO19" s="6">
        <f t="shared" si="12"/>
        <v>240</v>
      </c>
      <c r="AP19" s="6">
        <f t="shared" si="13"/>
        <v>120</v>
      </c>
      <c r="AQ19" s="6"/>
      <c r="AR19" s="6"/>
    </row>
    <row r="20" spans="2:44" x14ac:dyDescent="0.3">
      <c r="B20" s="4" t="s">
        <v>16</v>
      </c>
      <c r="C20" s="6">
        <v>96</v>
      </c>
      <c r="D20" s="7">
        <v>3.4798999528763501E-3</v>
      </c>
      <c r="E20" s="6">
        <v>0</v>
      </c>
      <c r="F20" s="6">
        <f t="shared" si="1"/>
        <v>1536</v>
      </c>
      <c r="H20" s="4" t="s">
        <v>16</v>
      </c>
      <c r="I20" s="6">
        <v>167</v>
      </c>
      <c r="J20" s="7">
        <v>1.5305654843735699E-2</v>
      </c>
      <c r="K20" s="6">
        <v>0</v>
      </c>
      <c r="L20" s="6">
        <f t="shared" si="3"/>
        <v>2672</v>
      </c>
      <c r="N20" s="4" t="s">
        <v>16</v>
      </c>
      <c r="O20" s="6">
        <v>102</v>
      </c>
      <c r="P20" s="7">
        <v>4.2201075713694698E-2</v>
      </c>
      <c r="Q20" s="6">
        <f t="shared" si="4"/>
        <v>510</v>
      </c>
      <c r="R20" s="6">
        <f t="shared" si="5"/>
        <v>1632</v>
      </c>
      <c r="T20" s="4" t="s">
        <v>16</v>
      </c>
      <c r="U20" s="6">
        <v>61</v>
      </c>
      <c r="V20" s="7">
        <v>3.4837235865219897E-2</v>
      </c>
      <c r="W20" s="6">
        <f t="shared" si="6"/>
        <v>671</v>
      </c>
      <c r="X20" s="6">
        <f t="shared" si="7"/>
        <v>976</v>
      </c>
      <c r="Z20" s="4" t="s">
        <v>16</v>
      </c>
      <c r="AA20" s="6">
        <v>13</v>
      </c>
      <c r="AB20" s="7">
        <v>2.4667931688804601E-2</v>
      </c>
      <c r="AC20" s="6">
        <f t="shared" si="8"/>
        <v>221</v>
      </c>
      <c r="AD20" s="6">
        <f t="shared" si="9"/>
        <v>208</v>
      </c>
      <c r="AF20" s="4" t="s">
        <v>16</v>
      </c>
      <c r="AG20" s="6">
        <v>16</v>
      </c>
      <c r="AH20" s="7">
        <v>3.2921810699588501E-2</v>
      </c>
      <c r="AI20" s="6">
        <f t="shared" si="10"/>
        <v>368</v>
      </c>
      <c r="AJ20" s="6">
        <f t="shared" si="11"/>
        <v>256</v>
      </c>
      <c r="AL20" s="4" t="s">
        <v>16</v>
      </c>
      <c r="AM20" s="6">
        <v>7</v>
      </c>
      <c r="AN20" s="7">
        <v>5.6360708534621603E-3</v>
      </c>
      <c r="AO20" s="6">
        <f t="shared" si="12"/>
        <v>203</v>
      </c>
      <c r="AP20" s="6">
        <f t="shared" si="13"/>
        <v>112</v>
      </c>
      <c r="AQ20" s="6"/>
      <c r="AR20" s="6"/>
    </row>
    <row r="21" spans="2:44" x14ac:dyDescent="0.3">
      <c r="B21" s="4" t="s">
        <v>17</v>
      </c>
      <c r="C21" s="6">
        <v>61</v>
      </c>
      <c r="D21" s="7">
        <v>2.2111864283901801E-3</v>
      </c>
      <c r="E21" s="6">
        <v>0</v>
      </c>
      <c r="F21" s="6">
        <f t="shared" si="1"/>
        <v>1037</v>
      </c>
      <c r="H21" s="4" t="s">
        <v>17</v>
      </c>
      <c r="I21" s="6">
        <v>149</v>
      </c>
      <c r="J21" s="7">
        <v>1.3655943543213299E-2</v>
      </c>
      <c r="K21" s="6">
        <v>0</v>
      </c>
      <c r="L21" s="6">
        <f t="shared" si="3"/>
        <v>2533</v>
      </c>
      <c r="N21" s="4" t="s">
        <v>17</v>
      </c>
      <c r="O21" s="6">
        <v>104</v>
      </c>
      <c r="P21" s="7">
        <v>4.3028547786512203E-2</v>
      </c>
      <c r="Q21" s="6">
        <f t="shared" si="4"/>
        <v>416</v>
      </c>
      <c r="R21" s="6">
        <f t="shared" si="5"/>
        <v>1768</v>
      </c>
      <c r="T21" s="4" t="s">
        <v>17</v>
      </c>
      <c r="U21" s="6">
        <v>50</v>
      </c>
      <c r="V21" s="7">
        <v>2.8555111364934299E-2</v>
      </c>
      <c r="W21" s="6">
        <f t="shared" si="6"/>
        <v>500</v>
      </c>
      <c r="X21" s="6">
        <f t="shared" si="7"/>
        <v>850</v>
      </c>
      <c r="Z21" s="4" t="s">
        <v>17</v>
      </c>
      <c r="AA21" s="6">
        <v>12</v>
      </c>
      <c r="AB21" s="7">
        <v>2.2770398481973399E-2</v>
      </c>
      <c r="AC21" s="6">
        <f t="shared" si="8"/>
        <v>192</v>
      </c>
      <c r="AD21" s="6">
        <f t="shared" si="9"/>
        <v>204</v>
      </c>
      <c r="AF21" s="4" t="s">
        <v>17</v>
      </c>
      <c r="AG21" s="6">
        <v>7</v>
      </c>
      <c r="AH21" s="7">
        <v>1.4403292181070001E-2</v>
      </c>
      <c r="AI21" s="6">
        <f t="shared" si="10"/>
        <v>154</v>
      </c>
      <c r="AJ21" s="6">
        <f t="shared" si="11"/>
        <v>119</v>
      </c>
      <c r="AL21" s="4" t="s">
        <v>17</v>
      </c>
      <c r="AM21" s="6">
        <v>6</v>
      </c>
      <c r="AN21" s="7">
        <v>4.8309178743961402E-3</v>
      </c>
      <c r="AO21" s="6">
        <f t="shared" si="12"/>
        <v>168</v>
      </c>
      <c r="AP21" s="6">
        <f t="shared" si="13"/>
        <v>102</v>
      </c>
      <c r="AQ21" s="6"/>
      <c r="AR21" s="6"/>
    </row>
    <row r="22" spans="2:44" x14ac:dyDescent="0.3">
      <c r="B22" s="4" t="s">
        <v>18</v>
      </c>
      <c r="C22" s="6">
        <v>66</v>
      </c>
      <c r="D22" s="7">
        <v>2.3924312176024898E-3</v>
      </c>
      <c r="E22" s="6">
        <v>0</v>
      </c>
      <c r="F22" s="6">
        <f t="shared" si="1"/>
        <v>1188</v>
      </c>
      <c r="H22" s="4" t="s">
        <v>18</v>
      </c>
      <c r="I22" s="6">
        <v>123</v>
      </c>
      <c r="J22" s="7">
        <v>1.1273027220236501E-2</v>
      </c>
      <c r="K22" s="6">
        <v>0</v>
      </c>
      <c r="L22" s="6">
        <f t="shared" si="3"/>
        <v>2214</v>
      </c>
      <c r="N22" s="4" t="s">
        <v>18</v>
      </c>
      <c r="O22" s="6">
        <v>110</v>
      </c>
      <c r="P22" s="7">
        <v>4.55109640049648E-2</v>
      </c>
      <c r="Q22" s="6">
        <f t="shared" si="4"/>
        <v>330</v>
      </c>
      <c r="R22" s="6">
        <f t="shared" si="5"/>
        <v>1980</v>
      </c>
      <c r="T22" s="4" t="s">
        <v>18</v>
      </c>
      <c r="U22" s="6">
        <v>51</v>
      </c>
      <c r="V22" s="7">
        <v>2.9126213592233E-2</v>
      </c>
      <c r="W22" s="6">
        <f t="shared" si="6"/>
        <v>459</v>
      </c>
      <c r="X22" s="6">
        <f t="shared" si="7"/>
        <v>918</v>
      </c>
      <c r="Z22" s="4" t="s">
        <v>18</v>
      </c>
      <c r="AA22" s="6">
        <v>14</v>
      </c>
      <c r="AB22" s="7">
        <v>2.6565464895635701E-2</v>
      </c>
      <c r="AC22" s="6">
        <f t="shared" si="8"/>
        <v>210</v>
      </c>
      <c r="AD22" s="6">
        <f t="shared" si="9"/>
        <v>252</v>
      </c>
      <c r="AF22" s="4" t="s">
        <v>18</v>
      </c>
      <c r="AG22" s="6">
        <v>9</v>
      </c>
      <c r="AH22" s="7">
        <v>1.85185185185185E-2</v>
      </c>
      <c r="AI22" s="6">
        <f t="shared" si="10"/>
        <v>189</v>
      </c>
      <c r="AJ22" s="6">
        <f t="shared" si="11"/>
        <v>162</v>
      </c>
      <c r="AL22" s="4" t="s">
        <v>18</v>
      </c>
      <c r="AM22" s="6">
        <v>9</v>
      </c>
      <c r="AN22" s="7">
        <v>7.2463768115942004E-3</v>
      </c>
      <c r="AO22" s="6">
        <f t="shared" si="12"/>
        <v>243</v>
      </c>
      <c r="AP22" s="6">
        <f t="shared" si="13"/>
        <v>162</v>
      </c>
      <c r="AQ22" s="6"/>
      <c r="AR22" s="6"/>
    </row>
    <row r="23" spans="2:44" x14ac:dyDescent="0.3">
      <c r="B23" s="4" t="s">
        <v>19</v>
      </c>
      <c r="C23" s="6">
        <v>40</v>
      </c>
      <c r="D23" s="7">
        <v>1.4499583136984801E-3</v>
      </c>
      <c r="E23" s="6">
        <v>0</v>
      </c>
      <c r="F23" s="6">
        <f t="shared" si="1"/>
        <v>760</v>
      </c>
      <c r="H23" s="4" t="s">
        <v>19</v>
      </c>
      <c r="I23" s="6">
        <v>72</v>
      </c>
      <c r="J23" s="7">
        <v>6.5988452020896296E-3</v>
      </c>
      <c r="K23" s="6">
        <v>0</v>
      </c>
      <c r="L23" s="6">
        <f t="shared" si="3"/>
        <v>1368</v>
      </c>
      <c r="N23" s="4" t="s">
        <v>19</v>
      </c>
      <c r="O23" s="6">
        <v>90</v>
      </c>
      <c r="P23" s="7">
        <v>3.7236243276789399E-2</v>
      </c>
      <c r="Q23" s="6">
        <f t="shared" si="4"/>
        <v>180</v>
      </c>
      <c r="R23" s="6">
        <f t="shared" si="5"/>
        <v>1710</v>
      </c>
      <c r="T23" s="4" t="s">
        <v>19</v>
      </c>
      <c r="U23" s="6">
        <v>75</v>
      </c>
      <c r="V23" s="7">
        <v>4.2832667047401497E-2</v>
      </c>
      <c r="W23" s="6">
        <f t="shared" si="6"/>
        <v>600</v>
      </c>
      <c r="X23" s="6">
        <f t="shared" si="7"/>
        <v>1425</v>
      </c>
      <c r="Z23" s="4" t="s">
        <v>19</v>
      </c>
      <c r="AA23" s="6">
        <v>15</v>
      </c>
      <c r="AB23" s="7">
        <v>2.8462998102466799E-2</v>
      </c>
      <c r="AC23" s="6">
        <f t="shared" si="8"/>
        <v>210</v>
      </c>
      <c r="AD23" s="6">
        <f t="shared" si="9"/>
        <v>285</v>
      </c>
      <c r="AF23" s="4" t="s">
        <v>19</v>
      </c>
      <c r="AG23" s="6">
        <v>9</v>
      </c>
      <c r="AH23" s="7">
        <v>1.85185185185185E-2</v>
      </c>
      <c r="AI23" s="6">
        <f t="shared" si="10"/>
        <v>180</v>
      </c>
      <c r="AJ23" s="6">
        <f t="shared" si="11"/>
        <v>171</v>
      </c>
      <c r="AL23" s="4" t="s">
        <v>19</v>
      </c>
      <c r="AM23" s="6">
        <v>8</v>
      </c>
      <c r="AN23" s="7">
        <v>6.4412238325281803E-3</v>
      </c>
      <c r="AO23" s="6">
        <f t="shared" si="12"/>
        <v>208</v>
      </c>
      <c r="AP23" s="6">
        <f t="shared" si="13"/>
        <v>152</v>
      </c>
      <c r="AQ23" s="6"/>
      <c r="AR23" s="6"/>
    </row>
    <row r="24" spans="2:44" x14ac:dyDescent="0.3">
      <c r="B24" s="4" t="s">
        <v>20</v>
      </c>
      <c r="C24" s="6">
        <v>67</v>
      </c>
      <c r="D24" s="7">
        <v>2.4286801754449601E-3</v>
      </c>
      <c r="E24" s="6">
        <v>0</v>
      </c>
      <c r="F24" s="6">
        <f t="shared" si="1"/>
        <v>1340</v>
      </c>
      <c r="H24" s="4" t="s">
        <v>20</v>
      </c>
      <c r="I24" s="4">
        <v>119</v>
      </c>
      <c r="J24" s="5">
        <v>1.0906424709009301E-2</v>
      </c>
      <c r="K24" s="6">
        <v>0</v>
      </c>
      <c r="L24" s="6">
        <f t="shared" si="3"/>
        <v>2380</v>
      </c>
      <c r="N24" s="4" t="s">
        <v>20</v>
      </c>
      <c r="O24" s="4">
        <v>146</v>
      </c>
      <c r="P24" s="5">
        <v>6.04054613156806E-2</v>
      </c>
      <c r="Q24" s="6">
        <f t="shared" si="4"/>
        <v>146</v>
      </c>
      <c r="R24" s="6">
        <f t="shared" si="5"/>
        <v>2920</v>
      </c>
      <c r="T24" s="4" t="s">
        <v>20</v>
      </c>
      <c r="U24" s="4">
        <v>78</v>
      </c>
      <c r="V24" s="5">
        <v>4.45459737292975E-2</v>
      </c>
      <c r="W24" s="6">
        <f t="shared" si="6"/>
        <v>546</v>
      </c>
      <c r="X24" s="6">
        <f t="shared" si="7"/>
        <v>1560</v>
      </c>
      <c r="Z24" s="4" t="s">
        <v>20</v>
      </c>
      <c r="AA24" s="4">
        <v>24</v>
      </c>
      <c r="AB24" s="5">
        <v>4.5540796963946903E-2</v>
      </c>
      <c r="AC24" s="6">
        <f t="shared" si="8"/>
        <v>312</v>
      </c>
      <c r="AD24" s="6">
        <f t="shared" si="9"/>
        <v>480</v>
      </c>
      <c r="AF24" s="4" t="s">
        <v>20</v>
      </c>
      <c r="AG24" s="4">
        <v>17</v>
      </c>
      <c r="AH24" s="5">
        <v>3.4979423868312799E-2</v>
      </c>
      <c r="AI24" s="6">
        <f t="shared" si="10"/>
        <v>323</v>
      </c>
      <c r="AJ24" s="6">
        <f t="shared" si="11"/>
        <v>340</v>
      </c>
      <c r="AL24" s="4" t="s">
        <v>20</v>
      </c>
      <c r="AM24" s="4">
        <v>19</v>
      </c>
      <c r="AN24" s="5">
        <v>1.5297906602254399E-2</v>
      </c>
      <c r="AO24" s="6">
        <f t="shared" si="12"/>
        <v>475</v>
      </c>
      <c r="AP24" s="6">
        <f t="shared" si="13"/>
        <v>380</v>
      </c>
      <c r="AQ24" s="6"/>
      <c r="AR24" s="6"/>
    </row>
    <row r="25" spans="2:44" x14ac:dyDescent="0.3">
      <c r="B25" s="4" t="s">
        <v>21</v>
      </c>
      <c r="C25" s="6">
        <v>40</v>
      </c>
      <c r="D25" s="7">
        <v>1.4499583136984801E-3</v>
      </c>
      <c r="E25" s="6">
        <v>0</v>
      </c>
      <c r="F25" s="6">
        <f t="shared" si="1"/>
        <v>840</v>
      </c>
      <c r="H25" s="4" t="s">
        <v>21</v>
      </c>
      <c r="I25" s="4">
        <v>54</v>
      </c>
      <c r="J25" s="5">
        <v>4.9491339015672303E-3</v>
      </c>
      <c r="K25" s="6">
        <v>0</v>
      </c>
      <c r="L25" s="6">
        <f t="shared" si="3"/>
        <v>1134</v>
      </c>
      <c r="N25" s="4" t="s">
        <v>21</v>
      </c>
      <c r="O25" s="4">
        <v>97</v>
      </c>
      <c r="P25" s="5">
        <v>4.0132395531650801E-2</v>
      </c>
      <c r="Q25" s="6">
        <v>0</v>
      </c>
      <c r="R25" s="6">
        <f t="shared" si="5"/>
        <v>2037</v>
      </c>
      <c r="T25" s="4" t="s">
        <v>21</v>
      </c>
      <c r="U25" s="4">
        <v>60</v>
      </c>
      <c r="V25" s="5">
        <v>3.4266133637921199E-2</v>
      </c>
      <c r="W25" s="6">
        <f t="shared" si="6"/>
        <v>360</v>
      </c>
      <c r="X25" s="6">
        <f t="shared" si="7"/>
        <v>1260</v>
      </c>
      <c r="Z25" s="4" t="s">
        <v>21</v>
      </c>
      <c r="AA25" s="4">
        <v>14</v>
      </c>
      <c r="AB25" s="5">
        <v>2.6565464895635701E-2</v>
      </c>
      <c r="AC25" s="6">
        <f t="shared" si="8"/>
        <v>168</v>
      </c>
      <c r="AD25" s="6">
        <f t="shared" si="9"/>
        <v>294</v>
      </c>
      <c r="AF25" s="4" t="s">
        <v>21</v>
      </c>
      <c r="AG25" s="4">
        <v>8</v>
      </c>
      <c r="AH25" s="5">
        <v>1.6460905349794198E-2</v>
      </c>
      <c r="AI25" s="6">
        <f t="shared" si="10"/>
        <v>144</v>
      </c>
      <c r="AJ25" s="6">
        <f t="shared" si="11"/>
        <v>168</v>
      </c>
      <c r="AL25" s="4" t="s">
        <v>21</v>
      </c>
      <c r="AM25" s="4">
        <v>6</v>
      </c>
      <c r="AN25" s="5">
        <v>4.8309178743961402E-3</v>
      </c>
      <c r="AO25" s="6">
        <f t="shared" si="12"/>
        <v>144</v>
      </c>
      <c r="AP25" s="6">
        <f t="shared" si="13"/>
        <v>126</v>
      </c>
      <c r="AQ25" s="6"/>
      <c r="AR25" s="6"/>
    </row>
    <row r="26" spans="2:44" x14ac:dyDescent="0.3">
      <c r="B26" s="4" t="s">
        <v>22</v>
      </c>
      <c r="C26" s="6">
        <v>24</v>
      </c>
      <c r="D26" s="7">
        <v>8.6997498821908895E-4</v>
      </c>
      <c r="E26" s="6">
        <v>0</v>
      </c>
      <c r="F26" s="6">
        <f t="shared" si="1"/>
        <v>528</v>
      </c>
      <c r="H26" s="4" t="s">
        <v>22</v>
      </c>
      <c r="I26" s="4">
        <v>48</v>
      </c>
      <c r="J26" s="5">
        <v>4.3992301347264198E-3</v>
      </c>
      <c r="K26" s="6">
        <v>0</v>
      </c>
      <c r="L26" s="6">
        <f t="shared" si="3"/>
        <v>1056</v>
      </c>
      <c r="N26" s="4" t="s">
        <v>22</v>
      </c>
      <c r="O26" s="4">
        <v>69</v>
      </c>
      <c r="P26" s="5">
        <v>2.85477865122052E-2</v>
      </c>
      <c r="Q26" s="6">
        <v>0</v>
      </c>
      <c r="R26" s="6">
        <f t="shared" si="5"/>
        <v>1518</v>
      </c>
      <c r="T26" s="4" t="s">
        <v>22</v>
      </c>
      <c r="U26" s="4">
        <v>41</v>
      </c>
      <c r="V26" s="5">
        <v>2.34151913192461E-2</v>
      </c>
      <c r="W26" s="6">
        <f t="shared" si="6"/>
        <v>205</v>
      </c>
      <c r="X26" s="6">
        <f t="shared" si="7"/>
        <v>902</v>
      </c>
      <c r="Z26" s="4" t="s">
        <v>22</v>
      </c>
      <c r="AA26" s="4">
        <v>21</v>
      </c>
      <c r="AB26" s="5">
        <v>3.9848197343453497E-2</v>
      </c>
      <c r="AC26" s="6">
        <f t="shared" si="8"/>
        <v>231</v>
      </c>
      <c r="AD26" s="6">
        <f t="shared" si="9"/>
        <v>462</v>
      </c>
      <c r="AF26" s="4" t="s">
        <v>22</v>
      </c>
      <c r="AG26" s="4">
        <v>12</v>
      </c>
      <c r="AH26" s="5">
        <v>2.4691358024691398E-2</v>
      </c>
      <c r="AI26" s="6">
        <f t="shared" si="10"/>
        <v>204</v>
      </c>
      <c r="AJ26" s="6">
        <f t="shared" si="11"/>
        <v>264</v>
      </c>
      <c r="AL26" s="4" t="s">
        <v>22</v>
      </c>
      <c r="AM26" s="4">
        <v>8</v>
      </c>
      <c r="AN26" s="5">
        <v>6.4412238325281803E-3</v>
      </c>
      <c r="AO26" s="6">
        <f t="shared" si="12"/>
        <v>184</v>
      </c>
      <c r="AP26" s="6">
        <f t="shared" si="13"/>
        <v>176</v>
      </c>
      <c r="AQ26" s="6"/>
      <c r="AR26" s="6"/>
    </row>
    <row r="27" spans="2:44" x14ac:dyDescent="0.3">
      <c r="B27" s="4" t="s">
        <v>23</v>
      </c>
      <c r="C27" s="6">
        <v>23</v>
      </c>
      <c r="D27" s="7">
        <v>8.3372603037662702E-4</v>
      </c>
      <c r="E27" s="6">
        <v>0</v>
      </c>
      <c r="F27" s="6">
        <f t="shared" si="1"/>
        <v>529</v>
      </c>
      <c r="H27" s="4" t="s">
        <v>23</v>
      </c>
      <c r="I27" s="4">
        <v>45</v>
      </c>
      <c r="J27" s="5">
        <v>4.1242782513060197E-3</v>
      </c>
      <c r="K27" s="6">
        <v>0</v>
      </c>
      <c r="L27" s="6">
        <f t="shared" si="3"/>
        <v>1035</v>
      </c>
      <c r="N27" s="4" t="s">
        <v>23</v>
      </c>
      <c r="O27" s="4">
        <v>57</v>
      </c>
      <c r="P27" s="5">
        <v>2.3582954075299999E-2</v>
      </c>
      <c r="Q27" s="6">
        <v>0</v>
      </c>
      <c r="R27" s="6">
        <f t="shared" si="5"/>
        <v>1311</v>
      </c>
      <c r="T27" s="4" t="s">
        <v>23</v>
      </c>
      <c r="U27" s="4">
        <v>38</v>
      </c>
      <c r="V27" s="5">
        <v>2.1701884637350101E-2</v>
      </c>
      <c r="W27" s="6">
        <f t="shared" si="6"/>
        <v>152</v>
      </c>
      <c r="X27" s="6">
        <f t="shared" si="7"/>
        <v>874</v>
      </c>
      <c r="Z27" s="4" t="s">
        <v>23</v>
      </c>
      <c r="AA27" s="4">
        <v>15</v>
      </c>
      <c r="AB27" s="5">
        <v>2.8462998102466799E-2</v>
      </c>
      <c r="AC27" s="6">
        <f t="shared" si="8"/>
        <v>150</v>
      </c>
      <c r="AD27" s="6">
        <f t="shared" si="9"/>
        <v>345</v>
      </c>
      <c r="AF27" s="4" t="s">
        <v>23</v>
      </c>
      <c r="AG27" s="4">
        <v>10</v>
      </c>
      <c r="AH27" s="5">
        <v>2.0576131687242798E-2</v>
      </c>
      <c r="AI27" s="6">
        <f t="shared" si="10"/>
        <v>160</v>
      </c>
      <c r="AJ27" s="6">
        <f t="shared" si="11"/>
        <v>230</v>
      </c>
      <c r="AL27" s="4" t="s">
        <v>23</v>
      </c>
      <c r="AM27" s="4">
        <v>10</v>
      </c>
      <c r="AN27" s="5">
        <v>8.0515297906602196E-3</v>
      </c>
      <c r="AO27" s="6">
        <f t="shared" si="12"/>
        <v>220</v>
      </c>
      <c r="AP27" s="6">
        <f t="shared" si="13"/>
        <v>230</v>
      </c>
      <c r="AQ27" s="6"/>
      <c r="AR27" s="6"/>
    </row>
    <row r="28" spans="2:44" x14ac:dyDescent="0.3">
      <c r="B28" s="4" t="s">
        <v>24</v>
      </c>
      <c r="C28" s="6">
        <v>34</v>
      </c>
      <c r="D28" s="7">
        <v>1.23246456664371E-3</v>
      </c>
      <c r="E28" s="6">
        <v>0</v>
      </c>
      <c r="F28" s="6">
        <f t="shared" si="1"/>
        <v>816</v>
      </c>
      <c r="H28" s="4" t="s">
        <v>24</v>
      </c>
      <c r="I28" s="4">
        <v>31</v>
      </c>
      <c r="J28" s="5">
        <v>2.84116946201081E-3</v>
      </c>
      <c r="K28" s="6">
        <v>0</v>
      </c>
      <c r="L28" s="6">
        <f t="shared" si="3"/>
        <v>744</v>
      </c>
      <c r="N28" s="4" t="s">
        <v>24</v>
      </c>
      <c r="O28" s="4">
        <v>38</v>
      </c>
      <c r="P28" s="5">
        <v>1.5721969383533301E-2</v>
      </c>
      <c r="Q28" s="6">
        <v>0</v>
      </c>
      <c r="R28" s="6">
        <f t="shared" si="5"/>
        <v>912</v>
      </c>
      <c r="T28" s="4" t="s">
        <v>24</v>
      </c>
      <c r="U28" s="4">
        <v>45</v>
      </c>
      <c r="V28" s="5">
        <v>2.5699600228440901E-2</v>
      </c>
      <c r="W28" s="6">
        <f t="shared" si="6"/>
        <v>135</v>
      </c>
      <c r="X28" s="6">
        <f t="shared" si="7"/>
        <v>1080</v>
      </c>
      <c r="Z28" s="4" t="s">
        <v>24</v>
      </c>
      <c r="AA28" s="4">
        <v>17</v>
      </c>
      <c r="AB28" s="5">
        <v>3.2258064516128997E-2</v>
      </c>
      <c r="AC28" s="6">
        <f t="shared" si="8"/>
        <v>153</v>
      </c>
      <c r="AD28" s="6">
        <f t="shared" si="9"/>
        <v>408</v>
      </c>
      <c r="AF28" s="4" t="s">
        <v>24</v>
      </c>
      <c r="AG28" s="4">
        <v>6</v>
      </c>
      <c r="AH28" s="5">
        <v>1.2345679012345699E-2</v>
      </c>
      <c r="AI28" s="6">
        <f t="shared" si="10"/>
        <v>90</v>
      </c>
      <c r="AJ28" s="6">
        <f t="shared" si="11"/>
        <v>144</v>
      </c>
      <c r="AL28" s="4" t="s">
        <v>24</v>
      </c>
      <c r="AM28" s="4">
        <v>8</v>
      </c>
      <c r="AN28" s="5">
        <v>6.4412238325281803E-3</v>
      </c>
      <c r="AO28" s="6">
        <f t="shared" si="12"/>
        <v>168</v>
      </c>
      <c r="AP28" s="6">
        <f t="shared" si="13"/>
        <v>192</v>
      </c>
      <c r="AQ28" s="6"/>
      <c r="AR28" s="6"/>
    </row>
    <row r="29" spans="2:44" x14ac:dyDescent="0.3">
      <c r="B29" s="4" t="s">
        <v>25</v>
      </c>
      <c r="C29" s="6">
        <v>24</v>
      </c>
      <c r="D29" s="7">
        <v>8.6997498821908895E-4</v>
      </c>
      <c r="E29" s="6">
        <v>0</v>
      </c>
      <c r="F29" s="6">
        <f t="shared" si="1"/>
        <v>600</v>
      </c>
      <c r="H29" s="4" t="s">
        <v>25</v>
      </c>
      <c r="I29" s="4">
        <v>36</v>
      </c>
      <c r="J29" s="5">
        <v>3.29942260104482E-3</v>
      </c>
      <c r="K29" s="6">
        <v>0</v>
      </c>
      <c r="L29" s="6">
        <f t="shared" si="3"/>
        <v>900</v>
      </c>
      <c r="N29" s="4" t="s">
        <v>25</v>
      </c>
      <c r="O29" s="4">
        <v>62</v>
      </c>
      <c r="P29" s="5">
        <v>2.5651634257343799E-2</v>
      </c>
      <c r="Q29" s="6">
        <v>0</v>
      </c>
      <c r="R29" s="6">
        <f t="shared" si="5"/>
        <v>1550</v>
      </c>
      <c r="T29" s="4" t="s">
        <v>25</v>
      </c>
      <c r="U29" s="4">
        <v>42</v>
      </c>
      <c r="V29" s="5">
        <v>2.3986293546544801E-2</v>
      </c>
      <c r="W29" s="6">
        <f t="shared" si="6"/>
        <v>84</v>
      </c>
      <c r="X29" s="6">
        <f t="shared" si="7"/>
        <v>1050</v>
      </c>
      <c r="Z29" s="4" t="s">
        <v>25</v>
      </c>
      <c r="AA29" s="4">
        <v>21</v>
      </c>
      <c r="AB29" s="5">
        <v>3.9848197343453497E-2</v>
      </c>
      <c r="AC29" s="6">
        <f t="shared" si="8"/>
        <v>168</v>
      </c>
      <c r="AD29" s="6">
        <f t="shared" si="9"/>
        <v>525</v>
      </c>
      <c r="AF29" s="4" t="s">
        <v>25</v>
      </c>
      <c r="AG29" s="4">
        <v>6</v>
      </c>
      <c r="AH29" s="5">
        <v>1.2345679012345699E-2</v>
      </c>
      <c r="AI29" s="6">
        <f t="shared" si="10"/>
        <v>84</v>
      </c>
      <c r="AJ29" s="6">
        <f t="shared" si="11"/>
        <v>150</v>
      </c>
      <c r="AL29" s="4" t="s">
        <v>25</v>
      </c>
      <c r="AM29" s="4">
        <v>13</v>
      </c>
      <c r="AN29" s="5">
        <v>1.04669887278583E-2</v>
      </c>
      <c r="AO29" s="6">
        <f t="shared" si="12"/>
        <v>260</v>
      </c>
      <c r="AP29" s="6">
        <f t="shared" si="13"/>
        <v>325</v>
      </c>
      <c r="AQ29" s="6"/>
      <c r="AR29" s="6"/>
    </row>
    <row r="30" spans="2:44" x14ac:dyDescent="0.3">
      <c r="B30" s="4" t="s">
        <v>26</v>
      </c>
      <c r="C30" s="6">
        <v>13</v>
      </c>
      <c r="D30" s="7">
        <v>4.7123645195200602E-4</v>
      </c>
      <c r="E30" s="6">
        <v>0</v>
      </c>
      <c r="F30" s="6">
        <f t="shared" si="1"/>
        <v>338</v>
      </c>
      <c r="H30" s="4" t="s">
        <v>26</v>
      </c>
      <c r="I30" s="4">
        <v>24</v>
      </c>
      <c r="J30" s="5">
        <v>2.1996150673632099E-3</v>
      </c>
      <c r="K30" s="6">
        <v>0</v>
      </c>
      <c r="L30" s="6">
        <f t="shared" si="3"/>
        <v>624</v>
      </c>
      <c r="N30" s="4" t="s">
        <v>26</v>
      </c>
      <c r="O30" s="4">
        <v>27</v>
      </c>
      <c r="P30" s="5">
        <v>1.11708729830368E-2</v>
      </c>
      <c r="Q30" s="6">
        <v>0</v>
      </c>
      <c r="R30" s="6">
        <f t="shared" si="5"/>
        <v>702</v>
      </c>
      <c r="T30" s="4" t="s">
        <v>26</v>
      </c>
      <c r="U30" s="4">
        <v>24</v>
      </c>
      <c r="V30" s="5">
        <v>1.37064534551685E-2</v>
      </c>
      <c r="W30" s="6">
        <f t="shared" si="6"/>
        <v>24</v>
      </c>
      <c r="X30" s="6">
        <f t="shared" si="7"/>
        <v>624</v>
      </c>
      <c r="Z30" s="4" t="s">
        <v>26</v>
      </c>
      <c r="AA30" s="4">
        <v>19</v>
      </c>
      <c r="AB30" s="5">
        <v>3.6053130929791302E-2</v>
      </c>
      <c r="AC30" s="6">
        <f t="shared" si="8"/>
        <v>133</v>
      </c>
      <c r="AD30" s="6">
        <f t="shared" si="9"/>
        <v>494</v>
      </c>
      <c r="AF30" s="4" t="s">
        <v>26</v>
      </c>
      <c r="AG30" s="4">
        <v>10</v>
      </c>
      <c r="AH30" s="5">
        <v>2.0576131687242798E-2</v>
      </c>
      <c r="AI30" s="6">
        <f t="shared" si="10"/>
        <v>130</v>
      </c>
      <c r="AJ30" s="6">
        <f t="shared" si="11"/>
        <v>260</v>
      </c>
      <c r="AL30" s="4" t="s">
        <v>26</v>
      </c>
      <c r="AM30" s="4">
        <v>4</v>
      </c>
      <c r="AN30" s="5">
        <v>3.2206119162640902E-3</v>
      </c>
      <c r="AO30" s="6">
        <f t="shared" si="12"/>
        <v>76</v>
      </c>
      <c r="AP30" s="6">
        <f t="shared" si="13"/>
        <v>104</v>
      </c>
      <c r="AQ30" s="6"/>
      <c r="AR30" s="6"/>
    </row>
    <row r="31" spans="2:44" x14ac:dyDescent="0.3">
      <c r="B31" s="4" t="s">
        <v>27</v>
      </c>
      <c r="C31" s="6">
        <v>15</v>
      </c>
      <c r="D31" s="7">
        <v>5.4373436763693005E-4</v>
      </c>
      <c r="E31" s="6">
        <v>0</v>
      </c>
      <c r="F31" s="6">
        <f t="shared" si="1"/>
        <v>405</v>
      </c>
      <c r="H31" s="4" t="s">
        <v>27</v>
      </c>
      <c r="I31" s="4">
        <v>22</v>
      </c>
      <c r="J31" s="5">
        <v>2.0163138117496099E-3</v>
      </c>
      <c r="K31" s="6">
        <v>0</v>
      </c>
      <c r="L31" s="6">
        <f t="shared" si="3"/>
        <v>594</v>
      </c>
      <c r="N31" s="4" t="s">
        <v>27</v>
      </c>
      <c r="O31" s="4">
        <v>23</v>
      </c>
      <c r="P31" s="5">
        <v>9.5159288374017399E-3</v>
      </c>
      <c r="Q31" s="6">
        <v>0</v>
      </c>
      <c r="R31" s="6">
        <f t="shared" si="5"/>
        <v>621</v>
      </c>
      <c r="T31" s="4" t="s">
        <v>27</v>
      </c>
      <c r="U31" s="4">
        <v>25</v>
      </c>
      <c r="V31" s="5">
        <v>1.42775556824672E-2</v>
      </c>
      <c r="W31" s="6">
        <v>0</v>
      </c>
      <c r="X31" s="6">
        <f t="shared" si="7"/>
        <v>675</v>
      </c>
      <c r="Z31" s="4" t="s">
        <v>27</v>
      </c>
      <c r="AA31" s="4">
        <v>15</v>
      </c>
      <c r="AB31" s="5">
        <v>2.8462998102466799E-2</v>
      </c>
      <c r="AC31" s="6">
        <f t="shared" si="8"/>
        <v>90</v>
      </c>
      <c r="AD31" s="6">
        <f t="shared" si="9"/>
        <v>405</v>
      </c>
      <c r="AF31" s="4" t="s">
        <v>27</v>
      </c>
      <c r="AG31" s="4">
        <v>6</v>
      </c>
      <c r="AH31" s="5">
        <v>1.2345679012345699E-2</v>
      </c>
      <c r="AI31" s="6">
        <f t="shared" si="10"/>
        <v>72</v>
      </c>
      <c r="AJ31" s="6">
        <f t="shared" si="11"/>
        <v>162</v>
      </c>
      <c r="AL31" s="4" t="s">
        <v>27</v>
      </c>
      <c r="AM31" s="4">
        <v>6</v>
      </c>
      <c r="AN31" s="5">
        <v>4.8309178743961402E-3</v>
      </c>
      <c r="AO31" s="6">
        <f t="shared" si="12"/>
        <v>108</v>
      </c>
      <c r="AP31" s="6">
        <f t="shared" si="13"/>
        <v>162</v>
      </c>
      <c r="AQ31" s="6"/>
      <c r="AR31" s="6"/>
    </row>
    <row r="32" spans="2:44" x14ac:dyDescent="0.3">
      <c r="B32" s="4" t="s">
        <v>28</v>
      </c>
      <c r="C32" s="6">
        <v>17</v>
      </c>
      <c r="D32" s="7">
        <v>6.1623228332185402E-4</v>
      </c>
      <c r="E32" s="6">
        <v>0</v>
      </c>
      <c r="F32" s="6">
        <f t="shared" si="1"/>
        <v>476</v>
      </c>
      <c r="H32" s="4" t="s">
        <v>28</v>
      </c>
      <c r="I32" s="4">
        <v>17</v>
      </c>
      <c r="J32" s="5">
        <v>1.55806067271561E-3</v>
      </c>
      <c r="K32" s="6">
        <v>0</v>
      </c>
      <c r="L32" s="6">
        <f t="shared" si="3"/>
        <v>476</v>
      </c>
      <c r="N32" s="4" t="s">
        <v>28</v>
      </c>
      <c r="O32" s="4">
        <v>22</v>
      </c>
      <c r="P32" s="5">
        <v>9.1021928009929701E-3</v>
      </c>
      <c r="Q32" s="6">
        <v>0</v>
      </c>
      <c r="R32" s="6">
        <f t="shared" si="5"/>
        <v>616</v>
      </c>
      <c r="T32" s="4" t="s">
        <v>28</v>
      </c>
      <c r="U32" s="4">
        <v>26</v>
      </c>
      <c r="V32" s="5">
        <v>1.48486579097658E-2</v>
      </c>
      <c r="W32" s="6">
        <v>0</v>
      </c>
      <c r="X32" s="6">
        <f t="shared" si="7"/>
        <v>728</v>
      </c>
      <c r="Z32" s="4" t="s">
        <v>28</v>
      </c>
      <c r="AA32" s="4">
        <v>19</v>
      </c>
      <c r="AB32" s="5">
        <v>3.6053130929791302E-2</v>
      </c>
      <c r="AC32" s="6">
        <f t="shared" si="8"/>
        <v>95</v>
      </c>
      <c r="AD32" s="6">
        <f t="shared" si="9"/>
        <v>532</v>
      </c>
      <c r="AF32" s="4" t="s">
        <v>28</v>
      </c>
      <c r="AG32" s="4">
        <v>8</v>
      </c>
      <c r="AH32" s="5">
        <v>1.6460905349794198E-2</v>
      </c>
      <c r="AI32" s="6">
        <f t="shared" si="10"/>
        <v>88</v>
      </c>
      <c r="AJ32" s="6">
        <f t="shared" si="11"/>
        <v>224</v>
      </c>
      <c r="AL32" s="4" t="s">
        <v>28</v>
      </c>
      <c r="AM32" s="4">
        <v>15</v>
      </c>
      <c r="AN32" s="5">
        <v>1.20772946859903E-2</v>
      </c>
      <c r="AO32" s="6">
        <f t="shared" si="12"/>
        <v>255</v>
      </c>
      <c r="AP32" s="6">
        <f t="shared" si="13"/>
        <v>420</v>
      </c>
      <c r="AQ32" s="6"/>
      <c r="AR32" s="6"/>
    </row>
    <row r="33" spans="2:44" x14ac:dyDescent="0.3">
      <c r="B33" s="4" t="s">
        <v>29</v>
      </c>
      <c r="C33" s="6">
        <v>5</v>
      </c>
      <c r="D33" s="7">
        <v>1.8124478921231001E-4</v>
      </c>
      <c r="E33" s="6">
        <v>0</v>
      </c>
      <c r="F33" s="6">
        <f t="shared" si="1"/>
        <v>145</v>
      </c>
      <c r="H33" s="4" t="s">
        <v>29</v>
      </c>
      <c r="I33" s="4">
        <v>6</v>
      </c>
      <c r="J33" s="5">
        <v>5.4990376684080301E-4</v>
      </c>
      <c r="K33" s="6">
        <v>0</v>
      </c>
      <c r="L33" s="6">
        <f t="shared" si="3"/>
        <v>174</v>
      </c>
      <c r="N33" s="4" t="s">
        <v>29</v>
      </c>
      <c r="O33" s="4">
        <v>10</v>
      </c>
      <c r="P33" s="5">
        <v>4.1373603640877102E-3</v>
      </c>
      <c r="Q33" s="6">
        <v>0</v>
      </c>
      <c r="R33" s="6">
        <f t="shared" si="5"/>
        <v>290</v>
      </c>
      <c r="T33" s="4" t="s">
        <v>29</v>
      </c>
      <c r="U33" s="4">
        <v>16</v>
      </c>
      <c r="V33" s="5">
        <v>9.1376356367789801E-3</v>
      </c>
      <c r="W33" s="6">
        <v>0</v>
      </c>
      <c r="X33" s="6">
        <f t="shared" si="7"/>
        <v>464</v>
      </c>
      <c r="Z33" s="4" t="s">
        <v>29</v>
      </c>
      <c r="AA33" s="4">
        <v>12</v>
      </c>
      <c r="AB33" s="5">
        <v>2.2770398481973399E-2</v>
      </c>
      <c r="AC33" s="6">
        <f t="shared" si="8"/>
        <v>48</v>
      </c>
      <c r="AD33" s="6">
        <f t="shared" si="9"/>
        <v>348</v>
      </c>
      <c r="AF33" s="4" t="s">
        <v>29</v>
      </c>
      <c r="AG33" s="4">
        <v>7</v>
      </c>
      <c r="AH33" s="5">
        <v>1.4403292181070001E-2</v>
      </c>
      <c r="AI33" s="6">
        <f t="shared" si="10"/>
        <v>70</v>
      </c>
      <c r="AJ33" s="6">
        <f t="shared" si="11"/>
        <v>203</v>
      </c>
      <c r="AL33" s="4" t="s">
        <v>29</v>
      </c>
      <c r="AM33" s="4">
        <v>9</v>
      </c>
      <c r="AN33" s="5">
        <v>7.2463768115942004E-3</v>
      </c>
      <c r="AO33" s="6">
        <f t="shared" si="12"/>
        <v>144</v>
      </c>
      <c r="AP33" s="6">
        <f t="shared" si="13"/>
        <v>261</v>
      </c>
      <c r="AQ33" s="6"/>
      <c r="AR33" s="6"/>
    </row>
    <row r="34" spans="2:44" x14ac:dyDescent="0.3">
      <c r="B34" s="4" t="s">
        <v>30</v>
      </c>
      <c r="C34" s="6">
        <v>18</v>
      </c>
      <c r="D34" s="7">
        <v>6.5248124116431595E-4</v>
      </c>
      <c r="E34" s="6">
        <v>0</v>
      </c>
      <c r="F34" s="6">
        <f t="shared" si="1"/>
        <v>540</v>
      </c>
      <c r="H34" s="4" t="s">
        <v>30</v>
      </c>
      <c r="I34" s="4">
        <v>18</v>
      </c>
      <c r="J34" s="5">
        <v>1.64971130052241E-3</v>
      </c>
      <c r="K34" s="6">
        <v>0</v>
      </c>
      <c r="L34" s="6">
        <f t="shared" si="3"/>
        <v>540</v>
      </c>
      <c r="N34" s="4" t="s">
        <v>30</v>
      </c>
      <c r="O34" s="4">
        <v>33</v>
      </c>
      <c r="P34" s="5">
        <v>1.3653289201489401E-2</v>
      </c>
      <c r="Q34" s="6">
        <v>0</v>
      </c>
      <c r="R34" s="6">
        <f t="shared" si="5"/>
        <v>990</v>
      </c>
      <c r="T34" s="4" t="s">
        <v>30</v>
      </c>
      <c r="U34" s="4">
        <v>22</v>
      </c>
      <c r="V34" s="5">
        <v>1.25642490005711E-2</v>
      </c>
      <c r="W34" s="6">
        <v>0</v>
      </c>
      <c r="X34" s="6">
        <f t="shared" si="7"/>
        <v>660</v>
      </c>
      <c r="Z34" s="4" t="s">
        <v>30</v>
      </c>
      <c r="AA34" s="4">
        <v>25</v>
      </c>
      <c r="AB34" s="5">
        <v>4.7438330170777997E-2</v>
      </c>
      <c r="AC34" s="6">
        <f t="shared" si="8"/>
        <v>75</v>
      </c>
      <c r="AD34" s="6">
        <f t="shared" si="9"/>
        <v>750</v>
      </c>
      <c r="AF34" s="4" t="s">
        <v>30</v>
      </c>
      <c r="AG34" s="4">
        <v>17</v>
      </c>
      <c r="AH34" s="5">
        <v>3.4979423868312799E-2</v>
      </c>
      <c r="AI34" s="6">
        <f t="shared" si="10"/>
        <v>153</v>
      </c>
      <c r="AJ34" s="6">
        <f t="shared" si="11"/>
        <v>510</v>
      </c>
      <c r="AL34" s="4" t="s">
        <v>30</v>
      </c>
      <c r="AM34" s="4">
        <v>7</v>
      </c>
      <c r="AN34" s="5">
        <v>5.6360708534621603E-3</v>
      </c>
      <c r="AO34" s="6">
        <f t="shared" si="12"/>
        <v>105</v>
      </c>
      <c r="AP34" s="6">
        <f t="shared" si="13"/>
        <v>210</v>
      </c>
      <c r="AQ34" s="6"/>
      <c r="AR34" s="6"/>
    </row>
    <row r="35" spans="2:44" x14ac:dyDescent="0.3">
      <c r="B35" s="4" t="s">
        <v>31</v>
      </c>
      <c r="C35" s="6">
        <v>8</v>
      </c>
      <c r="D35" s="7">
        <v>2.8999166273969599E-4</v>
      </c>
      <c r="E35" s="6">
        <v>0</v>
      </c>
      <c r="F35" s="6">
        <f t="shared" si="1"/>
        <v>248</v>
      </c>
      <c r="H35" s="4" t="s">
        <v>31</v>
      </c>
      <c r="I35" s="4">
        <v>4</v>
      </c>
      <c r="J35" s="5">
        <v>3.6660251122720201E-4</v>
      </c>
      <c r="K35" s="6">
        <v>0</v>
      </c>
      <c r="L35" s="6">
        <f t="shared" si="3"/>
        <v>124</v>
      </c>
      <c r="N35" s="4" t="s">
        <v>31</v>
      </c>
      <c r="O35" s="4">
        <v>6</v>
      </c>
      <c r="P35" s="5">
        <v>2.48241621845263E-3</v>
      </c>
      <c r="Q35" s="6">
        <v>0</v>
      </c>
      <c r="R35" s="6">
        <f t="shared" si="5"/>
        <v>186</v>
      </c>
      <c r="T35" s="4" t="s">
        <v>31</v>
      </c>
      <c r="U35" s="4">
        <v>4</v>
      </c>
      <c r="V35" s="5">
        <v>2.2844089091947498E-3</v>
      </c>
      <c r="W35" s="6">
        <v>0</v>
      </c>
      <c r="X35" s="6">
        <f t="shared" si="7"/>
        <v>124</v>
      </c>
      <c r="Z35" s="4" t="s">
        <v>31</v>
      </c>
      <c r="AA35" s="4">
        <v>8</v>
      </c>
      <c r="AB35" s="5">
        <v>1.5180265654649E-2</v>
      </c>
      <c r="AC35" s="6">
        <f t="shared" si="8"/>
        <v>16</v>
      </c>
      <c r="AD35" s="6">
        <f t="shared" si="9"/>
        <v>248</v>
      </c>
      <c r="AF35" s="4" t="s">
        <v>31</v>
      </c>
      <c r="AG35" s="4">
        <v>8</v>
      </c>
      <c r="AH35" s="5">
        <v>1.6460905349794198E-2</v>
      </c>
      <c r="AI35" s="6">
        <f t="shared" si="10"/>
        <v>64</v>
      </c>
      <c r="AJ35" s="6">
        <f t="shared" si="11"/>
        <v>248</v>
      </c>
      <c r="AL35" s="4" t="s">
        <v>31</v>
      </c>
      <c r="AM35" s="4">
        <v>6</v>
      </c>
      <c r="AN35" s="5">
        <v>4.8309178743961402E-3</v>
      </c>
      <c r="AO35" s="6">
        <f t="shared" si="12"/>
        <v>84</v>
      </c>
      <c r="AP35" s="6">
        <f t="shared" si="13"/>
        <v>186</v>
      </c>
      <c r="AQ35" s="6"/>
      <c r="AR35" s="6"/>
    </row>
    <row r="36" spans="2:44" x14ac:dyDescent="0.3">
      <c r="B36" s="4" t="s">
        <v>32</v>
      </c>
      <c r="C36" s="6">
        <v>8</v>
      </c>
      <c r="D36" s="7">
        <v>2.8999166273969599E-4</v>
      </c>
      <c r="E36" s="6">
        <v>0</v>
      </c>
      <c r="F36" s="6">
        <f t="shared" si="1"/>
        <v>256</v>
      </c>
      <c r="H36" s="4" t="s">
        <v>32</v>
      </c>
      <c r="I36" s="4">
        <v>11</v>
      </c>
      <c r="J36" s="5">
        <v>1.0081569058748099E-3</v>
      </c>
      <c r="K36" s="6">
        <v>0</v>
      </c>
      <c r="L36" s="6">
        <f t="shared" si="3"/>
        <v>352</v>
      </c>
      <c r="N36" s="4" t="s">
        <v>32</v>
      </c>
      <c r="O36" s="4">
        <v>15</v>
      </c>
      <c r="P36" s="5">
        <v>6.20604054613157E-3</v>
      </c>
      <c r="Q36" s="6">
        <v>0</v>
      </c>
      <c r="R36" s="6">
        <f t="shared" si="5"/>
        <v>480</v>
      </c>
      <c r="T36" s="4" t="s">
        <v>32</v>
      </c>
      <c r="U36" s="4">
        <v>26</v>
      </c>
      <c r="V36" s="5">
        <v>1.48486579097658E-2</v>
      </c>
      <c r="W36" s="6">
        <v>0</v>
      </c>
      <c r="X36" s="6">
        <f t="shared" si="7"/>
        <v>832</v>
      </c>
      <c r="Z36" s="4" t="s">
        <v>32</v>
      </c>
      <c r="AA36" s="4">
        <v>21</v>
      </c>
      <c r="AB36" s="5">
        <v>3.9848197343453497E-2</v>
      </c>
      <c r="AC36" s="6">
        <f t="shared" si="8"/>
        <v>21</v>
      </c>
      <c r="AD36" s="6">
        <f t="shared" si="9"/>
        <v>672</v>
      </c>
      <c r="AF36" s="4" t="s">
        <v>32</v>
      </c>
      <c r="AG36" s="4">
        <v>9</v>
      </c>
      <c r="AH36" s="5">
        <v>1.85185185185185E-2</v>
      </c>
      <c r="AI36" s="6">
        <f t="shared" si="10"/>
        <v>63</v>
      </c>
      <c r="AJ36" s="6">
        <f t="shared" si="11"/>
        <v>288</v>
      </c>
      <c r="AL36" s="4" t="s">
        <v>32</v>
      </c>
      <c r="AM36" s="4">
        <v>16</v>
      </c>
      <c r="AN36" s="5">
        <v>1.2882447665056401E-2</v>
      </c>
      <c r="AO36" s="6">
        <f t="shared" si="12"/>
        <v>208</v>
      </c>
      <c r="AP36" s="6">
        <f t="shared" si="13"/>
        <v>512</v>
      </c>
      <c r="AQ36" s="6"/>
      <c r="AR36" s="6"/>
    </row>
    <row r="37" spans="2:44" x14ac:dyDescent="0.3">
      <c r="B37" s="4" t="s">
        <v>33</v>
      </c>
      <c r="C37" s="6">
        <v>9</v>
      </c>
      <c r="D37" s="7">
        <v>3.2624062058215798E-4</v>
      </c>
      <c r="E37" s="6">
        <v>0</v>
      </c>
      <c r="F37" s="6">
        <f t="shared" si="1"/>
        <v>297</v>
      </c>
      <c r="H37" s="4" t="s">
        <v>33</v>
      </c>
      <c r="I37" s="4">
        <v>7</v>
      </c>
      <c r="J37" s="5">
        <v>6.4155439464760303E-4</v>
      </c>
      <c r="K37" s="6">
        <v>0</v>
      </c>
      <c r="L37" s="6">
        <f t="shared" si="3"/>
        <v>231</v>
      </c>
      <c r="N37" s="4" t="s">
        <v>33</v>
      </c>
      <c r="O37" s="4">
        <v>14</v>
      </c>
      <c r="P37" s="5">
        <v>5.7923045097228003E-3</v>
      </c>
      <c r="Q37" s="6">
        <v>0</v>
      </c>
      <c r="R37" s="6">
        <f t="shared" si="5"/>
        <v>462</v>
      </c>
      <c r="T37" s="4" t="s">
        <v>33</v>
      </c>
      <c r="U37" s="4">
        <v>19</v>
      </c>
      <c r="V37" s="5">
        <v>1.0850942318675E-2</v>
      </c>
      <c r="W37" s="6">
        <v>0</v>
      </c>
      <c r="X37" s="6">
        <f t="shared" si="7"/>
        <v>627</v>
      </c>
      <c r="Z37" s="4" t="s">
        <v>33</v>
      </c>
      <c r="AA37" s="4">
        <v>15</v>
      </c>
      <c r="AB37" s="5">
        <v>2.8462998102466799E-2</v>
      </c>
      <c r="AC37" s="6">
        <v>0</v>
      </c>
      <c r="AD37" s="6">
        <f t="shared" si="9"/>
        <v>495</v>
      </c>
      <c r="AF37" s="4" t="s">
        <v>33</v>
      </c>
      <c r="AG37" s="4">
        <v>14</v>
      </c>
      <c r="AH37" s="5">
        <v>2.8806584362139901E-2</v>
      </c>
      <c r="AI37" s="6">
        <f t="shared" si="10"/>
        <v>84</v>
      </c>
      <c r="AJ37" s="6">
        <f t="shared" si="11"/>
        <v>462</v>
      </c>
      <c r="AL37" s="4" t="s">
        <v>33</v>
      </c>
      <c r="AM37" s="4">
        <v>7</v>
      </c>
      <c r="AN37" s="5">
        <v>5.6360708534621603E-3</v>
      </c>
      <c r="AO37" s="6">
        <f t="shared" si="12"/>
        <v>84</v>
      </c>
      <c r="AP37" s="6">
        <f t="shared" si="13"/>
        <v>231</v>
      </c>
      <c r="AQ37" s="6"/>
      <c r="AR37" s="6"/>
    </row>
    <row r="38" spans="2:44" x14ac:dyDescent="0.3">
      <c r="B38" s="4" t="s">
        <v>34</v>
      </c>
      <c r="C38" s="6">
        <v>6</v>
      </c>
      <c r="D38" s="7">
        <v>2.1749374705477199E-4</v>
      </c>
      <c r="E38" s="6">
        <v>0</v>
      </c>
      <c r="F38" s="6">
        <f t="shared" si="1"/>
        <v>204</v>
      </c>
      <c r="H38" s="4" t="s">
        <v>34</v>
      </c>
      <c r="I38" s="4">
        <v>4</v>
      </c>
      <c r="J38" s="5">
        <v>3.6660251122720201E-4</v>
      </c>
      <c r="K38" s="6">
        <v>0</v>
      </c>
      <c r="L38" s="6">
        <f t="shared" si="3"/>
        <v>136</v>
      </c>
      <c r="N38" s="4" t="s">
        <v>34</v>
      </c>
      <c r="O38" s="4">
        <v>6</v>
      </c>
      <c r="P38" s="5">
        <v>2.48241621845263E-3</v>
      </c>
      <c r="Q38" s="6">
        <v>0</v>
      </c>
      <c r="R38" s="6">
        <f t="shared" si="5"/>
        <v>204</v>
      </c>
      <c r="T38" s="4" t="s">
        <v>34</v>
      </c>
      <c r="U38" s="4">
        <v>19</v>
      </c>
      <c r="V38" s="5">
        <v>1.0850942318675E-2</v>
      </c>
      <c r="W38" s="6">
        <v>0</v>
      </c>
      <c r="X38" s="6">
        <f t="shared" si="7"/>
        <v>646</v>
      </c>
      <c r="Z38" s="4" t="s">
        <v>34</v>
      </c>
      <c r="AA38" s="4">
        <v>15</v>
      </c>
      <c r="AB38" s="5">
        <v>2.8462998102466799E-2</v>
      </c>
      <c r="AC38" s="6">
        <v>0</v>
      </c>
      <c r="AD38" s="6">
        <f t="shared" si="9"/>
        <v>510</v>
      </c>
      <c r="AF38" s="4" t="s">
        <v>34</v>
      </c>
      <c r="AG38" s="4">
        <v>11</v>
      </c>
      <c r="AH38" s="5">
        <v>2.26337448559671E-2</v>
      </c>
      <c r="AI38" s="6">
        <f t="shared" si="10"/>
        <v>55</v>
      </c>
      <c r="AJ38" s="6">
        <f t="shared" si="11"/>
        <v>374</v>
      </c>
      <c r="AL38" s="4" t="s">
        <v>34</v>
      </c>
      <c r="AM38" s="4">
        <v>5</v>
      </c>
      <c r="AN38" s="5">
        <v>4.0257648953301098E-3</v>
      </c>
      <c r="AO38" s="6">
        <f t="shared" si="12"/>
        <v>55</v>
      </c>
      <c r="AP38" s="6">
        <f t="shared" si="13"/>
        <v>170</v>
      </c>
      <c r="AQ38" s="6"/>
      <c r="AR38" s="6"/>
    </row>
    <row r="39" spans="2:44" x14ac:dyDescent="0.3">
      <c r="B39" s="4" t="s">
        <v>35</v>
      </c>
      <c r="C39" s="6">
        <v>4</v>
      </c>
      <c r="D39" s="7">
        <v>1.44995831369848E-4</v>
      </c>
      <c r="E39" s="6">
        <v>0</v>
      </c>
      <c r="F39" s="6">
        <f t="shared" si="1"/>
        <v>140</v>
      </c>
      <c r="H39" s="4" t="s">
        <v>35</v>
      </c>
      <c r="I39" s="4">
        <v>6</v>
      </c>
      <c r="J39" s="5">
        <v>5.4990376684080301E-4</v>
      </c>
      <c r="K39" s="6">
        <v>0</v>
      </c>
      <c r="L39" s="6">
        <f t="shared" si="3"/>
        <v>210</v>
      </c>
      <c r="N39" s="4" t="s">
        <v>35</v>
      </c>
      <c r="O39" s="4">
        <v>11</v>
      </c>
      <c r="P39" s="5">
        <v>4.5510964004964799E-3</v>
      </c>
      <c r="Q39" s="6">
        <v>0</v>
      </c>
      <c r="R39" s="6">
        <f t="shared" si="5"/>
        <v>385</v>
      </c>
      <c r="T39" s="4" t="s">
        <v>35</v>
      </c>
      <c r="U39" s="4">
        <v>11</v>
      </c>
      <c r="V39" s="5">
        <v>6.28212450028555E-3</v>
      </c>
      <c r="W39" s="6">
        <v>0</v>
      </c>
      <c r="X39" s="6">
        <f t="shared" si="7"/>
        <v>385</v>
      </c>
      <c r="Z39" s="4" t="s">
        <v>35</v>
      </c>
      <c r="AA39" s="4">
        <v>15</v>
      </c>
      <c r="AB39" s="5">
        <v>2.8462998102466799E-2</v>
      </c>
      <c r="AC39" s="6">
        <v>0</v>
      </c>
      <c r="AD39" s="6">
        <f t="shared" si="9"/>
        <v>525</v>
      </c>
      <c r="AF39" s="4" t="s">
        <v>35</v>
      </c>
      <c r="AG39" s="4">
        <v>9</v>
      </c>
      <c r="AH39" s="5">
        <v>1.85185185185185E-2</v>
      </c>
      <c r="AI39" s="6">
        <f t="shared" si="10"/>
        <v>36</v>
      </c>
      <c r="AJ39" s="6">
        <f t="shared" si="11"/>
        <v>315</v>
      </c>
      <c r="AL39" s="4" t="s">
        <v>35</v>
      </c>
      <c r="AM39" s="4">
        <v>13</v>
      </c>
      <c r="AN39" s="5">
        <v>1.04669887278583E-2</v>
      </c>
      <c r="AO39" s="6">
        <f t="shared" si="12"/>
        <v>130</v>
      </c>
      <c r="AP39" s="6">
        <f t="shared" si="13"/>
        <v>455</v>
      </c>
      <c r="AQ39" s="6"/>
      <c r="AR39" s="6"/>
    </row>
    <row r="40" spans="2:44" x14ac:dyDescent="0.3">
      <c r="B40" s="4" t="s">
        <v>36</v>
      </c>
      <c r="C40" s="6">
        <v>7</v>
      </c>
      <c r="D40" s="7">
        <v>2.53742704897234E-4</v>
      </c>
      <c r="E40" s="6">
        <v>0</v>
      </c>
      <c r="F40" s="6">
        <f t="shared" si="1"/>
        <v>252</v>
      </c>
      <c r="H40" s="4" t="s">
        <v>36</v>
      </c>
      <c r="I40" s="4">
        <v>2</v>
      </c>
      <c r="J40" s="5">
        <v>1.83301255613601E-4</v>
      </c>
      <c r="K40" s="6">
        <v>0</v>
      </c>
      <c r="L40" s="6">
        <f t="shared" si="3"/>
        <v>72</v>
      </c>
      <c r="N40" s="4" t="s">
        <v>36</v>
      </c>
      <c r="O40" s="4">
        <v>6</v>
      </c>
      <c r="P40" s="5">
        <v>2.48241621845263E-3</v>
      </c>
      <c r="Q40" s="6">
        <v>0</v>
      </c>
      <c r="R40" s="6">
        <f t="shared" si="5"/>
        <v>216</v>
      </c>
      <c r="T40" s="4" t="s">
        <v>36</v>
      </c>
      <c r="U40" s="4">
        <v>4</v>
      </c>
      <c r="V40" s="5">
        <v>2.2844089091947498E-3</v>
      </c>
      <c r="W40" s="6">
        <v>0</v>
      </c>
      <c r="X40" s="6">
        <f t="shared" si="7"/>
        <v>144</v>
      </c>
      <c r="Z40" s="4" t="s">
        <v>36</v>
      </c>
      <c r="AA40" s="4">
        <v>14</v>
      </c>
      <c r="AB40" s="5">
        <v>2.6565464895635701E-2</v>
      </c>
      <c r="AC40" s="6">
        <v>0</v>
      </c>
      <c r="AD40" s="6">
        <f t="shared" si="9"/>
        <v>504</v>
      </c>
      <c r="AF40" s="4" t="s">
        <v>36</v>
      </c>
      <c r="AG40" s="4">
        <v>10</v>
      </c>
      <c r="AH40" s="5">
        <v>2.0576131687242798E-2</v>
      </c>
      <c r="AI40" s="6">
        <f t="shared" si="10"/>
        <v>30</v>
      </c>
      <c r="AJ40" s="6">
        <f t="shared" si="11"/>
        <v>360</v>
      </c>
      <c r="AL40" s="4" t="s">
        <v>36</v>
      </c>
      <c r="AM40" s="4">
        <v>10</v>
      </c>
      <c r="AN40" s="5">
        <v>8.0515297906602196E-3</v>
      </c>
      <c r="AO40" s="6">
        <f t="shared" si="12"/>
        <v>90</v>
      </c>
      <c r="AP40" s="6">
        <f t="shared" si="13"/>
        <v>360</v>
      </c>
      <c r="AQ40" s="6"/>
      <c r="AR40" s="6"/>
    </row>
    <row r="41" spans="2:44" x14ac:dyDescent="0.3">
      <c r="B41" s="4" t="s">
        <v>37</v>
      </c>
      <c r="C41" s="6">
        <v>5</v>
      </c>
      <c r="D41" s="7">
        <v>1.8124478921231001E-4</v>
      </c>
      <c r="E41" s="6">
        <v>0</v>
      </c>
      <c r="F41" s="6">
        <f t="shared" si="1"/>
        <v>185</v>
      </c>
      <c r="H41" s="4" t="s">
        <v>37</v>
      </c>
      <c r="I41" s="4">
        <v>4</v>
      </c>
      <c r="J41" s="5">
        <v>3.6660251122720201E-4</v>
      </c>
      <c r="K41" s="6">
        <v>0</v>
      </c>
      <c r="L41" s="6">
        <f t="shared" si="3"/>
        <v>148</v>
      </c>
      <c r="N41" s="4" t="s">
        <v>37</v>
      </c>
      <c r="O41" s="4">
        <v>2</v>
      </c>
      <c r="P41" s="5">
        <v>8.2747207281754203E-4</v>
      </c>
      <c r="Q41" s="6">
        <v>0</v>
      </c>
      <c r="R41" s="6">
        <f t="shared" si="5"/>
        <v>74</v>
      </c>
      <c r="T41" s="4" t="s">
        <v>37</v>
      </c>
      <c r="U41" s="4">
        <v>10</v>
      </c>
      <c r="V41" s="5">
        <v>5.7110222729868602E-3</v>
      </c>
      <c r="W41" s="6">
        <v>0</v>
      </c>
      <c r="X41" s="6">
        <f t="shared" si="7"/>
        <v>370</v>
      </c>
      <c r="Z41" s="4" t="s">
        <v>37</v>
      </c>
      <c r="AA41" s="4">
        <v>7</v>
      </c>
      <c r="AB41" s="5">
        <v>1.32827324478178E-2</v>
      </c>
      <c r="AC41" s="6">
        <v>0</v>
      </c>
      <c r="AD41" s="6">
        <f t="shared" si="9"/>
        <v>259</v>
      </c>
      <c r="AF41" s="4" t="s">
        <v>37</v>
      </c>
      <c r="AG41" s="4">
        <v>5</v>
      </c>
      <c r="AH41" s="5">
        <v>1.0288065843621399E-2</v>
      </c>
      <c r="AI41" s="6">
        <f t="shared" si="10"/>
        <v>10</v>
      </c>
      <c r="AJ41" s="6">
        <f t="shared" si="11"/>
        <v>185</v>
      </c>
      <c r="AL41" s="4" t="s">
        <v>37</v>
      </c>
      <c r="AM41" s="4">
        <v>12</v>
      </c>
      <c r="AN41" s="5">
        <v>9.6618357487922701E-3</v>
      </c>
      <c r="AO41" s="6">
        <f t="shared" si="12"/>
        <v>96</v>
      </c>
      <c r="AP41" s="6">
        <f t="shared" si="13"/>
        <v>444</v>
      </c>
      <c r="AQ41" s="6"/>
      <c r="AR41" s="6"/>
    </row>
    <row r="42" spans="2:44" x14ac:dyDescent="0.3">
      <c r="B42" s="4" t="s">
        <v>38</v>
      </c>
      <c r="C42" s="6">
        <v>5</v>
      </c>
      <c r="D42" s="7">
        <v>1.8124478921231001E-4</v>
      </c>
      <c r="E42" s="6">
        <v>0</v>
      </c>
      <c r="F42" s="6">
        <f t="shared" si="1"/>
        <v>195</v>
      </c>
      <c r="H42" s="4" t="s">
        <v>60</v>
      </c>
      <c r="I42" s="4">
        <v>3</v>
      </c>
      <c r="J42" s="5">
        <v>2.7495188342040102E-4</v>
      </c>
      <c r="K42" s="6">
        <v>0</v>
      </c>
      <c r="L42" s="6">
        <f t="shared" si="3"/>
        <v>114</v>
      </c>
      <c r="N42" s="4" t="s">
        <v>60</v>
      </c>
      <c r="O42" s="4">
        <v>5</v>
      </c>
      <c r="P42" s="5">
        <v>2.0686801820438598E-3</v>
      </c>
      <c r="Q42" s="6">
        <v>0</v>
      </c>
      <c r="R42" s="6">
        <f t="shared" si="5"/>
        <v>190</v>
      </c>
      <c r="T42" s="4" t="s">
        <v>60</v>
      </c>
      <c r="U42" s="4">
        <v>9</v>
      </c>
      <c r="V42" s="5">
        <v>5.1399200456881799E-3</v>
      </c>
      <c r="W42" s="6">
        <v>0</v>
      </c>
      <c r="X42" s="6">
        <f t="shared" si="7"/>
        <v>342</v>
      </c>
      <c r="Z42" s="4" t="s">
        <v>60</v>
      </c>
      <c r="AA42" s="4">
        <v>7</v>
      </c>
      <c r="AB42" s="5">
        <v>1.32827324478178E-2</v>
      </c>
      <c r="AC42" s="6">
        <v>0</v>
      </c>
      <c r="AD42" s="6">
        <f t="shared" si="9"/>
        <v>266</v>
      </c>
      <c r="AF42" s="4" t="s">
        <v>60</v>
      </c>
      <c r="AG42" s="4">
        <v>12</v>
      </c>
      <c r="AH42" s="5">
        <v>2.4691358024691398E-2</v>
      </c>
      <c r="AI42" s="6">
        <f t="shared" si="10"/>
        <v>12</v>
      </c>
      <c r="AJ42" s="6">
        <f t="shared" si="11"/>
        <v>456</v>
      </c>
      <c r="AL42" s="4" t="s">
        <v>60</v>
      </c>
      <c r="AM42" s="4">
        <v>6</v>
      </c>
      <c r="AN42" s="5">
        <v>4.8309178743961402E-3</v>
      </c>
      <c r="AO42" s="6">
        <f t="shared" si="12"/>
        <v>42</v>
      </c>
      <c r="AP42" s="6">
        <f t="shared" si="13"/>
        <v>228</v>
      </c>
      <c r="AQ42" s="6"/>
      <c r="AR42" s="6"/>
    </row>
    <row r="43" spans="2:44" x14ac:dyDescent="0.3">
      <c r="B43" s="4" t="s">
        <v>39</v>
      </c>
      <c r="C43" s="6">
        <v>2</v>
      </c>
      <c r="D43" s="7">
        <v>7.2497915684924106E-5</v>
      </c>
      <c r="E43" s="6">
        <v>0</v>
      </c>
      <c r="F43" s="6">
        <f t="shared" si="1"/>
        <v>80</v>
      </c>
      <c r="H43" s="4" t="s">
        <v>39</v>
      </c>
      <c r="I43" s="4">
        <v>4</v>
      </c>
      <c r="J43" s="5">
        <v>3.6660251122720201E-4</v>
      </c>
      <c r="K43" s="6">
        <v>0</v>
      </c>
      <c r="L43" s="6">
        <f t="shared" si="3"/>
        <v>160</v>
      </c>
      <c r="N43" s="4" t="s">
        <v>38</v>
      </c>
      <c r="O43" s="4">
        <v>1</v>
      </c>
      <c r="P43" s="5">
        <v>4.1373603640877102E-4</v>
      </c>
      <c r="Q43" s="6">
        <v>0</v>
      </c>
      <c r="R43" s="6">
        <f t="shared" si="5"/>
        <v>39</v>
      </c>
      <c r="T43" s="4" t="s">
        <v>38</v>
      </c>
      <c r="U43" s="4">
        <v>3</v>
      </c>
      <c r="V43" s="5">
        <v>1.71330668189606E-3</v>
      </c>
      <c r="W43" s="6">
        <v>0</v>
      </c>
      <c r="X43" s="6">
        <f t="shared" si="7"/>
        <v>117</v>
      </c>
      <c r="Z43" s="4" t="s">
        <v>38</v>
      </c>
      <c r="AA43" s="4">
        <v>10</v>
      </c>
      <c r="AB43" s="5">
        <v>1.8975332068311201E-2</v>
      </c>
      <c r="AC43" s="6">
        <v>0</v>
      </c>
      <c r="AD43" s="6">
        <f t="shared" si="9"/>
        <v>390</v>
      </c>
      <c r="AF43" s="4" t="s">
        <v>38</v>
      </c>
      <c r="AG43" s="4">
        <v>7</v>
      </c>
      <c r="AH43" s="5">
        <v>1.4403292181070001E-2</v>
      </c>
      <c r="AI43" s="6">
        <v>0</v>
      </c>
      <c r="AJ43" s="6">
        <f t="shared" si="11"/>
        <v>273</v>
      </c>
      <c r="AL43" s="4" t="s">
        <v>38</v>
      </c>
      <c r="AM43" s="4">
        <v>9</v>
      </c>
      <c r="AN43" s="5">
        <v>7.2463768115942004E-3</v>
      </c>
      <c r="AO43" s="6">
        <f t="shared" si="12"/>
        <v>54</v>
      </c>
      <c r="AP43" s="6">
        <f t="shared" si="13"/>
        <v>351</v>
      </c>
      <c r="AQ43" s="6"/>
      <c r="AR43" s="6"/>
    </row>
    <row r="44" spans="2:44" x14ac:dyDescent="0.3">
      <c r="B44" s="4" t="s">
        <v>40</v>
      </c>
      <c r="C44" s="6">
        <v>4</v>
      </c>
      <c r="D44" s="7">
        <v>1.44995831369848E-4</v>
      </c>
      <c r="E44" s="6">
        <v>0</v>
      </c>
      <c r="F44" s="6">
        <f t="shared" si="1"/>
        <v>164</v>
      </c>
      <c r="H44" s="4" t="s">
        <v>40</v>
      </c>
      <c r="I44" s="4">
        <v>1</v>
      </c>
      <c r="J44" s="5">
        <v>9.1650627806800502E-5</v>
      </c>
      <c r="K44" s="6">
        <v>0</v>
      </c>
      <c r="L44" s="6">
        <f t="shared" si="3"/>
        <v>41</v>
      </c>
      <c r="N44" s="4" t="s">
        <v>39</v>
      </c>
      <c r="O44" s="4">
        <v>7</v>
      </c>
      <c r="P44" s="5">
        <v>2.8961522548614001E-3</v>
      </c>
      <c r="Q44" s="6">
        <v>0</v>
      </c>
      <c r="R44" s="6">
        <f t="shared" si="5"/>
        <v>280</v>
      </c>
      <c r="T44" s="4" t="s">
        <v>39</v>
      </c>
      <c r="U44" s="4">
        <v>8</v>
      </c>
      <c r="V44" s="5">
        <v>4.56881781838949E-3</v>
      </c>
      <c r="W44" s="6">
        <v>0</v>
      </c>
      <c r="X44" s="6">
        <f t="shared" si="7"/>
        <v>320</v>
      </c>
      <c r="Z44" s="4" t="s">
        <v>39</v>
      </c>
      <c r="AA44" s="4">
        <v>6</v>
      </c>
      <c r="AB44" s="5">
        <v>1.13851992409867E-2</v>
      </c>
      <c r="AC44" s="6">
        <v>0</v>
      </c>
      <c r="AD44" s="6">
        <f t="shared" si="9"/>
        <v>240</v>
      </c>
      <c r="AF44" s="4" t="s">
        <v>39</v>
      </c>
      <c r="AG44" s="4">
        <v>8</v>
      </c>
      <c r="AH44" s="5">
        <v>1.6460905349794198E-2</v>
      </c>
      <c r="AI44" s="6">
        <v>0</v>
      </c>
      <c r="AJ44" s="6">
        <f t="shared" si="11"/>
        <v>320</v>
      </c>
      <c r="AL44" s="4" t="s">
        <v>39</v>
      </c>
      <c r="AM44" s="4">
        <v>14</v>
      </c>
      <c r="AN44" s="5">
        <v>1.12721417069243E-2</v>
      </c>
      <c r="AO44" s="6">
        <f t="shared" si="12"/>
        <v>70</v>
      </c>
      <c r="AP44" s="6">
        <f t="shared" si="13"/>
        <v>560</v>
      </c>
      <c r="AQ44" s="6"/>
      <c r="AR44" s="6"/>
    </row>
    <row r="45" spans="2:44" x14ac:dyDescent="0.3">
      <c r="B45" s="4" t="s">
        <v>41</v>
      </c>
      <c r="C45" s="6">
        <v>3</v>
      </c>
      <c r="D45" s="7">
        <v>1.08746873527386E-4</v>
      </c>
      <c r="E45" s="6">
        <v>0</v>
      </c>
      <c r="F45" s="6">
        <f t="shared" si="1"/>
        <v>126</v>
      </c>
      <c r="H45" s="4" t="s">
        <v>41</v>
      </c>
      <c r="I45" s="4">
        <v>1</v>
      </c>
      <c r="J45" s="5">
        <v>9.1650627806800502E-5</v>
      </c>
      <c r="K45" s="6">
        <v>0</v>
      </c>
      <c r="L45" s="6">
        <f t="shared" si="3"/>
        <v>42</v>
      </c>
      <c r="N45" s="4" t="s">
        <v>40</v>
      </c>
      <c r="O45" s="4">
        <v>1</v>
      </c>
      <c r="P45" s="5">
        <v>4.1373603640877102E-4</v>
      </c>
      <c r="Q45" s="6">
        <v>0</v>
      </c>
      <c r="R45" s="6">
        <f t="shared" si="5"/>
        <v>41</v>
      </c>
      <c r="T45" s="4" t="s">
        <v>40</v>
      </c>
      <c r="U45" s="4">
        <v>2</v>
      </c>
      <c r="V45" s="5">
        <v>1.1422044545973699E-3</v>
      </c>
      <c r="W45" s="6">
        <v>0</v>
      </c>
      <c r="X45" s="6">
        <f t="shared" si="7"/>
        <v>82</v>
      </c>
      <c r="Z45" s="4" t="s">
        <v>40</v>
      </c>
      <c r="AA45" s="4">
        <v>3</v>
      </c>
      <c r="AB45" s="5">
        <v>5.6925996204933603E-3</v>
      </c>
      <c r="AC45" s="6">
        <v>0</v>
      </c>
      <c r="AD45" s="6">
        <f t="shared" si="9"/>
        <v>123</v>
      </c>
      <c r="AF45" s="4" t="s">
        <v>40</v>
      </c>
      <c r="AG45" s="4">
        <v>4</v>
      </c>
      <c r="AH45" s="5">
        <v>8.23045267489712E-3</v>
      </c>
      <c r="AI45" s="6">
        <v>0</v>
      </c>
      <c r="AJ45" s="6">
        <f t="shared" si="11"/>
        <v>164</v>
      </c>
      <c r="AL45" s="4" t="s">
        <v>40</v>
      </c>
      <c r="AM45" s="4">
        <v>12</v>
      </c>
      <c r="AN45" s="5">
        <v>9.6618357487922701E-3</v>
      </c>
      <c r="AO45" s="6">
        <f t="shared" si="12"/>
        <v>48</v>
      </c>
      <c r="AP45" s="6">
        <f t="shared" si="13"/>
        <v>492</v>
      </c>
      <c r="AQ45" s="6"/>
      <c r="AR45" s="6"/>
    </row>
    <row r="46" spans="2:44" x14ac:dyDescent="0.3">
      <c r="B46" s="4" t="s">
        <v>42</v>
      </c>
      <c r="C46" s="6">
        <v>1</v>
      </c>
      <c r="D46" s="7">
        <v>3.6248957842461999E-5</v>
      </c>
      <c r="E46" s="6">
        <v>0</v>
      </c>
      <c r="F46" s="6">
        <f t="shared" si="1"/>
        <v>44</v>
      </c>
      <c r="H46" s="4" t="s">
        <v>61</v>
      </c>
      <c r="I46" s="4">
        <v>2</v>
      </c>
      <c r="J46" s="5">
        <v>1.83301255613601E-4</v>
      </c>
      <c r="K46" s="6">
        <v>0</v>
      </c>
      <c r="L46" s="6">
        <f t="shared" si="3"/>
        <v>86</v>
      </c>
      <c r="N46" s="4" t="s">
        <v>41</v>
      </c>
      <c r="O46" s="4">
        <v>3</v>
      </c>
      <c r="P46" s="5">
        <v>1.24120810922631E-3</v>
      </c>
      <c r="Q46" s="6">
        <v>0</v>
      </c>
      <c r="R46" s="6">
        <f t="shared" si="5"/>
        <v>126</v>
      </c>
      <c r="T46" s="4" t="s">
        <v>41</v>
      </c>
      <c r="U46" s="4">
        <v>2</v>
      </c>
      <c r="V46" s="5">
        <v>1.1422044545973699E-3</v>
      </c>
      <c r="W46" s="6">
        <v>0</v>
      </c>
      <c r="X46" s="6">
        <f t="shared" si="7"/>
        <v>84</v>
      </c>
      <c r="Z46" s="4" t="s">
        <v>41</v>
      </c>
      <c r="AA46" s="4">
        <v>7</v>
      </c>
      <c r="AB46" s="5">
        <v>1.32827324478178E-2</v>
      </c>
      <c r="AC46" s="6">
        <v>0</v>
      </c>
      <c r="AD46" s="6">
        <f t="shared" si="9"/>
        <v>294</v>
      </c>
      <c r="AF46" s="4" t="s">
        <v>41</v>
      </c>
      <c r="AG46" s="4">
        <v>8</v>
      </c>
      <c r="AH46" s="5">
        <v>1.6460905349794198E-2</v>
      </c>
      <c r="AI46" s="6">
        <v>0</v>
      </c>
      <c r="AJ46" s="6">
        <f t="shared" si="11"/>
        <v>336</v>
      </c>
      <c r="AL46" s="4" t="s">
        <v>41</v>
      </c>
      <c r="AM46" s="4">
        <v>7</v>
      </c>
      <c r="AN46" s="5">
        <v>5.6360708534621603E-3</v>
      </c>
      <c r="AO46" s="6">
        <f t="shared" si="12"/>
        <v>21</v>
      </c>
      <c r="AP46" s="6">
        <f t="shared" si="13"/>
        <v>294</v>
      </c>
      <c r="AQ46" s="6"/>
      <c r="AR46" s="6"/>
    </row>
    <row r="47" spans="2:44" x14ac:dyDescent="0.3">
      <c r="B47" s="4" t="s">
        <v>43</v>
      </c>
      <c r="C47" s="6">
        <v>1</v>
      </c>
      <c r="D47" s="7">
        <v>3.6248957842461999E-5</v>
      </c>
      <c r="E47" s="6">
        <v>0</v>
      </c>
      <c r="F47" s="6">
        <f t="shared" si="1"/>
        <v>45</v>
      </c>
      <c r="H47" s="4" t="s">
        <v>42</v>
      </c>
      <c r="I47" s="4">
        <v>1</v>
      </c>
      <c r="J47" s="5">
        <v>9.1650627806800502E-5</v>
      </c>
      <c r="K47" s="6">
        <v>0</v>
      </c>
      <c r="L47" s="6">
        <f t="shared" si="3"/>
        <v>44</v>
      </c>
      <c r="N47" s="4" t="s">
        <v>61</v>
      </c>
      <c r="O47" s="4">
        <v>3</v>
      </c>
      <c r="P47" s="5">
        <v>1.24120810922631E-3</v>
      </c>
      <c r="Q47" s="6">
        <v>0</v>
      </c>
      <c r="R47" s="6">
        <f t="shared" si="5"/>
        <v>129</v>
      </c>
      <c r="T47" s="4" t="s">
        <v>61</v>
      </c>
      <c r="U47" s="4">
        <v>1</v>
      </c>
      <c r="V47" s="5">
        <v>5.7110222729868604E-4</v>
      </c>
      <c r="W47" s="6">
        <v>0</v>
      </c>
      <c r="X47" s="6">
        <f t="shared" si="7"/>
        <v>43</v>
      </c>
      <c r="Z47" s="4" t="s">
        <v>61</v>
      </c>
      <c r="AA47" s="4">
        <v>5</v>
      </c>
      <c r="AB47" s="5">
        <v>9.4876660341556007E-3</v>
      </c>
      <c r="AC47" s="6">
        <v>0</v>
      </c>
      <c r="AD47" s="6">
        <f t="shared" si="9"/>
        <v>215</v>
      </c>
      <c r="AF47" s="4" t="s">
        <v>61</v>
      </c>
      <c r="AG47" s="4">
        <v>4</v>
      </c>
      <c r="AH47" s="5">
        <v>8.23045267489712E-3</v>
      </c>
      <c r="AI47" s="6">
        <v>0</v>
      </c>
      <c r="AJ47" s="6">
        <f t="shared" si="11"/>
        <v>172</v>
      </c>
      <c r="AL47" s="4" t="s">
        <v>61</v>
      </c>
      <c r="AM47" s="4">
        <v>6</v>
      </c>
      <c r="AN47" s="5">
        <v>4.8309178743961402E-3</v>
      </c>
      <c r="AO47" s="6">
        <f t="shared" si="12"/>
        <v>12</v>
      </c>
      <c r="AP47" s="6">
        <f t="shared" si="13"/>
        <v>258</v>
      </c>
      <c r="AQ47" s="6"/>
      <c r="AR47" s="6"/>
    </row>
    <row r="48" spans="2:44" x14ac:dyDescent="0.3">
      <c r="B48" s="4" t="s">
        <v>44</v>
      </c>
      <c r="C48" s="6">
        <v>1</v>
      </c>
      <c r="D48" s="7">
        <v>3.6248957842461999E-5</v>
      </c>
      <c r="E48" s="6">
        <v>0</v>
      </c>
      <c r="F48" s="6">
        <f t="shared" si="1"/>
        <v>47</v>
      </c>
      <c r="H48" s="4" t="s">
        <v>43</v>
      </c>
      <c r="I48" s="4">
        <v>3</v>
      </c>
      <c r="J48" s="5">
        <v>2.7495188342040102E-4</v>
      </c>
      <c r="K48" s="6">
        <v>0</v>
      </c>
      <c r="L48" s="6">
        <f t="shared" si="3"/>
        <v>135</v>
      </c>
      <c r="N48" s="4" t="s">
        <v>42</v>
      </c>
      <c r="O48" s="4">
        <v>1</v>
      </c>
      <c r="P48" s="5">
        <v>4.1373603640877102E-4</v>
      </c>
      <c r="Q48" s="6">
        <v>0</v>
      </c>
      <c r="R48" s="6">
        <f t="shared" si="5"/>
        <v>44</v>
      </c>
      <c r="T48" s="4" t="s">
        <v>42</v>
      </c>
      <c r="U48" s="4">
        <v>1</v>
      </c>
      <c r="V48" s="5">
        <v>5.7110222729868604E-4</v>
      </c>
      <c r="W48" s="6">
        <v>0</v>
      </c>
      <c r="X48" s="6">
        <f t="shared" si="7"/>
        <v>44</v>
      </c>
      <c r="Z48" s="4" t="s">
        <v>42</v>
      </c>
      <c r="AA48" s="4">
        <v>3</v>
      </c>
      <c r="AB48" s="5">
        <v>5.6925996204933603E-3</v>
      </c>
      <c r="AC48" s="6">
        <v>0</v>
      </c>
      <c r="AD48" s="6">
        <f t="shared" si="9"/>
        <v>132</v>
      </c>
      <c r="AF48" s="4" t="s">
        <v>42</v>
      </c>
      <c r="AG48" s="4">
        <v>4</v>
      </c>
      <c r="AH48" s="5">
        <v>8.23045267489712E-3</v>
      </c>
      <c r="AI48" s="6">
        <v>0</v>
      </c>
      <c r="AJ48" s="6">
        <f t="shared" si="11"/>
        <v>176</v>
      </c>
      <c r="AL48" s="4" t="s">
        <v>42</v>
      </c>
      <c r="AM48" s="4">
        <v>6</v>
      </c>
      <c r="AN48" s="5">
        <v>4.8309178743961402E-3</v>
      </c>
      <c r="AO48" s="6">
        <f t="shared" si="12"/>
        <v>6</v>
      </c>
      <c r="AP48" s="6">
        <f t="shared" si="13"/>
        <v>264</v>
      </c>
      <c r="AQ48" s="6"/>
      <c r="AR48" s="6"/>
    </row>
    <row r="49" spans="2:44" x14ac:dyDescent="0.3">
      <c r="B49" s="4" t="s">
        <v>45</v>
      </c>
      <c r="C49" s="6">
        <v>2</v>
      </c>
      <c r="D49" s="7">
        <v>7.2497915684924106E-5</v>
      </c>
      <c r="E49" s="6">
        <v>0</v>
      </c>
      <c r="F49" s="6">
        <f t="shared" si="1"/>
        <v>98</v>
      </c>
      <c r="H49" s="4" t="s">
        <v>62</v>
      </c>
      <c r="I49" s="4">
        <v>1</v>
      </c>
      <c r="J49" s="5">
        <v>9.1650627806800502E-5</v>
      </c>
      <c r="K49" s="6">
        <v>0</v>
      </c>
      <c r="L49" s="6">
        <f t="shared" si="3"/>
        <v>46</v>
      </c>
      <c r="N49" s="4" t="s">
        <v>43</v>
      </c>
      <c r="O49" s="4">
        <v>1</v>
      </c>
      <c r="P49" s="5">
        <v>4.1373603640877102E-4</v>
      </c>
      <c r="Q49" s="6">
        <v>0</v>
      </c>
      <c r="R49" s="6">
        <f t="shared" si="5"/>
        <v>45</v>
      </c>
      <c r="T49" s="4" t="s">
        <v>43</v>
      </c>
      <c r="U49" s="4">
        <v>4</v>
      </c>
      <c r="V49" s="5">
        <v>2.2844089091947498E-3</v>
      </c>
      <c r="W49" s="6">
        <v>0</v>
      </c>
      <c r="X49" s="6">
        <f t="shared" si="7"/>
        <v>180</v>
      </c>
      <c r="Z49" s="4" t="s">
        <v>43</v>
      </c>
      <c r="AA49" s="4">
        <v>2</v>
      </c>
      <c r="AB49" s="5">
        <v>3.79506641366224E-3</v>
      </c>
      <c r="AC49" s="6">
        <v>0</v>
      </c>
      <c r="AD49" s="6">
        <f t="shared" si="9"/>
        <v>90</v>
      </c>
      <c r="AF49" s="4" t="s">
        <v>43</v>
      </c>
      <c r="AG49" s="4">
        <v>5</v>
      </c>
      <c r="AH49" s="5">
        <v>1.0288065843621399E-2</v>
      </c>
      <c r="AI49" s="6">
        <v>0</v>
      </c>
      <c r="AJ49" s="6">
        <f t="shared" si="11"/>
        <v>225</v>
      </c>
      <c r="AL49" s="4" t="s">
        <v>43</v>
      </c>
      <c r="AM49" s="4">
        <v>7</v>
      </c>
      <c r="AN49" s="5">
        <v>5.6360708534621603E-3</v>
      </c>
      <c r="AO49" s="6">
        <f t="shared" si="12"/>
        <v>0</v>
      </c>
      <c r="AP49" s="6">
        <f t="shared" si="13"/>
        <v>315</v>
      </c>
      <c r="AQ49" s="6"/>
      <c r="AR49" s="6"/>
    </row>
    <row r="50" spans="2:44" x14ac:dyDescent="0.3">
      <c r="B50" s="4" t="s">
        <v>46</v>
      </c>
      <c r="C50" s="6">
        <v>1</v>
      </c>
      <c r="D50" s="7">
        <v>3.6248957842461999E-5</v>
      </c>
      <c r="E50" s="6">
        <v>0</v>
      </c>
      <c r="F50" s="6">
        <f t="shared" si="1"/>
        <v>50</v>
      </c>
      <c r="H50" s="4" t="s">
        <v>44</v>
      </c>
      <c r="I50" s="4">
        <v>1</v>
      </c>
      <c r="J50" s="5">
        <v>9.1650627806800502E-5</v>
      </c>
      <c r="K50" s="6">
        <v>0</v>
      </c>
      <c r="L50" s="6">
        <f t="shared" si="3"/>
        <v>47</v>
      </c>
      <c r="N50" s="4" t="s">
        <v>62</v>
      </c>
      <c r="O50" s="4">
        <v>1</v>
      </c>
      <c r="P50" s="5">
        <v>4.1373603640877102E-4</v>
      </c>
      <c r="Q50" s="6">
        <v>0</v>
      </c>
      <c r="R50" s="6">
        <f t="shared" si="5"/>
        <v>46</v>
      </c>
      <c r="T50" s="4" t="s">
        <v>62</v>
      </c>
      <c r="U50" s="4">
        <v>5</v>
      </c>
      <c r="V50" s="5">
        <v>2.8555111364934301E-3</v>
      </c>
      <c r="W50" s="6">
        <v>0</v>
      </c>
      <c r="X50" s="6">
        <f t="shared" si="7"/>
        <v>230</v>
      </c>
      <c r="Z50" s="4" t="s">
        <v>62</v>
      </c>
      <c r="AA50" s="4">
        <v>1</v>
      </c>
      <c r="AB50" s="5">
        <v>1.89753320683112E-3</v>
      </c>
      <c r="AC50" s="6">
        <v>0</v>
      </c>
      <c r="AD50" s="6">
        <f t="shared" si="9"/>
        <v>46</v>
      </c>
      <c r="AF50" s="4" t="s">
        <v>62</v>
      </c>
      <c r="AG50" s="4">
        <v>5</v>
      </c>
      <c r="AH50" s="5">
        <v>1.0288065843621399E-2</v>
      </c>
      <c r="AI50" s="6">
        <v>0</v>
      </c>
      <c r="AJ50" s="6">
        <f t="shared" si="11"/>
        <v>230</v>
      </c>
      <c r="AL50" s="4" t="s">
        <v>62</v>
      </c>
      <c r="AM50" s="4">
        <v>4</v>
      </c>
      <c r="AN50" s="5">
        <v>3.2206119162640902E-3</v>
      </c>
      <c r="AO50" s="6">
        <v>0</v>
      </c>
      <c r="AP50" s="6">
        <f t="shared" si="13"/>
        <v>184</v>
      </c>
      <c r="AQ50" s="6"/>
      <c r="AR50" s="6"/>
    </row>
    <row r="51" spans="2:44" x14ac:dyDescent="0.3">
      <c r="B51" s="4" t="s">
        <v>47</v>
      </c>
      <c r="C51" s="6">
        <v>2</v>
      </c>
      <c r="D51" s="7">
        <v>7.2497915684924106E-5</v>
      </c>
      <c r="E51" s="6">
        <v>0</v>
      </c>
      <c r="F51" s="6">
        <f t="shared" si="1"/>
        <v>102</v>
      </c>
      <c r="H51" s="4" t="s">
        <v>63</v>
      </c>
      <c r="I51" s="4">
        <v>2</v>
      </c>
      <c r="J51" s="5">
        <v>1.83301255613601E-4</v>
      </c>
      <c r="K51" s="6">
        <v>0</v>
      </c>
      <c r="L51" s="6">
        <f t="shared" si="3"/>
        <v>96</v>
      </c>
      <c r="N51" s="4" t="s">
        <v>44</v>
      </c>
      <c r="O51" s="4">
        <v>1</v>
      </c>
      <c r="P51" s="5">
        <v>4.1373603640877102E-4</v>
      </c>
      <c r="Q51" s="6">
        <v>0</v>
      </c>
      <c r="R51" s="6">
        <f t="shared" si="5"/>
        <v>47</v>
      </c>
      <c r="T51" s="4" t="s">
        <v>44</v>
      </c>
      <c r="U51" s="4">
        <v>2</v>
      </c>
      <c r="V51" s="5">
        <v>1.1422044545973699E-3</v>
      </c>
      <c r="W51" s="6">
        <v>0</v>
      </c>
      <c r="X51" s="6">
        <f t="shared" si="7"/>
        <v>94</v>
      </c>
      <c r="Z51" s="4" t="s">
        <v>44</v>
      </c>
      <c r="AA51" s="4">
        <v>3</v>
      </c>
      <c r="AB51" s="5">
        <v>5.6925996204933603E-3</v>
      </c>
      <c r="AC51" s="6">
        <v>0</v>
      </c>
      <c r="AD51" s="6">
        <f t="shared" si="9"/>
        <v>141</v>
      </c>
      <c r="AF51" s="4" t="s">
        <v>44</v>
      </c>
      <c r="AG51" s="4">
        <v>5</v>
      </c>
      <c r="AH51" s="5">
        <v>1.0288065843621399E-2</v>
      </c>
      <c r="AI51" s="6">
        <v>0</v>
      </c>
      <c r="AJ51" s="6">
        <f t="shared" si="11"/>
        <v>235</v>
      </c>
      <c r="AL51" s="4" t="s">
        <v>44</v>
      </c>
      <c r="AM51" s="4">
        <v>8</v>
      </c>
      <c r="AN51" s="5">
        <v>6.4412238325281803E-3</v>
      </c>
      <c r="AO51" s="6">
        <v>0</v>
      </c>
      <c r="AP51" s="6">
        <f t="shared" si="13"/>
        <v>376</v>
      </c>
      <c r="AQ51" s="6"/>
      <c r="AR51" s="6"/>
    </row>
    <row r="52" spans="2:44" x14ac:dyDescent="0.3">
      <c r="B52" s="4" t="s">
        <v>48</v>
      </c>
      <c r="C52" s="6">
        <v>1</v>
      </c>
      <c r="D52" s="7">
        <v>3.6248957842461999E-5</v>
      </c>
      <c r="E52" s="6">
        <v>0</v>
      </c>
      <c r="F52" s="6">
        <f t="shared" si="1"/>
        <v>53</v>
      </c>
      <c r="H52" s="4" t="s">
        <v>45</v>
      </c>
      <c r="I52" s="4">
        <v>1</v>
      </c>
      <c r="J52" s="5">
        <v>9.1650627806800502E-5</v>
      </c>
      <c r="K52" s="6">
        <v>0</v>
      </c>
      <c r="L52" s="6">
        <f t="shared" si="3"/>
        <v>49</v>
      </c>
      <c r="N52" s="4" t="s">
        <v>63</v>
      </c>
      <c r="O52" s="4">
        <v>1</v>
      </c>
      <c r="P52" s="5">
        <v>4.1373603640877102E-4</v>
      </c>
      <c r="Q52" s="6">
        <v>0</v>
      </c>
      <c r="R52" s="6">
        <f t="shared" si="5"/>
        <v>48</v>
      </c>
      <c r="T52" s="4" t="s">
        <v>63</v>
      </c>
      <c r="U52" s="4">
        <v>2</v>
      </c>
      <c r="V52" s="5">
        <v>1.1422044545973699E-3</v>
      </c>
      <c r="W52" s="6">
        <v>0</v>
      </c>
      <c r="X52" s="6">
        <f t="shared" si="7"/>
        <v>96</v>
      </c>
      <c r="Z52" s="4" t="s">
        <v>45</v>
      </c>
      <c r="AA52" s="4">
        <v>2</v>
      </c>
      <c r="AB52" s="5">
        <v>3.79506641366224E-3</v>
      </c>
      <c r="AC52" s="6">
        <v>0</v>
      </c>
      <c r="AD52" s="6">
        <f t="shared" si="9"/>
        <v>98</v>
      </c>
      <c r="AF52" s="4" t="s">
        <v>63</v>
      </c>
      <c r="AG52" s="4">
        <v>1</v>
      </c>
      <c r="AH52" s="5">
        <v>2.05761316872428E-3</v>
      </c>
      <c r="AI52" s="6">
        <v>0</v>
      </c>
      <c r="AJ52" s="6">
        <f t="shared" si="11"/>
        <v>48</v>
      </c>
      <c r="AL52" s="4" t="s">
        <v>63</v>
      </c>
      <c r="AM52" s="4">
        <v>6</v>
      </c>
      <c r="AN52" s="5">
        <v>4.8309178743961402E-3</v>
      </c>
      <c r="AO52" s="6">
        <v>0</v>
      </c>
      <c r="AP52" s="6">
        <f t="shared" si="13"/>
        <v>288</v>
      </c>
      <c r="AQ52" s="6"/>
      <c r="AR52" s="6"/>
    </row>
    <row r="53" spans="2:44" x14ac:dyDescent="0.3">
      <c r="B53" s="4" t="s">
        <v>49</v>
      </c>
      <c r="C53" s="6">
        <v>1</v>
      </c>
      <c r="D53" s="7">
        <v>3.6248957842461999E-5</v>
      </c>
      <c r="E53" s="6">
        <v>0</v>
      </c>
      <c r="F53" s="6">
        <f t="shared" si="1"/>
        <v>54</v>
      </c>
      <c r="H53" s="4" t="s">
        <v>46</v>
      </c>
      <c r="I53" s="4">
        <v>2</v>
      </c>
      <c r="J53" s="5">
        <v>1.83301255613601E-4</v>
      </c>
      <c r="K53" s="6">
        <v>0</v>
      </c>
      <c r="L53" s="6">
        <f t="shared" si="3"/>
        <v>100</v>
      </c>
      <c r="N53" s="4" t="s">
        <v>45</v>
      </c>
      <c r="O53" s="4">
        <v>1</v>
      </c>
      <c r="P53" s="5">
        <v>4.1373603640877102E-4</v>
      </c>
      <c r="Q53" s="6">
        <v>0</v>
      </c>
      <c r="R53" s="6">
        <f t="shared" si="5"/>
        <v>49</v>
      </c>
      <c r="T53" s="4" t="s">
        <v>46</v>
      </c>
      <c r="U53" s="4">
        <v>3</v>
      </c>
      <c r="V53" s="5">
        <v>1.71330668189606E-3</v>
      </c>
      <c r="W53" s="6">
        <v>0</v>
      </c>
      <c r="X53" s="6">
        <f t="shared" si="7"/>
        <v>150</v>
      </c>
      <c r="Z53" s="4" t="s">
        <v>46</v>
      </c>
      <c r="AA53" s="4">
        <v>1</v>
      </c>
      <c r="AB53" s="5">
        <v>1.89753320683112E-3</v>
      </c>
      <c r="AC53" s="6">
        <v>0</v>
      </c>
      <c r="AD53" s="6">
        <f t="shared" si="9"/>
        <v>50</v>
      </c>
      <c r="AF53" s="4" t="s">
        <v>45</v>
      </c>
      <c r="AG53" s="4">
        <v>1</v>
      </c>
      <c r="AH53" s="5">
        <v>2.05761316872428E-3</v>
      </c>
      <c r="AI53" s="6">
        <v>0</v>
      </c>
      <c r="AJ53" s="6">
        <f t="shared" si="11"/>
        <v>49</v>
      </c>
      <c r="AL53" s="4" t="s">
        <v>45</v>
      </c>
      <c r="AM53" s="4">
        <v>4</v>
      </c>
      <c r="AN53" s="5">
        <v>3.2206119162640902E-3</v>
      </c>
      <c r="AO53" s="6">
        <v>0</v>
      </c>
      <c r="AP53" s="6">
        <f t="shared" si="13"/>
        <v>196</v>
      </c>
      <c r="AQ53" s="6"/>
      <c r="AR53" s="6"/>
    </row>
    <row r="54" spans="2:44" x14ac:dyDescent="0.3">
      <c r="B54" s="4" t="s">
        <v>50</v>
      </c>
      <c r="C54" s="6">
        <v>2</v>
      </c>
      <c r="D54" s="7">
        <v>7.2497915684924106E-5</v>
      </c>
      <c r="E54" s="6">
        <v>0</v>
      </c>
      <c r="F54" s="6">
        <f t="shared" si="1"/>
        <v>110</v>
      </c>
      <c r="H54" s="4" t="s">
        <v>64</v>
      </c>
      <c r="I54" s="4">
        <v>2</v>
      </c>
      <c r="J54" s="5">
        <v>1.83301255613601E-4</v>
      </c>
      <c r="K54" s="6">
        <v>0</v>
      </c>
      <c r="L54" s="6">
        <f t="shared" si="3"/>
        <v>104</v>
      </c>
      <c r="N54" s="4" t="s">
        <v>46</v>
      </c>
      <c r="O54" s="4">
        <v>4</v>
      </c>
      <c r="P54" s="5">
        <v>1.6549441456350799E-3</v>
      </c>
      <c r="Q54" s="6">
        <v>0</v>
      </c>
      <c r="R54" s="6">
        <f t="shared" si="5"/>
        <v>200</v>
      </c>
      <c r="T54" s="4" t="s">
        <v>64</v>
      </c>
      <c r="U54" s="4">
        <v>2</v>
      </c>
      <c r="V54" s="5">
        <v>1.1422044545973699E-3</v>
      </c>
      <c r="W54" s="6">
        <v>0</v>
      </c>
      <c r="X54" s="6">
        <f t="shared" si="7"/>
        <v>104</v>
      </c>
      <c r="Z54" s="4" t="s">
        <v>47</v>
      </c>
      <c r="AA54" s="4">
        <v>2</v>
      </c>
      <c r="AB54" s="5">
        <v>3.79506641366224E-3</v>
      </c>
      <c r="AC54" s="6">
        <v>0</v>
      </c>
      <c r="AD54" s="6">
        <f t="shared" si="9"/>
        <v>102</v>
      </c>
      <c r="AF54" s="4" t="s">
        <v>46</v>
      </c>
      <c r="AG54" s="4">
        <v>4</v>
      </c>
      <c r="AH54" s="5">
        <v>8.23045267489712E-3</v>
      </c>
      <c r="AI54" s="6">
        <v>0</v>
      </c>
      <c r="AJ54" s="6">
        <f t="shared" si="11"/>
        <v>200</v>
      </c>
      <c r="AL54" s="4" t="s">
        <v>46</v>
      </c>
      <c r="AM54" s="4">
        <v>14</v>
      </c>
      <c r="AN54" s="5">
        <v>1.12721417069243E-2</v>
      </c>
      <c r="AO54" s="6">
        <v>0</v>
      </c>
      <c r="AP54" s="6">
        <f t="shared" si="13"/>
        <v>700</v>
      </c>
      <c r="AQ54" s="6"/>
      <c r="AR54" s="6"/>
    </row>
    <row r="55" spans="2:44" x14ac:dyDescent="0.3">
      <c r="B55" s="4" t="s">
        <v>51</v>
      </c>
      <c r="C55" s="6">
        <v>3</v>
      </c>
      <c r="D55" s="7">
        <v>1.08746873527386E-4</v>
      </c>
      <c r="E55" s="6">
        <v>0</v>
      </c>
      <c r="F55" s="6">
        <f t="shared" si="1"/>
        <v>180</v>
      </c>
      <c r="H55" s="4" t="s">
        <v>50</v>
      </c>
      <c r="I55" s="4">
        <v>1</v>
      </c>
      <c r="J55" s="5">
        <v>9.1650627806800502E-5</v>
      </c>
      <c r="K55" s="6">
        <v>0</v>
      </c>
      <c r="L55" s="6">
        <f t="shared" si="3"/>
        <v>55</v>
      </c>
      <c r="N55" s="4" t="s">
        <v>47</v>
      </c>
      <c r="O55" s="4">
        <v>1</v>
      </c>
      <c r="P55" s="5">
        <v>4.1373603640877102E-4</v>
      </c>
      <c r="Q55" s="6">
        <v>0</v>
      </c>
      <c r="R55" s="6">
        <f t="shared" si="5"/>
        <v>51</v>
      </c>
      <c r="T55" s="4" t="s">
        <v>48</v>
      </c>
      <c r="U55" s="4">
        <v>1</v>
      </c>
      <c r="V55" s="5">
        <v>5.7110222729868604E-4</v>
      </c>
      <c r="W55" s="6">
        <v>0</v>
      </c>
      <c r="X55" s="6">
        <f t="shared" si="7"/>
        <v>53</v>
      </c>
      <c r="Z55" s="4" t="s">
        <v>48</v>
      </c>
      <c r="AA55" s="4">
        <v>1</v>
      </c>
      <c r="AB55" s="5">
        <v>1.89753320683112E-3</v>
      </c>
      <c r="AC55" s="6">
        <v>0</v>
      </c>
      <c r="AD55" s="6">
        <f t="shared" si="9"/>
        <v>53</v>
      </c>
      <c r="AF55" s="4" t="s">
        <v>47</v>
      </c>
      <c r="AG55" s="4">
        <v>1</v>
      </c>
      <c r="AH55" s="5">
        <v>2.05761316872428E-3</v>
      </c>
      <c r="AI55" s="6">
        <v>0</v>
      </c>
      <c r="AJ55" s="6">
        <f t="shared" si="11"/>
        <v>51</v>
      </c>
      <c r="AL55" s="4" t="s">
        <v>47</v>
      </c>
      <c r="AM55" s="4">
        <v>6</v>
      </c>
      <c r="AN55" s="5">
        <v>4.8309178743961402E-3</v>
      </c>
      <c r="AO55" s="6">
        <v>0</v>
      </c>
      <c r="AP55" s="6">
        <f t="shared" si="13"/>
        <v>306</v>
      </c>
      <c r="AQ55" s="6"/>
      <c r="AR55" s="6"/>
    </row>
    <row r="56" spans="2:44" x14ac:dyDescent="0.3">
      <c r="B56" s="4" t="s">
        <v>52</v>
      </c>
      <c r="C56" s="6">
        <v>1</v>
      </c>
      <c r="D56" s="7">
        <v>3.6248957842461999E-5</v>
      </c>
      <c r="E56" s="6">
        <v>0</v>
      </c>
      <c r="F56" s="6">
        <f t="shared" si="1"/>
        <v>63</v>
      </c>
      <c r="H56" s="4" t="s">
        <v>65</v>
      </c>
      <c r="I56" s="4">
        <v>2</v>
      </c>
      <c r="J56" s="5">
        <v>1.83301255613601E-4</v>
      </c>
      <c r="K56" s="6">
        <v>0</v>
      </c>
      <c r="L56" s="6">
        <f t="shared" si="3"/>
        <v>118</v>
      </c>
      <c r="N56" s="4" t="s">
        <v>68</v>
      </c>
      <c r="O56" s="4">
        <v>1</v>
      </c>
      <c r="P56" s="5">
        <v>4.1373603640877102E-4</v>
      </c>
      <c r="Q56" s="6">
        <v>0</v>
      </c>
      <c r="R56" s="6">
        <f t="shared" si="5"/>
        <v>56</v>
      </c>
      <c r="T56" s="4" t="s">
        <v>49</v>
      </c>
      <c r="U56" s="4">
        <v>1</v>
      </c>
      <c r="V56" s="5">
        <v>5.7110222729868604E-4</v>
      </c>
      <c r="W56" s="6">
        <v>0</v>
      </c>
      <c r="X56" s="6">
        <f t="shared" si="7"/>
        <v>54</v>
      </c>
      <c r="Z56" s="4" t="s">
        <v>49</v>
      </c>
      <c r="AA56" s="4">
        <v>1</v>
      </c>
      <c r="AB56" s="5">
        <v>1.89753320683112E-3</v>
      </c>
      <c r="AC56" s="6">
        <v>0</v>
      </c>
      <c r="AD56" s="6">
        <f t="shared" si="9"/>
        <v>54</v>
      </c>
      <c r="AF56" s="4" t="s">
        <v>64</v>
      </c>
      <c r="AG56" s="4">
        <v>3</v>
      </c>
      <c r="AH56" s="5">
        <v>6.17283950617284E-3</v>
      </c>
      <c r="AI56" s="6">
        <v>0</v>
      </c>
      <c r="AJ56" s="6">
        <f t="shared" si="11"/>
        <v>156</v>
      </c>
      <c r="AL56" s="4" t="s">
        <v>64</v>
      </c>
      <c r="AM56" s="4">
        <v>3</v>
      </c>
      <c r="AN56" s="5">
        <v>2.4154589371980701E-3</v>
      </c>
      <c r="AO56" s="6">
        <v>0</v>
      </c>
      <c r="AP56" s="6">
        <f t="shared" si="13"/>
        <v>156</v>
      </c>
      <c r="AQ56" s="6"/>
      <c r="AR56" s="6"/>
    </row>
    <row r="57" spans="2:44" x14ac:dyDescent="0.3">
      <c r="B57" s="14" t="s">
        <v>53</v>
      </c>
      <c r="C57" s="10">
        <v>1</v>
      </c>
      <c r="D57" s="11">
        <v>3.6248957842461999E-5</v>
      </c>
      <c r="E57" s="6">
        <v>0</v>
      </c>
      <c r="F57" s="6">
        <f t="shared" si="1"/>
        <v>83</v>
      </c>
      <c r="H57" s="14" t="s">
        <v>51</v>
      </c>
      <c r="I57" s="14">
        <v>1</v>
      </c>
      <c r="J57" s="15">
        <v>9.1650627806800502E-5</v>
      </c>
      <c r="K57" s="6">
        <v>0</v>
      </c>
      <c r="L57" s="6">
        <f t="shared" si="3"/>
        <v>60</v>
      </c>
      <c r="N57" s="4" t="s">
        <v>69</v>
      </c>
      <c r="O57" s="4">
        <v>1</v>
      </c>
      <c r="P57" s="5">
        <v>4.1373603640877102E-4</v>
      </c>
      <c r="Q57" s="6">
        <v>0</v>
      </c>
      <c r="R57" s="6">
        <f t="shared" si="5"/>
        <v>57</v>
      </c>
      <c r="T57" s="4" t="s">
        <v>50</v>
      </c>
      <c r="U57" s="4">
        <v>1</v>
      </c>
      <c r="V57" s="5">
        <v>5.7110222729868604E-4</v>
      </c>
      <c r="W57" s="6">
        <v>0</v>
      </c>
      <c r="X57" s="6">
        <f t="shared" si="7"/>
        <v>55</v>
      </c>
      <c r="Z57" s="4" t="s">
        <v>50</v>
      </c>
      <c r="AA57" s="4">
        <v>1</v>
      </c>
      <c r="AB57" s="5">
        <v>1.89753320683112E-3</v>
      </c>
      <c r="AC57" s="6">
        <v>0</v>
      </c>
      <c r="AD57" s="6">
        <f t="shared" si="9"/>
        <v>55</v>
      </c>
      <c r="AF57" s="4" t="s">
        <v>48</v>
      </c>
      <c r="AG57" s="4">
        <v>1</v>
      </c>
      <c r="AH57" s="5">
        <v>2.05761316872428E-3</v>
      </c>
      <c r="AI57" s="6">
        <v>0</v>
      </c>
      <c r="AJ57" s="6">
        <f t="shared" si="11"/>
        <v>53</v>
      </c>
      <c r="AL57" s="4" t="s">
        <v>48</v>
      </c>
      <c r="AM57" s="4">
        <v>4</v>
      </c>
      <c r="AN57" s="5">
        <v>3.2206119162640902E-3</v>
      </c>
      <c r="AO57" s="6">
        <v>0</v>
      </c>
      <c r="AP57" s="6">
        <f t="shared" si="13"/>
        <v>212</v>
      </c>
      <c r="AQ57" s="6"/>
      <c r="AR57" s="6"/>
    </row>
    <row r="58" spans="2:44" x14ac:dyDescent="0.3">
      <c r="B58" s="16" t="s">
        <v>93</v>
      </c>
      <c r="C58" s="17">
        <f>SUM(C4:C57)</f>
        <v>27587</v>
      </c>
      <c r="D58" s="18">
        <f>SUM(D4:D57)</f>
        <v>0.99999999999999956</v>
      </c>
      <c r="E58" s="17">
        <f>SUM(E4:E57)</f>
        <v>148236</v>
      </c>
      <c r="F58" s="17">
        <f>SUM(F4:F57)</f>
        <v>138958</v>
      </c>
      <c r="H58" s="16" t="s">
        <v>93</v>
      </c>
      <c r="I58" s="17">
        <f>SUM(I4:I57)</f>
        <v>10911</v>
      </c>
      <c r="J58" s="18">
        <f>SUM(J4:J57)</f>
        <v>1.0000000000000009</v>
      </c>
      <c r="K58" s="17">
        <f>SUM(K4:K57)</f>
        <v>87648</v>
      </c>
      <c r="L58" s="17">
        <f>SUM(L4:L57)</f>
        <v>82076</v>
      </c>
      <c r="N58" s="4" t="s">
        <v>65</v>
      </c>
      <c r="O58" s="4">
        <v>1</v>
      </c>
      <c r="P58" s="5">
        <v>4.1373603640877102E-4</v>
      </c>
      <c r="Q58" s="6">
        <v>0</v>
      </c>
      <c r="R58" s="6">
        <f t="shared" si="5"/>
        <v>59</v>
      </c>
      <c r="T58" s="4" t="s">
        <v>71</v>
      </c>
      <c r="U58" s="4">
        <v>1</v>
      </c>
      <c r="V58" s="5">
        <v>5.7110222729868604E-4</v>
      </c>
      <c r="W58" s="6">
        <v>0</v>
      </c>
      <c r="X58" s="6">
        <f t="shared" si="7"/>
        <v>66</v>
      </c>
      <c r="Z58" s="4" t="s">
        <v>69</v>
      </c>
      <c r="AA58" s="4">
        <v>1</v>
      </c>
      <c r="AB58" s="5">
        <v>1.89753320683112E-3</v>
      </c>
      <c r="AC58" s="6">
        <v>0</v>
      </c>
      <c r="AD58" s="6">
        <f t="shared" si="9"/>
        <v>57</v>
      </c>
      <c r="AF58" s="4" t="s">
        <v>49</v>
      </c>
      <c r="AG58" s="4">
        <v>1</v>
      </c>
      <c r="AH58" s="5">
        <v>2.05761316872428E-3</v>
      </c>
      <c r="AI58" s="6">
        <v>0</v>
      </c>
      <c r="AJ58" s="6">
        <f t="shared" si="11"/>
        <v>54</v>
      </c>
      <c r="AL58" s="4" t="s">
        <v>49</v>
      </c>
      <c r="AM58" s="4">
        <v>7</v>
      </c>
      <c r="AN58" s="5">
        <v>5.6360708534621603E-3</v>
      </c>
      <c r="AO58" s="6">
        <v>0</v>
      </c>
      <c r="AP58" s="6">
        <f t="shared" si="13"/>
        <v>378</v>
      </c>
      <c r="AQ58" s="6"/>
      <c r="AR58" s="6"/>
    </row>
    <row r="59" spans="2:44" x14ac:dyDescent="0.3">
      <c r="K59" s="6"/>
      <c r="L59" s="6"/>
      <c r="N59" s="4" t="s">
        <v>51</v>
      </c>
      <c r="O59" s="4">
        <v>1</v>
      </c>
      <c r="P59" s="5">
        <v>4.1373603640877102E-4</v>
      </c>
      <c r="Q59" s="6">
        <v>0</v>
      </c>
      <c r="R59" s="6">
        <f t="shared" si="5"/>
        <v>60</v>
      </c>
      <c r="T59" s="4" t="s">
        <v>72</v>
      </c>
      <c r="U59" s="4">
        <v>1</v>
      </c>
      <c r="V59" s="5">
        <v>5.7110222729868604E-4</v>
      </c>
      <c r="W59" s="6">
        <v>0</v>
      </c>
      <c r="X59" s="6">
        <f t="shared" si="7"/>
        <v>69</v>
      </c>
      <c r="Z59" s="4" t="s">
        <v>70</v>
      </c>
      <c r="AA59" s="4">
        <v>1</v>
      </c>
      <c r="AB59" s="5">
        <v>1.89753320683112E-3</v>
      </c>
      <c r="AC59" s="6">
        <v>0</v>
      </c>
      <c r="AD59" s="6">
        <f t="shared" si="9"/>
        <v>61</v>
      </c>
      <c r="AF59" s="4" t="s">
        <v>50</v>
      </c>
      <c r="AG59" s="4">
        <v>3</v>
      </c>
      <c r="AH59" s="5">
        <v>6.17283950617284E-3</v>
      </c>
      <c r="AI59" s="6">
        <v>0</v>
      </c>
      <c r="AJ59" s="6">
        <f t="shared" si="11"/>
        <v>165</v>
      </c>
      <c r="AL59" s="4" t="s">
        <v>50</v>
      </c>
      <c r="AM59" s="4">
        <v>4</v>
      </c>
      <c r="AN59" s="5">
        <v>3.2206119162640902E-3</v>
      </c>
      <c r="AO59" s="6">
        <v>0</v>
      </c>
      <c r="AP59" s="6">
        <f t="shared" si="13"/>
        <v>220</v>
      </c>
      <c r="AQ59" s="6"/>
      <c r="AR59" s="6"/>
    </row>
    <row r="60" spans="2:44" x14ac:dyDescent="0.3">
      <c r="K60" s="6"/>
      <c r="L60" s="6"/>
      <c r="N60" s="14" t="s">
        <v>70</v>
      </c>
      <c r="O60" s="14">
        <v>1</v>
      </c>
      <c r="P60" s="15">
        <v>4.1373603640877102E-4</v>
      </c>
      <c r="Q60" s="6">
        <v>0</v>
      </c>
      <c r="R60" s="6">
        <f t="shared" si="5"/>
        <v>61</v>
      </c>
      <c r="T60" s="14" t="s">
        <v>73</v>
      </c>
      <c r="U60" s="14">
        <v>1</v>
      </c>
      <c r="V60" s="15">
        <v>5.7110222729868604E-4</v>
      </c>
      <c r="W60" s="6">
        <v>0</v>
      </c>
      <c r="X60" s="6">
        <f t="shared" si="7"/>
        <v>84</v>
      </c>
      <c r="Z60" s="14" t="s">
        <v>76</v>
      </c>
      <c r="AA60" s="14">
        <v>1</v>
      </c>
      <c r="AB60" s="15">
        <v>1.89753320683112E-3</v>
      </c>
      <c r="AC60" s="6">
        <v>0</v>
      </c>
      <c r="AD60" s="6">
        <f t="shared" si="9"/>
        <v>62</v>
      </c>
      <c r="AF60" s="4" t="s">
        <v>69</v>
      </c>
      <c r="AG60" s="4">
        <v>2</v>
      </c>
      <c r="AH60" s="5">
        <v>4.11522633744856E-3</v>
      </c>
      <c r="AI60" s="6">
        <v>0</v>
      </c>
      <c r="AJ60" s="6">
        <f t="shared" si="11"/>
        <v>114</v>
      </c>
      <c r="AL60" s="4" t="s">
        <v>68</v>
      </c>
      <c r="AM60" s="4">
        <v>3</v>
      </c>
      <c r="AN60" s="5">
        <v>2.4154589371980701E-3</v>
      </c>
      <c r="AO60" s="6">
        <v>0</v>
      </c>
      <c r="AP60" s="6">
        <f t="shared" si="13"/>
        <v>168</v>
      </c>
      <c r="AQ60" s="6"/>
      <c r="AR60" s="6"/>
    </row>
    <row r="61" spans="2:44" x14ac:dyDescent="0.3">
      <c r="K61" s="6"/>
      <c r="L61" s="6"/>
      <c r="N61" s="16" t="s">
        <v>93</v>
      </c>
      <c r="O61" s="17">
        <f>SUM(O4:O60)</f>
        <v>2417</v>
      </c>
      <c r="P61" s="18">
        <f>SUM(P4:P60)</f>
        <v>1.0000000000000004</v>
      </c>
      <c r="Q61" s="17">
        <f>SUM(Q4:Q60)</f>
        <v>17023</v>
      </c>
      <c r="R61" s="17">
        <f>SUM(R4:R60)</f>
        <v>36702</v>
      </c>
      <c r="T61" s="16" t="s">
        <v>93</v>
      </c>
      <c r="U61" s="17">
        <f>SUM(U4:U60)</f>
        <v>1751</v>
      </c>
      <c r="V61" s="18">
        <f>SUM(V4:V60)</f>
        <v>0.99999999999999989</v>
      </c>
      <c r="W61" s="17">
        <f>SUM(W4:W60)</f>
        <v>21793</v>
      </c>
      <c r="X61" s="17">
        <f>SUM(X4:X60)</f>
        <v>27142</v>
      </c>
      <c r="Z61" s="16" t="s">
        <v>93</v>
      </c>
      <c r="AA61" s="17">
        <f>SUM(AA4:AA60)</f>
        <v>527</v>
      </c>
      <c r="AB61" s="18">
        <f>SUM(AB4:AB60)</f>
        <v>1.0000000000000002</v>
      </c>
      <c r="AC61" s="17">
        <f>SUM(AC4:AC60)</f>
        <v>5522</v>
      </c>
      <c r="AD61" s="17">
        <f>SUM(AD4:AD60)</f>
        <v>12599</v>
      </c>
      <c r="AF61" s="4" t="s">
        <v>77</v>
      </c>
      <c r="AG61" s="4">
        <v>1</v>
      </c>
      <c r="AH61" s="5">
        <v>2.05761316872428E-3</v>
      </c>
      <c r="AI61" s="6">
        <v>0</v>
      </c>
      <c r="AJ61" s="6">
        <f t="shared" si="11"/>
        <v>58</v>
      </c>
      <c r="AL61" s="4" t="s">
        <v>69</v>
      </c>
      <c r="AM61" s="4">
        <v>5</v>
      </c>
      <c r="AN61" s="5">
        <v>4.0257648953301098E-3</v>
      </c>
      <c r="AO61" s="6">
        <v>0</v>
      </c>
      <c r="AP61" s="6">
        <f t="shared" si="13"/>
        <v>285</v>
      </c>
      <c r="AQ61" s="6"/>
      <c r="AR61" s="6"/>
    </row>
    <row r="62" spans="2:44" x14ac:dyDescent="0.3">
      <c r="K62" s="6"/>
      <c r="L62" s="6"/>
      <c r="Q62" s="6"/>
      <c r="R62" s="6"/>
      <c r="W62" s="6"/>
      <c r="X62" s="6"/>
      <c r="AC62" s="6"/>
      <c r="AD62" s="6"/>
      <c r="AF62" s="14" t="s">
        <v>78</v>
      </c>
      <c r="AG62" s="14">
        <v>1</v>
      </c>
      <c r="AH62" s="15">
        <v>2.05761316872428E-3</v>
      </c>
      <c r="AI62" s="6">
        <v>0</v>
      </c>
      <c r="AJ62" s="6">
        <f t="shared" si="11"/>
        <v>65</v>
      </c>
      <c r="AL62" s="4" t="s">
        <v>77</v>
      </c>
      <c r="AM62" s="4">
        <v>3</v>
      </c>
      <c r="AN62" s="5">
        <v>2.4154589371980701E-3</v>
      </c>
      <c r="AO62" s="6">
        <v>0</v>
      </c>
      <c r="AP62" s="6">
        <f t="shared" si="13"/>
        <v>174</v>
      </c>
      <c r="AQ62" s="6"/>
      <c r="AR62" s="6"/>
    </row>
    <row r="63" spans="2:44" x14ac:dyDescent="0.3">
      <c r="K63" s="6"/>
      <c r="L63" s="6"/>
      <c r="Q63" s="6"/>
      <c r="R63" s="6"/>
      <c r="W63" s="6"/>
      <c r="X63" s="6"/>
      <c r="AC63" s="6"/>
      <c r="AD63" s="6"/>
      <c r="AF63" s="16" t="s">
        <v>93</v>
      </c>
      <c r="AG63" s="17">
        <f>SUM(AG4:AG62)</f>
        <v>486</v>
      </c>
      <c r="AH63" s="18">
        <f>SUM(AH4:AH62)</f>
        <v>1</v>
      </c>
      <c r="AI63" s="17">
        <f>SUM(AI4:AI62)</f>
        <v>8676</v>
      </c>
      <c r="AJ63" s="17">
        <f>SUM(AJ4:AJ62)</f>
        <v>10731</v>
      </c>
      <c r="AL63" s="4" t="s">
        <v>65</v>
      </c>
      <c r="AM63" s="4">
        <v>2</v>
      </c>
      <c r="AN63" s="5">
        <v>1.6103059581320501E-3</v>
      </c>
      <c r="AO63" s="6">
        <v>0</v>
      </c>
      <c r="AP63" s="6">
        <f t="shared" si="13"/>
        <v>118</v>
      </c>
      <c r="AQ63" s="6"/>
      <c r="AR63" s="6"/>
    </row>
    <row r="64" spans="2:44" x14ac:dyDescent="0.3">
      <c r="K64" s="6"/>
      <c r="L64" s="6"/>
      <c r="Q64" s="6"/>
      <c r="R64" s="6"/>
      <c r="W64" s="6"/>
      <c r="X64" s="6"/>
      <c r="AC64" s="6"/>
      <c r="AD64" s="6"/>
      <c r="AI64" s="6"/>
      <c r="AJ64" s="6"/>
      <c r="AL64" s="4" t="s">
        <v>51</v>
      </c>
      <c r="AM64" s="4">
        <v>3</v>
      </c>
      <c r="AN64" s="5">
        <v>2.4154589371980701E-3</v>
      </c>
      <c r="AO64" s="6">
        <v>0</v>
      </c>
      <c r="AP64" s="6">
        <f t="shared" si="13"/>
        <v>180</v>
      </c>
      <c r="AQ64" s="6"/>
      <c r="AR64" s="6"/>
    </row>
    <row r="65" spans="11:44" x14ac:dyDescent="0.3">
      <c r="K65" s="6"/>
      <c r="L65" s="6"/>
      <c r="Q65" s="6"/>
      <c r="R65" s="6"/>
      <c r="W65" s="6"/>
      <c r="X65" s="6"/>
      <c r="AC65" s="6"/>
      <c r="AD65" s="6"/>
      <c r="AI65" s="6"/>
      <c r="AJ65" s="6"/>
      <c r="AL65" s="4" t="s">
        <v>70</v>
      </c>
      <c r="AM65" s="4">
        <v>3</v>
      </c>
      <c r="AN65" s="5">
        <v>2.4154589371980701E-3</v>
      </c>
      <c r="AO65" s="6">
        <v>0</v>
      </c>
      <c r="AP65" s="6">
        <f t="shared" si="13"/>
        <v>183</v>
      </c>
      <c r="AQ65" s="6"/>
      <c r="AR65" s="6"/>
    </row>
    <row r="66" spans="11:44" x14ac:dyDescent="0.3">
      <c r="K66" s="6"/>
      <c r="L66" s="6"/>
      <c r="Q66" s="6"/>
      <c r="R66" s="6"/>
      <c r="W66" s="6"/>
      <c r="X66" s="6"/>
      <c r="AC66" s="6"/>
      <c r="AD66" s="6"/>
      <c r="AI66" s="6"/>
      <c r="AJ66" s="6"/>
      <c r="AL66" s="4" t="s">
        <v>76</v>
      </c>
      <c r="AM66" s="4">
        <v>4</v>
      </c>
      <c r="AN66" s="5">
        <v>3.2206119162640902E-3</v>
      </c>
      <c r="AO66" s="6">
        <v>0</v>
      </c>
      <c r="AP66" s="6">
        <f t="shared" si="13"/>
        <v>248</v>
      </c>
      <c r="AQ66" s="6"/>
      <c r="AR66" s="6"/>
    </row>
    <row r="67" spans="11:44" x14ac:dyDescent="0.3">
      <c r="K67" s="6"/>
      <c r="L67" s="6"/>
      <c r="Q67" s="6"/>
      <c r="R67" s="6"/>
      <c r="W67" s="6"/>
      <c r="X67" s="6"/>
      <c r="AC67" s="6"/>
      <c r="AD67" s="6"/>
      <c r="AI67" s="6"/>
      <c r="AJ67" s="6"/>
      <c r="AL67" s="4" t="s">
        <v>52</v>
      </c>
      <c r="AM67" s="4">
        <v>4</v>
      </c>
      <c r="AN67" s="5">
        <v>3.2206119162640902E-3</v>
      </c>
      <c r="AO67" s="6">
        <v>0</v>
      </c>
      <c r="AP67" s="6">
        <f t="shared" si="13"/>
        <v>252</v>
      </c>
      <c r="AQ67" s="6"/>
      <c r="AR67" s="6"/>
    </row>
    <row r="68" spans="11:44" x14ac:dyDescent="0.3">
      <c r="AL68" s="4" t="s">
        <v>80</v>
      </c>
      <c r="AM68" s="4">
        <v>3</v>
      </c>
      <c r="AN68" s="5">
        <v>2.4154589371980701E-3</v>
      </c>
      <c r="AO68" s="6">
        <v>0</v>
      </c>
      <c r="AP68" s="6">
        <f t="shared" si="13"/>
        <v>192</v>
      </c>
      <c r="AQ68" s="6"/>
      <c r="AR68" s="6"/>
    </row>
    <row r="69" spans="11:44" x14ac:dyDescent="0.3">
      <c r="AL69" s="4" t="s">
        <v>71</v>
      </c>
      <c r="AM69" s="4">
        <v>1</v>
      </c>
      <c r="AN69" s="5">
        <v>8.0515297906602298E-4</v>
      </c>
      <c r="AO69" s="6">
        <v>0</v>
      </c>
      <c r="AP69" s="6">
        <f t="shared" ref="AP69:AP83" si="14">AL69*AM69</f>
        <v>66</v>
      </c>
      <c r="AQ69" s="6"/>
      <c r="AR69" s="6"/>
    </row>
    <row r="70" spans="11:44" x14ac:dyDescent="0.3">
      <c r="AL70" s="4" t="s">
        <v>81</v>
      </c>
      <c r="AM70" s="4">
        <v>1</v>
      </c>
      <c r="AN70" s="5">
        <v>8.0515297906602298E-4</v>
      </c>
      <c r="AO70" s="6">
        <v>0</v>
      </c>
      <c r="AP70" s="6">
        <f t="shared" si="14"/>
        <v>67</v>
      </c>
      <c r="AQ70" s="6"/>
      <c r="AR70" s="6"/>
    </row>
    <row r="71" spans="11:44" x14ac:dyDescent="0.3">
      <c r="AL71" s="4" t="s">
        <v>82</v>
      </c>
      <c r="AM71" s="4">
        <v>1</v>
      </c>
      <c r="AN71" s="5">
        <v>8.0515297906602298E-4</v>
      </c>
      <c r="AO71" s="6">
        <v>0</v>
      </c>
      <c r="AP71" s="6">
        <f t="shared" si="14"/>
        <v>68</v>
      </c>
      <c r="AQ71" s="6"/>
      <c r="AR71" s="6"/>
    </row>
    <row r="72" spans="11:44" x14ac:dyDescent="0.3">
      <c r="AL72" s="4" t="s">
        <v>72</v>
      </c>
      <c r="AM72" s="4">
        <v>1</v>
      </c>
      <c r="AN72" s="5">
        <v>8.0515297906602298E-4</v>
      </c>
      <c r="AO72" s="6">
        <v>0</v>
      </c>
      <c r="AP72" s="6">
        <f t="shared" si="14"/>
        <v>69</v>
      </c>
      <c r="AQ72" s="6"/>
      <c r="AR72" s="6"/>
    </row>
    <row r="73" spans="11:44" x14ac:dyDescent="0.3">
      <c r="AL73" s="4" t="s">
        <v>83</v>
      </c>
      <c r="AM73" s="4">
        <v>1</v>
      </c>
      <c r="AN73" s="5">
        <v>8.0515297906602298E-4</v>
      </c>
      <c r="AO73" s="6">
        <v>0</v>
      </c>
      <c r="AP73" s="6">
        <f t="shared" si="14"/>
        <v>70</v>
      </c>
      <c r="AQ73" s="6"/>
      <c r="AR73" s="6"/>
    </row>
    <row r="74" spans="11:44" x14ac:dyDescent="0.3">
      <c r="AL74" s="4" t="s">
        <v>84</v>
      </c>
      <c r="AM74" s="4">
        <v>1</v>
      </c>
      <c r="AN74" s="5">
        <v>8.0515297906602298E-4</v>
      </c>
      <c r="AO74" s="6">
        <v>0</v>
      </c>
      <c r="AP74" s="6">
        <f t="shared" si="14"/>
        <v>72</v>
      </c>
      <c r="AQ74" s="6"/>
      <c r="AR74" s="6"/>
    </row>
    <row r="75" spans="11:44" x14ac:dyDescent="0.3">
      <c r="AL75" s="4" t="s">
        <v>85</v>
      </c>
      <c r="AM75" s="4">
        <v>1</v>
      </c>
      <c r="AN75" s="5">
        <v>8.0515297906602298E-4</v>
      </c>
      <c r="AO75" s="6">
        <v>0</v>
      </c>
      <c r="AP75" s="6">
        <f t="shared" si="14"/>
        <v>75</v>
      </c>
      <c r="AQ75" s="6"/>
      <c r="AR75" s="6"/>
    </row>
    <row r="76" spans="11:44" x14ac:dyDescent="0.3">
      <c r="AL76" s="4" t="s">
        <v>86</v>
      </c>
      <c r="AM76" s="4">
        <v>1</v>
      </c>
      <c r="AN76" s="5">
        <v>8.0515297906602298E-4</v>
      </c>
      <c r="AO76" s="6">
        <v>0</v>
      </c>
      <c r="AP76" s="6">
        <f t="shared" si="14"/>
        <v>80</v>
      </c>
      <c r="AQ76" s="6"/>
      <c r="AR76" s="6"/>
    </row>
    <row r="77" spans="11:44" x14ac:dyDescent="0.3">
      <c r="AL77" s="4" t="s">
        <v>87</v>
      </c>
      <c r="AM77" s="4">
        <v>1</v>
      </c>
      <c r="AN77" s="5">
        <v>8.0515297906602298E-4</v>
      </c>
      <c r="AO77" s="6">
        <v>0</v>
      </c>
      <c r="AP77" s="6">
        <f t="shared" si="14"/>
        <v>81</v>
      </c>
      <c r="AQ77" s="6"/>
      <c r="AR77" s="6"/>
    </row>
    <row r="78" spans="11:44" x14ac:dyDescent="0.3">
      <c r="AL78" s="4" t="s">
        <v>88</v>
      </c>
      <c r="AM78" s="4">
        <v>2</v>
      </c>
      <c r="AN78" s="5">
        <v>1.6103059581320501E-3</v>
      </c>
      <c r="AO78" s="6">
        <v>0</v>
      </c>
      <c r="AP78" s="6">
        <f t="shared" si="14"/>
        <v>164</v>
      </c>
      <c r="AQ78" s="6"/>
      <c r="AR78" s="6"/>
    </row>
    <row r="79" spans="11:44" x14ac:dyDescent="0.3">
      <c r="AL79" s="4" t="s">
        <v>73</v>
      </c>
      <c r="AM79" s="4">
        <v>1</v>
      </c>
      <c r="AN79" s="5">
        <v>8.0515297906602298E-4</v>
      </c>
      <c r="AO79" s="6">
        <v>0</v>
      </c>
      <c r="AP79" s="6">
        <f t="shared" si="14"/>
        <v>84</v>
      </c>
      <c r="AQ79" s="6"/>
      <c r="AR79" s="6"/>
    </row>
    <row r="80" spans="11:44" x14ac:dyDescent="0.3">
      <c r="AL80" s="4" t="s">
        <v>89</v>
      </c>
      <c r="AM80" s="4">
        <v>1</v>
      </c>
      <c r="AN80" s="5">
        <v>8.0515297906602298E-4</v>
      </c>
      <c r="AO80" s="6">
        <v>0</v>
      </c>
      <c r="AP80" s="6">
        <f t="shared" si="14"/>
        <v>89</v>
      </c>
      <c r="AQ80" s="6"/>
      <c r="AR80" s="6"/>
    </row>
    <row r="81" spans="38:44" x14ac:dyDescent="0.3">
      <c r="AL81" s="4" t="s">
        <v>90</v>
      </c>
      <c r="AM81" s="4">
        <v>3</v>
      </c>
      <c r="AN81" s="5">
        <v>2.4154589371980701E-3</v>
      </c>
      <c r="AO81" s="6">
        <v>0</v>
      </c>
      <c r="AP81" s="6">
        <f t="shared" si="14"/>
        <v>270</v>
      </c>
      <c r="AQ81" s="6"/>
      <c r="AR81" s="6"/>
    </row>
    <row r="82" spans="38:44" x14ac:dyDescent="0.3">
      <c r="AL82" s="4" t="s">
        <v>91</v>
      </c>
      <c r="AM82" s="4">
        <v>1</v>
      </c>
      <c r="AN82" s="5">
        <v>8.0515297906602298E-4</v>
      </c>
      <c r="AO82" s="6">
        <v>0</v>
      </c>
      <c r="AP82" s="6">
        <f t="shared" si="14"/>
        <v>96</v>
      </c>
      <c r="AQ82" s="6"/>
      <c r="AR82" s="6"/>
    </row>
    <row r="83" spans="38:44" x14ac:dyDescent="0.3">
      <c r="AL83" s="14" t="s">
        <v>92</v>
      </c>
      <c r="AM83" s="14">
        <v>1</v>
      </c>
      <c r="AN83" s="15">
        <v>8.0515297906602298E-4</v>
      </c>
      <c r="AO83" s="6">
        <v>0</v>
      </c>
      <c r="AP83" s="6">
        <f t="shared" si="14"/>
        <v>99</v>
      </c>
      <c r="AQ83" s="6"/>
      <c r="AR83" s="6"/>
    </row>
    <row r="84" spans="38:44" x14ac:dyDescent="0.3">
      <c r="AL84" s="16" t="s">
        <v>93</v>
      </c>
      <c r="AM84" s="17">
        <f>SUM(AM25:AM83)</f>
        <v>330</v>
      </c>
      <c r="AN84" s="18">
        <f>SUM(AN4:AN83)</f>
        <v>1.0000000000000011</v>
      </c>
      <c r="AO84" s="17">
        <f>SUM(AO25:AO83)</f>
        <v>2664</v>
      </c>
      <c r="AP84" s="17">
        <f>SUM(AP4:AP83)</f>
        <v>18693</v>
      </c>
      <c r="AQ84" s="6"/>
      <c r="AR84" s="6"/>
    </row>
  </sheetData>
  <mergeCells count="7">
    <mergeCell ref="AF1:AJ2"/>
    <mergeCell ref="AL1:AP2"/>
    <mergeCell ref="B1:F2"/>
    <mergeCell ref="N1:R2"/>
    <mergeCell ref="H1:L2"/>
    <mergeCell ref="T1:X2"/>
    <mergeCell ref="Z1:AD2"/>
  </mergeCells>
  <phoneticPr fontId="2" type="noConversion"/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698D9-D14E-48F1-8628-A82620720060}">
  <dimension ref="A1:D7"/>
  <sheetViews>
    <sheetView workbookViewId="0">
      <selection activeCell="D1" sqref="D1:D7"/>
    </sheetView>
  </sheetViews>
  <sheetFormatPr defaultRowHeight="14" x14ac:dyDescent="0.3"/>
  <sheetData>
    <row r="1" spans="1:4" x14ac:dyDescent="0.3">
      <c r="A1">
        <v>138958</v>
      </c>
      <c r="D1">
        <v>148236</v>
      </c>
    </row>
    <row r="2" spans="1:4" x14ac:dyDescent="0.3">
      <c r="A2">
        <v>82076</v>
      </c>
      <c r="D2">
        <v>87648</v>
      </c>
    </row>
    <row r="3" spans="1:4" x14ac:dyDescent="0.3">
      <c r="A3">
        <v>36702</v>
      </c>
      <c r="D3">
        <v>17023</v>
      </c>
    </row>
    <row r="4" spans="1:4" x14ac:dyDescent="0.3">
      <c r="A4">
        <v>27142</v>
      </c>
      <c r="D4">
        <v>21793</v>
      </c>
    </row>
    <row r="5" spans="1:4" x14ac:dyDescent="0.3">
      <c r="A5">
        <v>12599</v>
      </c>
      <c r="D5">
        <v>5522</v>
      </c>
    </row>
    <row r="6" spans="1:4" x14ac:dyDescent="0.3">
      <c r="A6">
        <v>10731</v>
      </c>
      <c r="D6">
        <v>8676</v>
      </c>
    </row>
    <row r="7" spans="1:4" x14ac:dyDescent="0.3">
      <c r="A7">
        <v>13592</v>
      </c>
      <c r="D7">
        <v>2664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Sheet 1</vt:lpstr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cesar_macieira</dc:creator>
  <cp:lastModifiedBy>César Macieira</cp:lastModifiedBy>
  <dcterms:created xsi:type="dcterms:W3CDTF">2025-02-26T12:19:39Z</dcterms:created>
  <dcterms:modified xsi:type="dcterms:W3CDTF">2025-02-26T22:29:32Z</dcterms:modified>
</cp:coreProperties>
</file>