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6EA448D5-025B-4D94-A17A-C51B69EF6E0F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" l="1"/>
  <c r="AY12" i="1"/>
  <c r="AU11" i="1" l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U6" i="1"/>
  <c r="AV6" i="1"/>
  <c r="AU7" i="1"/>
  <c r="AV7" i="1"/>
  <c r="AU8" i="1"/>
  <c r="AV8" i="1"/>
  <c r="AU9" i="1"/>
  <c r="AV9" i="1"/>
  <c r="AU10" i="1"/>
  <c r="AV10" i="1"/>
  <c r="AU5" i="1"/>
  <c r="AU4" i="1"/>
  <c r="AS64" i="1"/>
  <c r="AT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5" i="1"/>
  <c r="AV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5" i="1"/>
  <c r="AO4" i="1"/>
  <c r="AJ31" i="1"/>
  <c r="AJ32" i="1"/>
  <c r="AJ33" i="1"/>
  <c r="AG39" i="1"/>
  <c r="AH39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5" i="1"/>
  <c r="AI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5" i="1"/>
  <c r="AC4" i="1"/>
  <c r="W6" i="1"/>
  <c r="W7" i="1"/>
  <c r="W8" i="1"/>
  <c r="W9" i="1"/>
  <c r="W10" i="1"/>
  <c r="W11" i="1"/>
  <c r="W12" i="1"/>
  <c r="W13" i="1"/>
  <c r="W14" i="1"/>
  <c r="W15" i="1"/>
  <c r="W5" i="1"/>
  <c r="W4" i="1"/>
  <c r="AN36" i="1"/>
  <c r="AM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J38" i="1"/>
  <c r="AJ37" i="1"/>
  <c r="AJ36" i="1"/>
  <c r="AJ35" i="1"/>
  <c r="AJ34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D24" i="1"/>
  <c r="AD23" i="1"/>
  <c r="AD22" i="1"/>
  <c r="AD21" i="1"/>
  <c r="AD20" i="1"/>
  <c r="AA36" i="1"/>
  <c r="AB36" i="1"/>
  <c r="X20" i="1"/>
  <c r="X21" i="1"/>
  <c r="U33" i="1"/>
  <c r="V33" i="1"/>
  <c r="AD35" i="1"/>
  <c r="AD34" i="1"/>
  <c r="AD33" i="1"/>
  <c r="AD32" i="1"/>
  <c r="AD31" i="1"/>
  <c r="AD30" i="1"/>
  <c r="AD29" i="1"/>
  <c r="AD28" i="1"/>
  <c r="AD27" i="1"/>
  <c r="AD26" i="1"/>
  <c r="AD25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X32" i="1"/>
  <c r="X31" i="1"/>
  <c r="X30" i="1"/>
  <c r="X29" i="1"/>
  <c r="X28" i="1"/>
  <c r="X27" i="1"/>
  <c r="X26" i="1"/>
  <c r="X25" i="1"/>
  <c r="X24" i="1"/>
  <c r="X23" i="1"/>
  <c r="X22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R21" i="1"/>
  <c r="R22" i="1"/>
  <c r="R23" i="1"/>
  <c r="Q6" i="1"/>
  <c r="Q7" i="1"/>
  <c r="Q8" i="1"/>
  <c r="Q9" i="1"/>
  <c r="Q10" i="1"/>
  <c r="Q11" i="1"/>
  <c r="Q12" i="1"/>
  <c r="Q5" i="1"/>
  <c r="Q4" i="1"/>
  <c r="O31" i="1"/>
  <c r="P31" i="1"/>
  <c r="R30" i="1"/>
  <c r="R29" i="1"/>
  <c r="R28" i="1"/>
  <c r="R27" i="1"/>
  <c r="R26" i="1"/>
  <c r="R25" i="1"/>
  <c r="R2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J26" i="1"/>
  <c r="I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8" i="1"/>
  <c r="L7" i="1"/>
  <c r="K7" i="1"/>
  <c r="L6" i="1"/>
  <c r="K6" i="1"/>
  <c r="L5" i="1"/>
  <c r="K5" i="1"/>
  <c r="L4" i="1"/>
  <c r="K4" i="1"/>
  <c r="D29" i="1"/>
  <c r="C2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4" i="1"/>
  <c r="F4" i="1"/>
  <c r="AO36" i="1" l="1"/>
  <c r="AU64" i="1"/>
  <c r="AP36" i="1"/>
  <c r="AV64" i="1"/>
  <c r="AJ39" i="1"/>
  <c r="AI39" i="1"/>
  <c r="AC36" i="1"/>
  <c r="AD36" i="1"/>
  <c r="X33" i="1"/>
  <c r="W33" i="1"/>
  <c r="E29" i="1"/>
  <c r="F29" i="1"/>
  <c r="R31" i="1"/>
  <c r="Q31" i="1"/>
  <c r="K26" i="1"/>
  <c r="L26" i="1"/>
</calcChain>
</file>

<file path=xl/sharedStrings.xml><?xml version="1.0" encoding="utf-8"?>
<sst xmlns="http://schemas.openxmlformats.org/spreadsheetml/2006/main" count="329" uniqueCount="78">
  <si>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</si>
  <si>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</si>
  <si>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</si>
  <si>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</si>
  <si>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</si>
  <si>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</si>
  <si>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</si>
  <si>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</si>
  <si>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</si>
  <si>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</si>
  <si>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</si>
  <si>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</si>
  <si>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</si>
  <si>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</si>
  <si>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</si>
  <si>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</si>
  <si>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</si>
  <si>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</si>
  <si>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</si>
  <si>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</si>
  <si>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</si>
  <si>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</si>
  <si>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</si>
  <si>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</si>
  <si>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</si>
  <si>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</si>
  <si>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</si>
  <si>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</si>
  <si>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</si>
  <si>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</si>
  <si>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</si>
  <si>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</si>
  <si>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</si>
  <si>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</si>
  <si>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</si>
  <si>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</si>
  <si>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</si>
  <si>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</si>
  <si>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</si>
  <si>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</si>
  <si>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</si>
  <si>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</si>
  <si>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</si>
  <si>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</si>
  <si>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</si>
  <si>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</si>
  <si>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</si>
  <si>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</si>
  <si>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</si>
  <si>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</si>
  <si>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52</t>
  </si>
  <si>
    <t>53</t>
  </si>
  <si>
    <t>54</t>
  </si>
  <si>
    <t>57</t>
  </si>
  <si>
    <t>59</t>
  </si>
  <si>
    <t>62</t>
  </si>
  <si>
    <t>63</t>
  </si>
  <si>
    <t>66</t>
  </si>
  <si>
    <t>Freq. Absoluta (N)</t>
  </si>
  <si>
    <t>Freq. Relativa (%)</t>
  </si>
  <si>
    <t>v323. Nº de tablets</t>
  </si>
  <si>
    <t>Quantos tablets tem?</t>
  </si>
  <si>
    <t>ACS 0 a 3</t>
  </si>
  <si>
    <t>Total</t>
  </si>
  <si>
    <t>ACS 4 a 7</t>
  </si>
  <si>
    <t>ACS 8 a 11</t>
  </si>
  <si>
    <t>ACS 12 a 15</t>
  </si>
  <si>
    <t>ACS 16 a 19</t>
  </si>
  <si>
    <t>ACS 20 a 23</t>
  </si>
  <si>
    <t>ACS 24 a 27</t>
  </si>
  <si>
    <t>ACS 28 ou mais</t>
  </si>
  <si>
    <t>48</t>
  </si>
  <si>
    <t>56</t>
  </si>
  <si>
    <t>58</t>
  </si>
  <si>
    <t>65</t>
  </si>
  <si>
    <t>77</t>
  </si>
  <si>
    <t>85</t>
  </si>
  <si>
    <t>Faltam qtos tablets para ótimo?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</si>
</sst>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64"/>
  <sheetViews>
    <sheetView tabSelected="1" zoomScale="80" zoomScaleNormal="80" workbookViewId="0">
      <selection activeCell="A3" sqref="A3"/>
    </sheetView>
  </sheetViews>
  <sheetFormatPr defaultColWidth="11.19921875" defaultRowHeight="14" x14ac:dyDescent="0.3"/>
  <cols>
    <col min="2" max="2" width="17.3984375" style="3" bestFit="1" customWidth="1"/>
    <col min="3" max="3" width="16.5" style="3" bestFit="1" customWidth="1"/>
    <col min="4" max="4" width="15.8984375" style="4" bestFit="1" customWidth="1"/>
    <col min="5" max="5" width="27.5" style="3" bestFit="1" customWidth="1"/>
    <col min="6" max="6" width="19.5" style="3" bestFit="1" customWidth="1"/>
    <col min="8" max="8" width="17.3984375" bestFit="1" customWidth="1"/>
    <col min="9" max="9" width="16.5" bestFit="1" customWidth="1"/>
    <col min="10" max="10" width="15.8984375" bestFit="1" customWidth="1"/>
    <col min="11" max="11" width="27.5" bestFit="1" customWidth="1"/>
    <col min="12" max="12" width="19.5" bestFit="1" customWidth="1"/>
    <col min="14" max="14" width="17.3984375" bestFit="1" customWidth="1"/>
    <col min="15" max="15" width="16.5" bestFit="1" customWidth="1"/>
    <col min="16" max="16" width="15.8984375" bestFit="1" customWidth="1"/>
    <col min="17" max="17" width="27.5" bestFit="1" customWidth="1"/>
    <col min="18" max="18" width="19.5" bestFit="1" customWidth="1"/>
    <col min="20" max="20" width="17.3984375" bestFit="1" customWidth="1"/>
    <col min="21" max="21" width="16.5" bestFit="1" customWidth="1"/>
    <col min="22" max="22" width="15.8984375" bestFit="1" customWidth="1"/>
    <col min="23" max="23" width="27.5" bestFit="1" customWidth="1"/>
    <col min="24" max="24" width="19.5" bestFit="1" customWidth="1"/>
    <col min="26" max="26" width="17.3984375" bestFit="1" customWidth="1"/>
    <col min="27" max="27" width="16.5" bestFit="1" customWidth="1"/>
    <col min="28" max="28" width="15.8984375" bestFit="1" customWidth="1"/>
    <col min="29" max="29" width="27.5" bestFit="1" customWidth="1"/>
    <col min="30" max="30" width="19.5" bestFit="1" customWidth="1"/>
    <col min="32" max="32" width="17.3984375" bestFit="1" customWidth="1"/>
    <col min="33" max="33" width="16.5" bestFit="1" customWidth="1"/>
    <col min="34" max="34" width="15.8984375" bestFit="1" customWidth="1"/>
    <col min="35" max="35" width="27.5" bestFit="1" customWidth="1"/>
    <col min="36" max="36" width="19.5" bestFit="1" customWidth="1"/>
    <col min="38" max="38" width="17.3984375" bestFit="1" customWidth="1"/>
    <col min="39" max="39" width="16.5" bestFit="1" customWidth="1"/>
    <col min="40" max="40" width="15.8984375" bestFit="1" customWidth="1"/>
    <col min="41" max="41" width="27.5" bestFit="1" customWidth="1"/>
    <col min="42" max="42" width="19.5" bestFit="1" customWidth="1"/>
    <col min="44" max="44" width="17.3984375" bestFit="1" customWidth="1"/>
    <col min="45" max="45" width="16.5" bestFit="1" customWidth="1"/>
    <col min="46" max="46" width="15.8984375" bestFit="1" customWidth="1"/>
    <col min="47" max="47" width="27.5" bestFit="1" customWidth="1"/>
    <col min="48" max="48" width="19.5" bestFit="1" customWidth="1"/>
    <col min="50" max="50" width="13.796875" bestFit="1" customWidth="1"/>
    <col min="51" max="51" width="28.59765625" bestFit="1" customWidth="1"/>
    <col min="52" max="52" width="19.5" bestFit="1" customWidth="1"/>
  </cols>
  <sheetData>
    <row r="1" spans="2:52" x14ac:dyDescent="0.3">
      <c r="B1" s="12" t="s">
        <v>62</v>
      </c>
      <c r="C1" s="12"/>
      <c r="D1" s="12"/>
      <c r="E1" s="12"/>
      <c r="F1" s="12"/>
      <c r="H1" s="12" t="s">
        <v>64</v>
      </c>
      <c r="I1" s="12"/>
      <c r="J1" s="12"/>
      <c r="K1" s="12"/>
      <c r="L1" s="12"/>
      <c r="N1" s="12" t="s">
        <v>65</v>
      </c>
      <c r="O1" s="12"/>
      <c r="P1" s="12"/>
      <c r="Q1" s="12"/>
      <c r="R1" s="12"/>
      <c r="T1" s="12" t="s">
        <v>66</v>
      </c>
      <c r="U1" s="12"/>
      <c r="V1" s="12"/>
      <c r="W1" s="12"/>
      <c r="X1" s="12"/>
      <c r="Z1" s="12" t="s">
        <v>67</v>
      </c>
      <c r="AA1" s="12"/>
      <c r="AB1" s="12"/>
      <c r="AC1" s="12"/>
      <c r="AD1" s="12"/>
      <c r="AF1" s="12" t="s">
        <v>68</v>
      </c>
      <c r="AG1" s="12"/>
      <c r="AH1" s="12"/>
      <c r="AI1" s="12"/>
      <c r="AJ1" s="12"/>
      <c r="AL1" s="12" t="s">
        <v>69</v>
      </c>
      <c r="AM1" s="12"/>
      <c r="AN1" s="12"/>
      <c r="AO1" s="12"/>
      <c r="AP1" s="12"/>
      <c r="AR1" s="12" t="s">
        <v>70</v>
      </c>
      <c r="AS1" s="12"/>
      <c r="AT1" s="12"/>
      <c r="AU1" s="12"/>
      <c r="AV1" s="12"/>
    </row>
    <row r="2" spans="2:52" x14ac:dyDescent="0.3">
      <c r="B2" s="13"/>
      <c r="C2" s="13"/>
      <c r="D2" s="13"/>
      <c r="E2" s="13"/>
      <c r="F2" s="13"/>
      <c r="H2" s="13"/>
      <c r="I2" s="13"/>
      <c r="J2" s="13"/>
      <c r="K2" s="13"/>
      <c r="L2" s="13"/>
      <c r="N2" s="13"/>
      <c r="O2" s="13"/>
      <c r="P2" s="13"/>
      <c r="Q2" s="13"/>
      <c r="R2" s="13"/>
      <c r="T2" s="13"/>
      <c r="U2" s="13"/>
      <c r="V2" s="13"/>
      <c r="W2" s="13"/>
      <c r="X2" s="13"/>
      <c r="Z2" s="13"/>
      <c r="AA2" s="13"/>
      <c r="AB2" s="13"/>
      <c r="AC2" s="13"/>
      <c r="AD2" s="13"/>
      <c r="AF2" s="13"/>
      <c r="AG2" s="13"/>
      <c r="AH2" s="13"/>
      <c r="AI2" s="13"/>
      <c r="AJ2" s="13"/>
      <c r="AL2" s="13"/>
      <c r="AM2" s="13"/>
      <c r="AN2" s="13"/>
      <c r="AO2" s="13"/>
      <c r="AP2" s="13"/>
      <c r="AR2" s="13"/>
      <c r="AS2" s="13"/>
      <c r="AT2" s="13"/>
      <c r="AU2" s="13"/>
      <c r="AV2" s="13"/>
    </row>
    <row r="3" spans="2:52" x14ac:dyDescent="0.3">
      <c r="B3" s="1" t="s">
        <v>60</v>
      </c>
      <c r="C3" s="1" t="s">
        <v>58</v>
      </c>
      <c r="D3" s="2" t="s">
        <v>59</v>
      </c>
      <c r="E3" s="1" t="s">
        <v>77</v>
      </c>
      <c r="F3" s="1" t="s">
        <v>61</v>
      </c>
      <c r="H3" s="1" t="s">
        <v>60</v>
      </c>
      <c r="I3" s="1" t="s">
        <v>58</v>
      </c>
      <c r="J3" s="2" t="s">
        <v>59</v>
      </c>
      <c r="K3" s="1" t="s">
        <v>77</v>
      </c>
      <c r="L3" s="1" t="s">
        <v>61</v>
      </c>
      <c r="N3" s="1" t="s">
        <v>60</v>
      </c>
      <c r="O3" s="1" t="s">
        <v>58</v>
      </c>
      <c r="P3" s="2" t="s">
        <v>59</v>
      </c>
      <c r="Q3" s="1" t="s">
        <v>77</v>
      </c>
      <c r="R3" s="1" t="s">
        <v>61</v>
      </c>
      <c r="T3" s="1" t="s">
        <v>60</v>
      </c>
      <c r="U3" s="1" t="s">
        <v>58</v>
      </c>
      <c r="V3" s="2" t="s">
        <v>59</v>
      </c>
      <c r="W3" s="1" t="s">
        <v>77</v>
      </c>
      <c r="X3" s="1" t="s">
        <v>61</v>
      </c>
      <c r="Z3" s="1" t="s">
        <v>60</v>
      </c>
      <c r="AA3" s="1" t="s">
        <v>58</v>
      </c>
      <c r="AB3" s="2" t="s">
        <v>59</v>
      </c>
      <c r="AC3" s="1" t="s">
        <v>77</v>
      </c>
      <c r="AD3" s="1" t="s">
        <v>61</v>
      </c>
      <c r="AF3" s="1" t="s">
        <v>60</v>
      </c>
      <c r="AG3" s="1" t="s">
        <v>58</v>
      </c>
      <c r="AH3" s="2" t="s">
        <v>59</v>
      </c>
      <c r="AI3" s="1" t="s">
        <v>77</v>
      </c>
      <c r="AJ3" s="1" t="s">
        <v>61</v>
      </c>
      <c r="AL3" s="1" t="s">
        <v>60</v>
      </c>
      <c r="AM3" s="1" t="s">
        <v>58</v>
      </c>
      <c r="AN3" s="2" t="s">
        <v>59</v>
      </c>
      <c r="AO3" s="1" t="s">
        <v>77</v>
      </c>
      <c r="AP3" s="1" t="s">
        <v>61</v>
      </c>
      <c r="AR3" s="1" t="s">
        <v>60</v>
      </c>
      <c r="AS3" s="1" t="s">
        <v>58</v>
      </c>
      <c r="AT3" s="2" t="s">
        <v>59</v>
      </c>
      <c r="AU3" s="1" t="s">
        <v>77</v>
      </c>
      <c r="AV3" s="1" t="s">
        <v>61</v>
      </c>
      <c r="AX3" s="11"/>
      <c r="AY3" s="1" t="s">
        <v>77</v>
      </c>
      <c r="AZ3" s="1" t="s">
        <v>61</v>
      </c>
    </row>
    <row r="4" spans="2:52" x14ac:dyDescent="0.3">
      <c r="B4" s="5" t="s">
        <v>0</v>
      </c>
      <c r="C4" s="5">
        <v>7457</v>
      </c>
      <c r="D4" s="6">
        <v>0.65631050871325503</v>
      </c>
      <c r="E4" s="5">
        <f>(4-B4)*C4</f>
        <v>29828</v>
      </c>
      <c r="F4" s="5">
        <f>B4*C4</f>
        <v>0</v>
      </c>
      <c r="H4" s="5" t="s">
        <v>0</v>
      </c>
      <c r="I4" s="5">
        <v>9325</v>
      </c>
      <c r="J4" s="6">
        <v>0.43666588620931901</v>
      </c>
      <c r="K4" s="5">
        <f>(4-H4)*I4</f>
        <v>37300</v>
      </c>
      <c r="L4" s="5">
        <f>H4*I4</f>
        <v>0</v>
      </c>
      <c r="N4" s="5" t="s">
        <v>0</v>
      </c>
      <c r="O4" s="5">
        <v>3351</v>
      </c>
      <c r="P4" s="6">
        <v>0.46444906444906398</v>
      </c>
      <c r="Q4" s="5">
        <f>(8-N4)*O4</f>
        <v>26808</v>
      </c>
      <c r="R4" s="5">
        <f>N4*O4</f>
        <v>0</v>
      </c>
      <c r="T4" s="5" t="s">
        <v>0</v>
      </c>
      <c r="U4" s="5">
        <v>1145</v>
      </c>
      <c r="V4" s="6">
        <v>0.45364500792392998</v>
      </c>
      <c r="W4" s="5">
        <f>(11-T4)*U4</f>
        <v>12595</v>
      </c>
      <c r="X4" s="5">
        <f>T4*U4</f>
        <v>0</v>
      </c>
      <c r="Z4" s="5" t="s">
        <v>0</v>
      </c>
      <c r="AA4" s="5">
        <v>516</v>
      </c>
      <c r="AB4" s="6">
        <v>0.47557603686635902</v>
      </c>
      <c r="AC4" s="5">
        <f>(15-Z4)*AA4</f>
        <v>7740</v>
      </c>
      <c r="AD4" s="5">
        <f>Z4*AA4</f>
        <v>0</v>
      </c>
      <c r="AF4" s="5" t="s">
        <v>0</v>
      </c>
      <c r="AG4" s="5">
        <v>243</v>
      </c>
      <c r="AH4" s="6">
        <v>0.50519750519750495</v>
      </c>
      <c r="AI4" s="5">
        <f>(19-AF4)*AG4</f>
        <v>4617</v>
      </c>
      <c r="AJ4" s="5">
        <f>AF4*AG4</f>
        <v>0</v>
      </c>
      <c r="AL4" s="5" t="s">
        <v>0</v>
      </c>
      <c r="AM4" s="5">
        <v>156</v>
      </c>
      <c r="AN4" s="6">
        <v>0.47706422018348599</v>
      </c>
      <c r="AO4" s="5">
        <f>(22-AL4)*AM4</f>
        <v>3432</v>
      </c>
      <c r="AP4" s="5">
        <f>AL4*AM4</f>
        <v>0</v>
      </c>
      <c r="AR4" s="5" t="s">
        <v>0</v>
      </c>
      <c r="AS4" s="5">
        <v>210</v>
      </c>
      <c r="AT4" s="6">
        <v>0.375</v>
      </c>
      <c r="AU4" s="5">
        <f>(25-AR4)*AS4</f>
        <v>5250</v>
      </c>
      <c r="AV4" s="5">
        <f>AR4*AS4</f>
        <v>0</v>
      </c>
      <c r="AX4" s="3" t="s">
        <v>62</v>
      </c>
      <c r="AY4" s="5">
        <v>36976</v>
      </c>
      <c r="AZ4" s="5">
        <v>9175</v>
      </c>
    </row>
    <row r="5" spans="2:52" x14ac:dyDescent="0.3">
      <c r="B5" s="3" t="s">
        <v>1</v>
      </c>
      <c r="C5" s="3">
        <v>1345</v>
      </c>
      <c r="D5" s="4">
        <v>0.118377046294666</v>
      </c>
      <c r="E5" s="3">
        <f t="shared" ref="E5:E8" si="0">(4-B5)*C5</f>
        <v>4035</v>
      </c>
      <c r="F5" s="3">
        <f t="shared" ref="F5:F28" si="1">B5*C5</f>
        <v>1345</v>
      </c>
      <c r="H5" s="3" t="s">
        <v>1</v>
      </c>
      <c r="I5" s="3">
        <v>714</v>
      </c>
      <c r="J5" s="4">
        <v>3.34347927885741E-2</v>
      </c>
      <c r="K5" s="3">
        <f t="shared" ref="K5:K8" si="2">(4-H5)*I5</f>
        <v>2142</v>
      </c>
      <c r="L5" s="3">
        <f t="shared" ref="L5:L25" si="3">H5*I5</f>
        <v>714</v>
      </c>
      <c r="N5" s="3" t="s">
        <v>1</v>
      </c>
      <c r="O5" s="3">
        <v>226</v>
      </c>
      <c r="P5" s="4">
        <v>3.13236313236313E-2</v>
      </c>
      <c r="Q5" s="3">
        <f>(8-N5)*O5</f>
        <v>1582</v>
      </c>
      <c r="R5" s="3">
        <f t="shared" ref="R5:R30" si="4">N5*O5</f>
        <v>226</v>
      </c>
      <c r="T5" s="3" t="s">
        <v>1</v>
      </c>
      <c r="U5" s="3">
        <v>85</v>
      </c>
      <c r="V5" s="4">
        <v>3.3676703645007897E-2</v>
      </c>
      <c r="W5" s="3">
        <f>(11-T5)*U5</f>
        <v>850</v>
      </c>
      <c r="X5" s="3">
        <f t="shared" ref="X5:X32" si="5">T5*U5</f>
        <v>85</v>
      </c>
      <c r="Z5" s="3" t="s">
        <v>1</v>
      </c>
      <c r="AA5" s="3">
        <v>43</v>
      </c>
      <c r="AB5" s="4">
        <v>3.9631336405530002E-2</v>
      </c>
      <c r="AC5" s="3">
        <f>(15-Z5)*AA5</f>
        <v>602</v>
      </c>
      <c r="AD5" s="3">
        <f t="shared" ref="AD5:AD35" si="6">Z5*AA5</f>
        <v>43</v>
      </c>
      <c r="AF5" s="3" t="s">
        <v>1</v>
      </c>
      <c r="AG5" s="3">
        <v>25</v>
      </c>
      <c r="AH5" s="4">
        <v>5.1975051975051999E-2</v>
      </c>
      <c r="AI5" s="3">
        <f>(19-AF5)*AG5</f>
        <v>450</v>
      </c>
      <c r="AJ5" s="3">
        <f t="shared" ref="AJ5:AJ38" si="7">AF5*AG5</f>
        <v>25</v>
      </c>
      <c r="AL5" s="3" t="s">
        <v>1</v>
      </c>
      <c r="AM5" s="3">
        <v>14</v>
      </c>
      <c r="AN5" s="4">
        <v>4.2813455657492401E-2</v>
      </c>
      <c r="AO5" s="3">
        <f>(22-AL5)*AM5</f>
        <v>294</v>
      </c>
      <c r="AP5" s="3">
        <f t="shared" ref="AP5:AP35" si="8">AL5*AM5</f>
        <v>14</v>
      </c>
      <c r="AR5" s="3" t="s">
        <v>1</v>
      </c>
      <c r="AS5" s="3">
        <v>50</v>
      </c>
      <c r="AT5" s="4">
        <v>8.9285714285714302E-2</v>
      </c>
      <c r="AU5" s="3">
        <f>(25-AR5)*AS5</f>
        <v>1200</v>
      </c>
      <c r="AV5" s="3">
        <f t="shared" ref="AV5:AV63" si="9">AR5*AS5</f>
        <v>50</v>
      </c>
      <c r="AX5" s="3" t="s">
        <v>64</v>
      </c>
      <c r="AY5" s="3">
        <v>40385</v>
      </c>
      <c r="AZ5" s="3">
        <v>61743</v>
      </c>
    </row>
    <row r="6" spans="2:52" x14ac:dyDescent="0.3">
      <c r="B6" s="3" t="s">
        <v>2</v>
      </c>
      <c r="C6" s="3">
        <v>959</v>
      </c>
      <c r="D6" s="4">
        <v>8.4404154198204503E-2</v>
      </c>
      <c r="E6" s="3">
        <f t="shared" si="0"/>
        <v>1918</v>
      </c>
      <c r="F6" s="3">
        <f t="shared" si="1"/>
        <v>1918</v>
      </c>
      <c r="H6" s="3" t="s">
        <v>2</v>
      </c>
      <c r="I6" s="3">
        <v>284</v>
      </c>
      <c r="J6" s="4">
        <v>1.32989932100211E-2</v>
      </c>
      <c r="K6" s="3">
        <f t="shared" si="2"/>
        <v>568</v>
      </c>
      <c r="L6" s="3">
        <f t="shared" si="3"/>
        <v>568</v>
      </c>
      <c r="N6" s="3" t="s">
        <v>2</v>
      </c>
      <c r="O6" s="3">
        <v>71</v>
      </c>
      <c r="P6" s="4">
        <v>9.8406098406098406E-3</v>
      </c>
      <c r="Q6" s="3">
        <f t="shared" ref="Q6:Q12" si="10">(8-N6)*O6</f>
        <v>426</v>
      </c>
      <c r="R6" s="3">
        <f t="shared" si="4"/>
        <v>142</v>
      </c>
      <c r="T6" s="3" t="s">
        <v>2</v>
      </c>
      <c r="U6" s="3">
        <v>38</v>
      </c>
      <c r="V6" s="4">
        <v>1.5055467511885899E-2</v>
      </c>
      <c r="W6" s="3">
        <f t="shared" ref="W6:W15" si="11">(11-T6)*U6</f>
        <v>342</v>
      </c>
      <c r="X6" s="3">
        <f t="shared" si="5"/>
        <v>76</v>
      </c>
      <c r="Z6" s="3" t="s">
        <v>2</v>
      </c>
      <c r="AA6" s="3">
        <v>16</v>
      </c>
      <c r="AB6" s="4">
        <v>1.47465437788018E-2</v>
      </c>
      <c r="AC6" s="3">
        <f t="shared" ref="AC6:AC19" si="12">(15-Z6)*AA6</f>
        <v>208</v>
      </c>
      <c r="AD6" s="3">
        <f t="shared" si="6"/>
        <v>32</v>
      </c>
      <c r="AF6" s="3" t="s">
        <v>2</v>
      </c>
      <c r="AG6" s="3">
        <v>8</v>
      </c>
      <c r="AH6" s="4">
        <v>1.6632016632016602E-2</v>
      </c>
      <c r="AI6" s="3">
        <f t="shared" ref="AI6:AI23" si="13">(19-AF6)*AG6</f>
        <v>136</v>
      </c>
      <c r="AJ6" s="3">
        <f t="shared" si="7"/>
        <v>16</v>
      </c>
      <c r="AL6" s="3" t="s">
        <v>2</v>
      </c>
      <c r="AM6" s="3">
        <v>9</v>
      </c>
      <c r="AN6" s="4">
        <v>2.7522935779816501E-2</v>
      </c>
      <c r="AO6" s="3">
        <f t="shared" ref="AO6:AO20" si="14">(22-AL6)*AM6</f>
        <v>180</v>
      </c>
      <c r="AP6" s="3">
        <f t="shared" si="8"/>
        <v>18</v>
      </c>
      <c r="AR6" s="3" t="s">
        <v>2</v>
      </c>
      <c r="AS6" s="3">
        <v>16</v>
      </c>
      <c r="AT6" s="4">
        <v>2.8571428571428598E-2</v>
      </c>
      <c r="AU6" s="3">
        <f t="shared" ref="AU6:AU11" si="15">(25-AR6)*AS6</f>
        <v>368</v>
      </c>
      <c r="AV6" s="3">
        <f t="shared" ref="AV6:AV11" si="16">AR6*AS6</f>
        <v>32</v>
      </c>
      <c r="AX6" s="3" t="s">
        <v>65</v>
      </c>
      <c r="AY6" s="3">
        <v>30152</v>
      </c>
      <c r="AZ6" s="3">
        <v>31769</v>
      </c>
    </row>
    <row r="7" spans="2:52" x14ac:dyDescent="0.3">
      <c r="B7" s="3" t="s">
        <v>3</v>
      </c>
      <c r="C7" s="3">
        <v>1195</v>
      </c>
      <c r="D7" s="4">
        <v>0.10517514522091199</v>
      </c>
      <c r="E7" s="3">
        <f t="shared" si="0"/>
        <v>1195</v>
      </c>
      <c r="F7" s="3">
        <f t="shared" si="1"/>
        <v>3585</v>
      </c>
      <c r="H7" s="3" t="s">
        <v>3</v>
      </c>
      <c r="I7" s="3">
        <v>375</v>
      </c>
      <c r="J7" s="4">
        <v>1.75602903301335E-2</v>
      </c>
      <c r="K7" s="3">
        <f t="shared" si="2"/>
        <v>375</v>
      </c>
      <c r="L7" s="3">
        <f t="shared" si="3"/>
        <v>1125</v>
      </c>
      <c r="N7" s="3" t="s">
        <v>3</v>
      </c>
      <c r="O7" s="3">
        <v>56</v>
      </c>
      <c r="P7" s="4">
        <v>7.7616077616077597E-3</v>
      </c>
      <c r="Q7" s="3">
        <f t="shared" si="10"/>
        <v>280</v>
      </c>
      <c r="R7" s="3">
        <f t="shared" si="4"/>
        <v>168</v>
      </c>
      <c r="T7" s="3" t="s">
        <v>3</v>
      </c>
      <c r="U7" s="3">
        <v>16</v>
      </c>
      <c r="V7" s="4">
        <v>6.3391442155309001E-3</v>
      </c>
      <c r="W7" s="3">
        <f t="shared" si="11"/>
        <v>128</v>
      </c>
      <c r="X7" s="3">
        <f t="shared" si="5"/>
        <v>48</v>
      </c>
      <c r="Z7" s="3" t="s">
        <v>3</v>
      </c>
      <c r="AA7" s="3">
        <v>11</v>
      </c>
      <c r="AB7" s="4">
        <v>1.0138248847926299E-2</v>
      </c>
      <c r="AC7" s="3">
        <f t="shared" si="12"/>
        <v>132</v>
      </c>
      <c r="AD7" s="3">
        <f t="shared" si="6"/>
        <v>33</v>
      </c>
      <c r="AF7" s="3" t="s">
        <v>3</v>
      </c>
      <c r="AG7" s="3">
        <v>3</v>
      </c>
      <c r="AH7" s="4">
        <v>6.23700623700624E-3</v>
      </c>
      <c r="AI7" s="3">
        <f t="shared" si="13"/>
        <v>48</v>
      </c>
      <c r="AJ7" s="3">
        <f t="shared" si="7"/>
        <v>9</v>
      </c>
      <c r="AL7" s="3" t="s">
        <v>3</v>
      </c>
      <c r="AM7" s="3">
        <v>4</v>
      </c>
      <c r="AN7" s="4">
        <v>1.2232415902140701E-2</v>
      </c>
      <c r="AO7" s="3">
        <f t="shared" si="14"/>
        <v>76</v>
      </c>
      <c r="AP7" s="3">
        <f t="shared" si="8"/>
        <v>12</v>
      </c>
      <c r="AR7" s="3" t="s">
        <v>3</v>
      </c>
      <c r="AS7" s="3">
        <v>8</v>
      </c>
      <c r="AT7" s="4">
        <v>1.4285714285714299E-2</v>
      </c>
      <c r="AU7" s="3">
        <f t="shared" si="15"/>
        <v>176</v>
      </c>
      <c r="AV7" s="3">
        <f t="shared" si="16"/>
        <v>24</v>
      </c>
      <c r="AX7" s="3" t="s">
        <v>66</v>
      </c>
      <c r="AY7" s="3">
        <v>14540</v>
      </c>
      <c r="AZ7" s="3">
        <v>15935</v>
      </c>
    </row>
    <row r="8" spans="2:52" x14ac:dyDescent="0.3">
      <c r="B8" s="3" t="s">
        <v>4</v>
      </c>
      <c r="C8" s="3">
        <v>193</v>
      </c>
      <c r="D8" s="4">
        <v>1.6986446048230901E-2</v>
      </c>
      <c r="E8" s="3">
        <f t="shared" si="0"/>
        <v>0</v>
      </c>
      <c r="F8" s="3">
        <f t="shared" si="1"/>
        <v>772</v>
      </c>
      <c r="H8" s="3" t="s">
        <v>4</v>
      </c>
      <c r="I8" s="3">
        <v>2320</v>
      </c>
      <c r="J8" s="4">
        <v>0.108639662842426</v>
      </c>
      <c r="K8" s="3">
        <f t="shared" si="2"/>
        <v>0</v>
      </c>
      <c r="L8" s="3">
        <f t="shared" si="3"/>
        <v>9280</v>
      </c>
      <c r="N8" s="3" t="s">
        <v>4</v>
      </c>
      <c r="O8" s="3">
        <v>73</v>
      </c>
      <c r="P8" s="4">
        <v>1.01178101178101E-2</v>
      </c>
      <c r="Q8" s="3">
        <f t="shared" si="10"/>
        <v>292</v>
      </c>
      <c r="R8" s="3">
        <f t="shared" si="4"/>
        <v>292</v>
      </c>
      <c r="T8" s="3" t="s">
        <v>4</v>
      </c>
      <c r="U8" s="3">
        <v>18</v>
      </c>
      <c r="V8" s="4">
        <v>7.13153724247227E-3</v>
      </c>
      <c r="W8" s="3">
        <f t="shared" si="11"/>
        <v>126</v>
      </c>
      <c r="X8" s="3">
        <f t="shared" si="5"/>
        <v>72</v>
      </c>
      <c r="Z8" s="3" t="s">
        <v>4</v>
      </c>
      <c r="AA8" s="3">
        <v>7</v>
      </c>
      <c r="AB8" s="4">
        <v>6.4516129032258099E-3</v>
      </c>
      <c r="AC8" s="3">
        <f t="shared" si="12"/>
        <v>77</v>
      </c>
      <c r="AD8" s="3">
        <f t="shared" si="6"/>
        <v>28</v>
      </c>
      <c r="AF8" s="3" t="s">
        <v>4</v>
      </c>
      <c r="AG8" s="3">
        <v>4</v>
      </c>
      <c r="AH8" s="4">
        <v>8.3160083160083199E-3</v>
      </c>
      <c r="AI8" s="3">
        <f t="shared" si="13"/>
        <v>60</v>
      </c>
      <c r="AJ8" s="3">
        <f t="shared" si="7"/>
        <v>16</v>
      </c>
      <c r="AL8" s="3" t="s">
        <v>4</v>
      </c>
      <c r="AM8" s="3">
        <v>6</v>
      </c>
      <c r="AN8" s="4">
        <v>1.8348623853211E-2</v>
      </c>
      <c r="AO8" s="3">
        <f t="shared" si="14"/>
        <v>108</v>
      </c>
      <c r="AP8" s="3">
        <f t="shared" si="8"/>
        <v>24</v>
      </c>
      <c r="AR8" s="3" t="s">
        <v>4</v>
      </c>
      <c r="AS8" s="3">
        <v>16</v>
      </c>
      <c r="AT8" s="4">
        <v>2.8571428571428598E-2</v>
      </c>
      <c r="AU8" s="3">
        <f t="shared" si="15"/>
        <v>336</v>
      </c>
      <c r="AV8" s="3">
        <f t="shared" si="16"/>
        <v>64</v>
      </c>
      <c r="AX8" s="3" t="s">
        <v>67</v>
      </c>
      <c r="AY8" s="3">
        <v>9163</v>
      </c>
      <c r="AZ8" s="3">
        <v>8408</v>
      </c>
    </row>
    <row r="9" spans="2:52" x14ac:dyDescent="0.3">
      <c r="B9" s="3" t="s">
        <v>5</v>
      </c>
      <c r="C9" s="3">
        <v>94</v>
      </c>
      <c r="D9" s="4">
        <v>8.2731913395529006E-3</v>
      </c>
      <c r="E9" s="3">
        <v>0</v>
      </c>
      <c r="F9" s="3">
        <f t="shared" si="1"/>
        <v>470</v>
      </c>
      <c r="H9" s="3" t="s">
        <v>5</v>
      </c>
      <c r="I9" s="3">
        <v>3107</v>
      </c>
      <c r="J9" s="4">
        <v>0.145492858815266</v>
      </c>
      <c r="K9" s="3">
        <v>0</v>
      </c>
      <c r="L9" s="3">
        <f t="shared" si="3"/>
        <v>15535</v>
      </c>
      <c r="N9" s="3" t="s">
        <v>5</v>
      </c>
      <c r="O9" s="3">
        <v>118</v>
      </c>
      <c r="P9" s="4">
        <v>1.63548163548164E-2</v>
      </c>
      <c r="Q9" s="3">
        <f t="shared" si="10"/>
        <v>354</v>
      </c>
      <c r="R9" s="3">
        <f t="shared" si="4"/>
        <v>590</v>
      </c>
      <c r="T9" s="3" t="s">
        <v>5</v>
      </c>
      <c r="U9" s="3">
        <v>15</v>
      </c>
      <c r="V9" s="4">
        <v>5.9429477020602204E-3</v>
      </c>
      <c r="W9" s="3">
        <f t="shared" si="11"/>
        <v>90</v>
      </c>
      <c r="X9" s="3">
        <f t="shared" si="5"/>
        <v>75</v>
      </c>
      <c r="Z9" s="3" t="s">
        <v>5</v>
      </c>
      <c r="AA9" s="3">
        <v>8</v>
      </c>
      <c r="AB9" s="4">
        <v>7.3732718894009199E-3</v>
      </c>
      <c r="AC9" s="3">
        <f t="shared" si="12"/>
        <v>80</v>
      </c>
      <c r="AD9" s="3">
        <f t="shared" si="6"/>
        <v>40</v>
      </c>
      <c r="AF9" s="3" t="s">
        <v>5</v>
      </c>
      <c r="AG9" s="3">
        <v>6</v>
      </c>
      <c r="AH9" s="4">
        <v>1.2474012474012501E-2</v>
      </c>
      <c r="AI9" s="3">
        <f t="shared" si="13"/>
        <v>84</v>
      </c>
      <c r="AJ9" s="3">
        <f t="shared" si="7"/>
        <v>30</v>
      </c>
      <c r="AL9" s="3" t="s">
        <v>5</v>
      </c>
      <c r="AM9" s="3">
        <v>4</v>
      </c>
      <c r="AN9" s="4">
        <v>1.2232415902140701E-2</v>
      </c>
      <c r="AO9" s="3">
        <f t="shared" si="14"/>
        <v>68</v>
      </c>
      <c r="AP9" s="3">
        <f t="shared" si="8"/>
        <v>20</v>
      </c>
      <c r="AR9" s="3" t="s">
        <v>5</v>
      </c>
      <c r="AS9" s="3">
        <v>23</v>
      </c>
      <c r="AT9" s="4">
        <v>4.1071428571428599E-2</v>
      </c>
      <c r="AU9" s="3">
        <f t="shared" si="15"/>
        <v>460</v>
      </c>
      <c r="AV9" s="3">
        <f t="shared" si="16"/>
        <v>115</v>
      </c>
      <c r="AX9" s="3" t="s">
        <v>68</v>
      </c>
      <c r="AY9" s="3">
        <v>5600</v>
      </c>
      <c r="AZ9" s="3">
        <v>4085</v>
      </c>
    </row>
    <row r="10" spans="2:52" x14ac:dyDescent="0.3">
      <c r="B10" s="3" t="s">
        <v>6</v>
      </c>
      <c r="C10" s="3">
        <v>44</v>
      </c>
      <c r="D10" s="4">
        <v>3.8725576483013601E-3</v>
      </c>
      <c r="E10" s="3">
        <v>0</v>
      </c>
      <c r="F10" s="3">
        <f t="shared" si="1"/>
        <v>264</v>
      </c>
      <c r="H10" s="3" t="s">
        <v>6</v>
      </c>
      <c r="I10" s="3">
        <v>3006</v>
      </c>
      <c r="J10" s="4">
        <v>0.14076328728634999</v>
      </c>
      <c r="K10" s="3">
        <v>0</v>
      </c>
      <c r="L10" s="3">
        <f t="shared" si="3"/>
        <v>18036</v>
      </c>
      <c r="N10" s="3" t="s">
        <v>6</v>
      </c>
      <c r="O10" s="3">
        <v>107</v>
      </c>
      <c r="P10" s="4">
        <v>1.4830214830214799E-2</v>
      </c>
      <c r="Q10" s="3">
        <f t="shared" si="10"/>
        <v>214</v>
      </c>
      <c r="R10" s="3">
        <f t="shared" si="4"/>
        <v>642</v>
      </c>
      <c r="T10" s="3" t="s">
        <v>6</v>
      </c>
      <c r="U10" s="3">
        <v>31</v>
      </c>
      <c r="V10" s="4">
        <v>1.2282091917591101E-2</v>
      </c>
      <c r="W10" s="3">
        <f t="shared" si="11"/>
        <v>155</v>
      </c>
      <c r="X10" s="3">
        <f t="shared" si="5"/>
        <v>186</v>
      </c>
      <c r="Z10" s="3" t="s">
        <v>6</v>
      </c>
      <c r="AA10" s="3">
        <v>7</v>
      </c>
      <c r="AB10" s="4">
        <v>6.4516129032258099E-3</v>
      </c>
      <c r="AC10" s="3">
        <f t="shared" si="12"/>
        <v>63</v>
      </c>
      <c r="AD10" s="3">
        <f t="shared" si="6"/>
        <v>42</v>
      </c>
      <c r="AF10" s="3" t="s">
        <v>6</v>
      </c>
      <c r="AG10" s="3">
        <v>1</v>
      </c>
      <c r="AH10" s="4">
        <v>2.07900207900208E-3</v>
      </c>
      <c r="AI10" s="3">
        <f t="shared" si="13"/>
        <v>13</v>
      </c>
      <c r="AJ10" s="3">
        <f t="shared" si="7"/>
        <v>6</v>
      </c>
      <c r="AL10" s="3" t="s">
        <v>6</v>
      </c>
      <c r="AM10" s="3">
        <v>2</v>
      </c>
      <c r="AN10" s="4">
        <v>6.1162079510703399E-3</v>
      </c>
      <c r="AO10" s="3">
        <f t="shared" si="14"/>
        <v>32</v>
      </c>
      <c r="AP10" s="3">
        <f t="shared" si="8"/>
        <v>12</v>
      </c>
      <c r="AR10" s="3" t="s">
        <v>6</v>
      </c>
      <c r="AS10" s="3">
        <v>8</v>
      </c>
      <c r="AT10" s="4">
        <v>1.4285714285714299E-2</v>
      </c>
      <c r="AU10" s="3">
        <f t="shared" si="15"/>
        <v>152</v>
      </c>
      <c r="AV10" s="3">
        <f t="shared" si="16"/>
        <v>48</v>
      </c>
      <c r="AX10" s="3" t="s">
        <v>69</v>
      </c>
      <c r="AY10" s="3">
        <v>4309</v>
      </c>
      <c r="AZ10" s="3">
        <v>3402</v>
      </c>
    </row>
    <row r="11" spans="2:52" x14ac:dyDescent="0.3">
      <c r="B11" s="3" t="s">
        <v>7</v>
      </c>
      <c r="C11" s="3">
        <v>25</v>
      </c>
      <c r="D11" s="4">
        <v>2.2003168456257698E-3</v>
      </c>
      <c r="E11" s="3">
        <v>0</v>
      </c>
      <c r="F11" s="3">
        <f t="shared" si="1"/>
        <v>175</v>
      </c>
      <c r="H11" s="3" t="s">
        <v>7</v>
      </c>
      <c r="I11" s="3">
        <v>1832</v>
      </c>
      <c r="J11" s="4">
        <v>8.5787871692812004E-2</v>
      </c>
      <c r="K11" s="3">
        <v>0</v>
      </c>
      <c r="L11" s="3">
        <f t="shared" si="3"/>
        <v>12824</v>
      </c>
      <c r="N11" s="3" t="s">
        <v>7</v>
      </c>
      <c r="O11" s="3">
        <v>196</v>
      </c>
      <c r="P11" s="4">
        <v>2.7165627165627201E-2</v>
      </c>
      <c r="Q11" s="3">
        <f t="shared" si="10"/>
        <v>196</v>
      </c>
      <c r="R11" s="3">
        <f t="shared" si="4"/>
        <v>1372</v>
      </c>
      <c r="T11" s="3" t="s">
        <v>7</v>
      </c>
      <c r="U11" s="3">
        <v>13</v>
      </c>
      <c r="V11" s="4">
        <v>5.15055467511886E-3</v>
      </c>
      <c r="W11" s="3">
        <f t="shared" si="11"/>
        <v>52</v>
      </c>
      <c r="X11" s="3">
        <f t="shared" si="5"/>
        <v>91</v>
      </c>
      <c r="Z11" s="3" t="s">
        <v>7</v>
      </c>
      <c r="AA11" s="3">
        <v>1</v>
      </c>
      <c r="AB11" s="4">
        <v>9.2165898617511499E-4</v>
      </c>
      <c r="AC11" s="3">
        <f t="shared" si="12"/>
        <v>8</v>
      </c>
      <c r="AD11" s="3">
        <f t="shared" si="6"/>
        <v>7</v>
      </c>
      <c r="AF11" s="3" t="s">
        <v>7</v>
      </c>
      <c r="AG11" s="3">
        <v>2</v>
      </c>
      <c r="AH11" s="4">
        <v>4.15800415800416E-3</v>
      </c>
      <c r="AI11" s="3">
        <f t="shared" si="13"/>
        <v>24</v>
      </c>
      <c r="AJ11" s="3">
        <f t="shared" si="7"/>
        <v>14</v>
      </c>
      <c r="AL11" s="3" t="s">
        <v>10</v>
      </c>
      <c r="AM11" s="3">
        <v>3</v>
      </c>
      <c r="AN11" s="4">
        <v>9.1743119266055103E-3</v>
      </c>
      <c r="AO11" s="3">
        <f t="shared" si="14"/>
        <v>36</v>
      </c>
      <c r="AP11" s="3">
        <f t="shared" si="8"/>
        <v>30</v>
      </c>
      <c r="AR11" s="3" t="s">
        <v>7</v>
      </c>
      <c r="AS11" s="3">
        <v>12</v>
      </c>
      <c r="AT11" s="4">
        <v>2.1428571428571401E-2</v>
      </c>
      <c r="AU11" s="3">
        <f t="shared" si="15"/>
        <v>216</v>
      </c>
      <c r="AV11" s="3">
        <f t="shared" si="16"/>
        <v>84</v>
      </c>
      <c r="AX11" s="3" t="s">
        <v>70</v>
      </c>
      <c r="AY11" s="7">
        <v>8558</v>
      </c>
      <c r="AZ11" s="7">
        <v>8038</v>
      </c>
    </row>
    <row r="12" spans="2:52" x14ac:dyDescent="0.3">
      <c r="B12" s="3" t="s">
        <v>8</v>
      </c>
      <c r="C12" s="3">
        <v>13</v>
      </c>
      <c r="D12" s="4">
        <v>1.1441647597254E-3</v>
      </c>
      <c r="E12" s="3">
        <v>0</v>
      </c>
      <c r="F12" s="3">
        <f t="shared" si="1"/>
        <v>104</v>
      </c>
      <c r="H12" s="3" t="s">
        <v>8</v>
      </c>
      <c r="I12" s="3">
        <v>215</v>
      </c>
      <c r="J12" s="4">
        <v>1.00678997892765E-2</v>
      </c>
      <c r="K12" s="3">
        <v>0</v>
      </c>
      <c r="L12" s="3">
        <f t="shared" si="3"/>
        <v>1720</v>
      </c>
      <c r="N12" s="3" t="s">
        <v>8</v>
      </c>
      <c r="O12" s="3">
        <v>1092</v>
      </c>
      <c r="P12" s="4">
        <v>0.151351351351351</v>
      </c>
      <c r="Q12" s="3">
        <f t="shared" si="10"/>
        <v>0</v>
      </c>
      <c r="R12" s="3">
        <f t="shared" si="4"/>
        <v>8736</v>
      </c>
      <c r="T12" s="3" t="s">
        <v>8</v>
      </c>
      <c r="U12" s="3">
        <v>29</v>
      </c>
      <c r="V12" s="4">
        <v>1.14896988906498E-2</v>
      </c>
      <c r="W12" s="3">
        <f t="shared" si="11"/>
        <v>87</v>
      </c>
      <c r="X12" s="3">
        <f t="shared" si="5"/>
        <v>232</v>
      </c>
      <c r="Z12" s="3" t="s">
        <v>8</v>
      </c>
      <c r="AA12" s="3">
        <v>5</v>
      </c>
      <c r="AB12" s="4">
        <v>4.6082949308755804E-3</v>
      </c>
      <c r="AC12" s="3">
        <f t="shared" si="12"/>
        <v>35</v>
      </c>
      <c r="AD12" s="3">
        <f t="shared" si="6"/>
        <v>40</v>
      </c>
      <c r="AF12" s="3" t="s">
        <v>8</v>
      </c>
      <c r="AG12" s="3">
        <v>2</v>
      </c>
      <c r="AH12" s="4">
        <v>4.15800415800416E-3</v>
      </c>
      <c r="AI12" s="3">
        <f t="shared" si="13"/>
        <v>22</v>
      </c>
      <c r="AJ12" s="3">
        <f t="shared" si="7"/>
        <v>16</v>
      </c>
      <c r="AL12" s="3" t="s">
        <v>12</v>
      </c>
      <c r="AM12" s="3">
        <v>1</v>
      </c>
      <c r="AN12" s="4">
        <v>3.05810397553517E-3</v>
      </c>
      <c r="AO12" s="3">
        <f t="shared" si="14"/>
        <v>10</v>
      </c>
      <c r="AP12" s="3">
        <f t="shared" si="8"/>
        <v>12</v>
      </c>
      <c r="AR12" s="3" t="s">
        <v>8</v>
      </c>
      <c r="AS12" s="3">
        <v>7</v>
      </c>
      <c r="AT12" s="4">
        <v>1.2500000000000001E-2</v>
      </c>
      <c r="AU12" s="3">
        <f t="shared" ref="AU12:AU26" si="17">(25-AR12)*AS12</f>
        <v>119</v>
      </c>
      <c r="AV12" s="3">
        <f t="shared" ref="AV12:AV39" si="18">AR12*AS12</f>
        <v>56</v>
      </c>
      <c r="AX12" s="3" t="s">
        <v>63</v>
      </c>
      <c r="AY12" s="3">
        <f>+SUM(AY4:AY11)</f>
        <v>149683</v>
      </c>
      <c r="AZ12" s="3">
        <f>+SUM(AZ4:AZ11)</f>
        <v>142555</v>
      </c>
    </row>
    <row r="13" spans="2:52" x14ac:dyDescent="0.3">
      <c r="B13" s="3" t="s">
        <v>9</v>
      </c>
      <c r="C13" s="3">
        <v>10</v>
      </c>
      <c r="D13" s="4">
        <v>8.8012673825030795E-4</v>
      </c>
      <c r="E13" s="3">
        <v>0</v>
      </c>
      <c r="F13" s="3">
        <f t="shared" si="1"/>
        <v>90</v>
      </c>
      <c r="H13" s="3" t="s">
        <v>9</v>
      </c>
      <c r="I13" s="3">
        <v>65</v>
      </c>
      <c r="J13" s="4">
        <v>3.0437836572231301E-3</v>
      </c>
      <c r="K13" s="3">
        <v>0</v>
      </c>
      <c r="L13" s="3">
        <f t="shared" si="3"/>
        <v>585</v>
      </c>
      <c r="N13" s="3" t="s">
        <v>9</v>
      </c>
      <c r="O13" s="3">
        <v>732</v>
      </c>
      <c r="P13" s="4">
        <v>0.101455301455301</v>
      </c>
      <c r="Q13" s="3">
        <v>0</v>
      </c>
      <c r="R13" s="3">
        <f t="shared" si="4"/>
        <v>6588</v>
      </c>
      <c r="T13" s="3" t="s">
        <v>9</v>
      </c>
      <c r="U13" s="3">
        <v>24</v>
      </c>
      <c r="V13" s="4">
        <v>9.5087163232963606E-3</v>
      </c>
      <c r="W13" s="3">
        <f t="shared" si="11"/>
        <v>48</v>
      </c>
      <c r="X13" s="3">
        <f t="shared" si="5"/>
        <v>216</v>
      </c>
      <c r="Z13" s="3" t="s">
        <v>9</v>
      </c>
      <c r="AA13" s="3">
        <v>3</v>
      </c>
      <c r="AB13" s="4">
        <v>2.76497695852535E-3</v>
      </c>
      <c r="AC13" s="3">
        <f t="shared" si="12"/>
        <v>18</v>
      </c>
      <c r="AD13" s="3">
        <f t="shared" si="6"/>
        <v>27</v>
      </c>
      <c r="AF13" s="3" t="s">
        <v>9</v>
      </c>
      <c r="AG13" s="3">
        <v>1</v>
      </c>
      <c r="AH13" s="4">
        <v>2.07900207900208E-3</v>
      </c>
      <c r="AI13" s="3">
        <f t="shared" si="13"/>
        <v>10</v>
      </c>
      <c r="AJ13" s="3">
        <f t="shared" si="7"/>
        <v>9</v>
      </c>
      <c r="AL13" s="3" t="s">
        <v>13</v>
      </c>
      <c r="AM13" s="3">
        <v>2</v>
      </c>
      <c r="AN13" s="4">
        <v>6.1162079510703399E-3</v>
      </c>
      <c r="AO13" s="3">
        <f t="shared" si="14"/>
        <v>18</v>
      </c>
      <c r="AP13" s="3">
        <f t="shared" si="8"/>
        <v>26</v>
      </c>
      <c r="AR13" s="3" t="s">
        <v>9</v>
      </c>
      <c r="AS13" s="3">
        <v>4</v>
      </c>
      <c r="AT13" s="4">
        <v>7.14285714285714E-3</v>
      </c>
      <c r="AU13" s="3">
        <f t="shared" si="17"/>
        <v>64</v>
      </c>
      <c r="AV13" s="3">
        <f t="shared" si="18"/>
        <v>36</v>
      </c>
    </row>
    <row r="14" spans="2:52" x14ac:dyDescent="0.3">
      <c r="B14" s="3" t="s">
        <v>10</v>
      </c>
      <c r="C14" s="3">
        <v>6</v>
      </c>
      <c r="D14" s="4">
        <v>5.2807604295018501E-4</v>
      </c>
      <c r="E14" s="3">
        <v>0</v>
      </c>
      <c r="F14" s="3">
        <f t="shared" si="1"/>
        <v>60</v>
      </c>
      <c r="H14" s="3" t="s">
        <v>10</v>
      </c>
      <c r="I14" s="3">
        <v>55</v>
      </c>
      <c r="J14" s="4">
        <v>2.5755092484195702E-3</v>
      </c>
      <c r="K14" s="3">
        <v>0</v>
      </c>
      <c r="L14" s="3">
        <f t="shared" si="3"/>
        <v>550</v>
      </c>
      <c r="N14" s="3" t="s">
        <v>10</v>
      </c>
      <c r="O14" s="3">
        <v>629</v>
      </c>
      <c r="P14" s="4">
        <v>8.7179487179487203E-2</v>
      </c>
      <c r="Q14" s="3">
        <v>0</v>
      </c>
      <c r="R14" s="3">
        <f t="shared" si="4"/>
        <v>6290</v>
      </c>
      <c r="T14" s="3" t="s">
        <v>10</v>
      </c>
      <c r="U14" s="3">
        <v>67</v>
      </c>
      <c r="V14" s="4">
        <v>2.6545166402535701E-2</v>
      </c>
      <c r="W14" s="3">
        <f t="shared" si="11"/>
        <v>67</v>
      </c>
      <c r="X14" s="3">
        <f t="shared" si="5"/>
        <v>670</v>
      </c>
      <c r="Z14" s="3" t="s">
        <v>10</v>
      </c>
      <c r="AA14" s="3">
        <v>19</v>
      </c>
      <c r="AB14" s="4">
        <v>1.7511520737327198E-2</v>
      </c>
      <c r="AC14" s="3">
        <f t="shared" si="12"/>
        <v>95</v>
      </c>
      <c r="AD14" s="3">
        <f t="shared" si="6"/>
        <v>190</v>
      </c>
      <c r="AF14" s="3" t="s">
        <v>10</v>
      </c>
      <c r="AG14" s="3">
        <v>4</v>
      </c>
      <c r="AH14" s="4">
        <v>8.3160083160083199E-3</v>
      </c>
      <c r="AI14" s="3">
        <f t="shared" si="13"/>
        <v>36</v>
      </c>
      <c r="AJ14" s="3">
        <f t="shared" si="7"/>
        <v>40</v>
      </c>
      <c r="AL14" s="3" t="s">
        <v>14</v>
      </c>
      <c r="AM14" s="3">
        <v>2</v>
      </c>
      <c r="AN14" s="4">
        <v>6.1162079510703399E-3</v>
      </c>
      <c r="AO14" s="3">
        <f t="shared" si="14"/>
        <v>16</v>
      </c>
      <c r="AP14" s="3">
        <f t="shared" si="8"/>
        <v>28</v>
      </c>
      <c r="AR14" s="3" t="s">
        <v>10</v>
      </c>
      <c r="AS14" s="3">
        <v>4</v>
      </c>
      <c r="AT14" s="4">
        <v>7.14285714285714E-3</v>
      </c>
      <c r="AU14" s="3">
        <f t="shared" si="17"/>
        <v>60</v>
      </c>
      <c r="AV14" s="3">
        <f t="shared" si="18"/>
        <v>40</v>
      </c>
    </row>
    <row r="15" spans="2:52" x14ac:dyDescent="0.3">
      <c r="B15" s="3" t="s">
        <v>11</v>
      </c>
      <c r="C15" s="3">
        <v>3</v>
      </c>
      <c r="D15" s="4">
        <v>2.6403802147509202E-4</v>
      </c>
      <c r="E15" s="3">
        <v>0</v>
      </c>
      <c r="F15" s="3">
        <f t="shared" si="1"/>
        <v>33</v>
      </c>
      <c r="H15" s="3" t="s">
        <v>11</v>
      </c>
      <c r="I15" s="3">
        <v>13</v>
      </c>
      <c r="J15" s="4">
        <v>6.0875673144462699E-4</v>
      </c>
      <c r="K15" s="3">
        <v>0</v>
      </c>
      <c r="L15" s="3">
        <f t="shared" si="3"/>
        <v>143</v>
      </c>
      <c r="N15" s="3" t="s">
        <v>11</v>
      </c>
      <c r="O15" s="3">
        <v>402</v>
      </c>
      <c r="P15" s="4">
        <v>5.57172557172557E-2</v>
      </c>
      <c r="Q15" s="3">
        <v>0</v>
      </c>
      <c r="R15" s="3">
        <f t="shared" si="4"/>
        <v>4422</v>
      </c>
      <c r="T15" s="3" t="s">
        <v>11</v>
      </c>
      <c r="U15" s="3">
        <v>52</v>
      </c>
      <c r="V15" s="4">
        <v>2.0602218700475398E-2</v>
      </c>
      <c r="W15" s="3">
        <f t="shared" si="11"/>
        <v>0</v>
      </c>
      <c r="X15" s="3">
        <f t="shared" si="5"/>
        <v>572</v>
      </c>
      <c r="Z15" s="3" t="s">
        <v>11</v>
      </c>
      <c r="AA15" s="3">
        <v>7</v>
      </c>
      <c r="AB15" s="4">
        <v>6.4516129032258099E-3</v>
      </c>
      <c r="AC15" s="3">
        <f t="shared" si="12"/>
        <v>28</v>
      </c>
      <c r="AD15" s="3">
        <f t="shared" si="6"/>
        <v>77</v>
      </c>
      <c r="AF15" s="3" t="s">
        <v>11</v>
      </c>
      <c r="AG15" s="3">
        <v>2</v>
      </c>
      <c r="AH15" s="4">
        <v>4.15800415800416E-3</v>
      </c>
      <c r="AI15" s="3">
        <f t="shared" si="13"/>
        <v>16</v>
      </c>
      <c r="AJ15" s="3">
        <f t="shared" si="7"/>
        <v>22</v>
      </c>
      <c r="AL15" s="3" t="s">
        <v>16</v>
      </c>
      <c r="AM15" s="3">
        <v>2</v>
      </c>
      <c r="AN15" s="4">
        <v>6.1162079510703399E-3</v>
      </c>
      <c r="AO15" s="3">
        <f t="shared" si="14"/>
        <v>12</v>
      </c>
      <c r="AP15" s="3">
        <f t="shared" si="8"/>
        <v>32</v>
      </c>
      <c r="AR15" s="3" t="s">
        <v>12</v>
      </c>
      <c r="AS15" s="3">
        <v>4</v>
      </c>
      <c r="AT15" s="4">
        <v>7.14285714285714E-3</v>
      </c>
      <c r="AU15" s="3">
        <f t="shared" si="17"/>
        <v>52</v>
      </c>
      <c r="AV15" s="3">
        <f t="shared" si="18"/>
        <v>48</v>
      </c>
    </row>
    <row r="16" spans="2:52" x14ac:dyDescent="0.3">
      <c r="B16" s="3" t="s">
        <v>12</v>
      </c>
      <c r="C16" s="3">
        <v>4</v>
      </c>
      <c r="D16" s="4">
        <v>3.52050695300123E-4</v>
      </c>
      <c r="E16" s="3">
        <v>0</v>
      </c>
      <c r="F16" s="3">
        <f t="shared" si="1"/>
        <v>48</v>
      </c>
      <c r="H16" s="3" t="s">
        <v>12</v>
      </c>
      <c r="I16" s="3">
        <v>13</v>
      </c>
      <c r="J16" s="4">
        <v>6.0875673144462699E-4</v>
      </c>
      <c r="K16" s="3">
        <v>0</v>
      </c>
      <c r="L16" s="3">
        <f t="shared" si="3"/>
        <v>156</v>
      </c>
      <c r="N16" s="3" t="s">
        <v>12</v>
      </c>
      <c r="O16" s="3">
        <v>71</v>
      </c>
      <c r="P16" s="4">
        <v>9.8406098406098406E-3</v>
      </c>
      <c r="Q16" s="3">
        <v>0</v>
      </c>
      <c r="R16" s="3">
        <f t="shared" si="4"/>
        <v>852</v>
      </c>
      <c r="T16" s="3" t="s">
        <v>12</v>
      </c>
      <c r="U16" s="3">
        <v>341</v>
      </c>
      <c r="V16" s="4">
        <v>0.13510301109350201</v>
      </c>
      <c r="W16" s="3">
        <v>0</v>
      </c>
      <c r="X16" s="3">
        <f t="shared" si="5"/>
        <v>4092</v>
      </c>
      <c r="Z16" s="3" t="s">
        <v>12</v>
      </c>
      <c r="AA16" s="3">
        <v>12</v>
      </c>
      <c r="AB16" s="4">
        <v>1.10599078341014E-2</v>
      </c>
      <c r="AC16" s="3">
        <f t="shared" si="12"/>
        <v>36</v>
      </c>
      <c r="AD16" s="3">
        <f t="shared" si="6"/>
        <v>144</v>
      </c>
      <c r="AF16" s="3" t="s">
        <v>12</v>
      </c>
      <c r="AG16" s="3">
        <v>3</v>
      </c>
      <c r="AH16" s="4">
        <v>6.23700623700624E-3</v>
      </c>
      <c r="AI16" s="3">
        <f t="shared" si="13"/>
        <v>21</v>
      </c>
      <c r="AJ16" s="3">
        <f t="shared" si="7"/>
        <v>36</v>
      </c>
      <c r="AL16" s="3" t="s">
        <v>18</v>
      </c>
      <c r="AM16" s="3">
        <v>1</v>
      </c>
      <c r="AN16" s="4">
        <v>3.05810397553517E-3</v>
      </c>
      <c r="AO16" s="3">
        <f t="shared" si="14"/>
        <v>4</v>
      </c>
      <c r="AP16" s="3">
        <f t="shared" si="8"/>
        <v>18</v>
      </c>
      <c r="AR16" s="3" t="s">
        <v>13</v>
      </c>
      <c r="AS16" s="3">
        <v>1</v>
      </c>
      <c r="AT16" s="4">
        <v>1.78571428571429E-3</v>
      </c>
      <c r="AU16" s="3">
        <f t="shared" si="17"/>
        <v>12</v>
      </c>
      <c r="AV16" s="3">
        <f t="shared" si="18"/>
        <v>13</v>
      </c>
    </row>
    <row r="17" spans="2:48" x14ac:dyDescent="0.3">
      <c r="B17" s="3" t="s">
        <v>13</v>
      </c>
      <c r="C17" s="3">
        <v>2</v>
      </c>
      <c r="D17" s="4">
        <v>1.7602534765006199E-4</v>
      </c>
      <c r="E17" s="3">
        <v>0</v>
      </c>
      <c r="F17" s="3">
        <f t="shared" si="1"/>
        <v>26</v>
      </c>
      <c r="H17" s="3" t="s">
        <v>13</v>
      </c>
      <c r="I17" s="3">
        <v>15</v>
      </c>
      <c r="J17" s="4">
        <v>7.0241161320533797E-4</v>
      </c>
      <c r="K17" s="3">
        <v>0</v>
      </c>
      <c r="L17" s="3">
        <f t="shared" si="3"/>
        <v>195</v>
      </c>
      <c r="N17" s="3" t="s">
        <v>13</v>
      </c>
      <c r="O17" s="3">
        <v>21</v>
      </c>
      <c r="P17" s="4">
        <v>2.9106029106029099E-3</v>
      </c>
      <c r="Q17" s="3">
        <v>0</v>
      </c>
      <c r="R17" s="3">
        <f t="shared" si="4"/>
        <v>273</v>
      </c>
      <c r="T17" s="3" t="s">
        <v>13</v>
      </c>
      <c r="U17" s="3">
        <v>222</v>
      </c>
      <c r="V17" s="4">
        <v>8.7955625990491296E-2</v>
      </c>
      <c r="W17" s="3">
        <v>0</v>
      </c>
      <c r="X17" s="3">
        <f t="shared" si="5"/>
        <v>2886</v>
      </c>
      <c r="Z17" s="3" t="s">
        <v>13</v>
      </c>
      <c r="AA17" s="3">
        <v>13</v>
      </c>
      <c r="AB17" s="4">
        <v>1.19815668202765E-2</v>
      </c>
      <c r="AC17" s="3">
        <f t="shared" si="12"/>
        <v>26</v>
      </c>
      <c r="AD17" s="3">
        <f t="shared" si="6"/>
        <v>169</v>
      </c>
      <c r="AF17" s="3" t="s">
        <v>13</v>
      </c>
      <c r="AG17" s="3">
        <v>3</v>
      </c>
      <c r="AH17" s="4">
        <v>6.23700623700624E-3</v>
      </c>
      <c r="AI17" s="3">
        <f t="shared" si="13"/>
        <v>18</v>
      </c>
      <c r="AJ17" s="3">
        <f t="shared" si="7"/>
        <v>39</v>
      </c>
      <c r="AL17" s="3" t="s">
        <v>19</v>
      </c>
      <c r="AM17" s="3">
        <v>3</v>
      </c>
      <c r="AN17" s="4">
        <v>9.1743119266055103E-3</v>
      </c>
      <c r="AO17" s="3">
        <f t="shared" si="14"/>
        <v>9</v>
      </c>
      <c r="AP17" s="3">
        <f t="shared" si="8"/>
        <v>57</v>
      </c>
      <c r="AR17" s="3" t="s">
        <v>14</v>
      </c>
      <c r="AS17" s="3">
        <v>2</v>
      </c>
      <c r="AT17" s="4">
        <v>3.57142857142857E-3</v>
      </c>
      <c r="AU17" s="3">
        <f t="shared" si="17"/>
        <v>22</v>
      </c>
      <c r="AV17" s="3">
        <f t="shared" si="18"/>
        <v>28</v>
      </c>
    </row>
    <row r="18" spans="2:48" x14ac:dyDescent="0.3">
      <c r="B18" s="3" t="s">
        <v>14</v>
      </c>
      <c r="C18" s="3">
        <v>1</v>
      </c>
      <c r="D18" s="4">
        <v>8.8012673825030804E-5</v>
      </c>
      <c r="E18" s="3">
        <v>0</v>
      </c>
      <c r="F18" s="3">
        <f t="shared" si="1"/>
        <v>14</v>
      </c>
      <c r="H18" s="3" t="s">
        <v>14</v>
      </c>
      <c r="I18" s="3">
        <v>1</v>
      </c>
      <c r="J18" s="4">
        <v>4.6827440880355902E-5</v>
      </c>
      <c r="K18" s="3">
        <v>0</v>
      </c>
      <c r="L18" s="3">
        <f t="shared" si="3"/>
        <v>14</v>
      </c>
      <c r="N18" s="3" t="s">
        <v>14</v>
      </c>
      <c r="O18" s="3">
        <v>22</v>
      </c>
      <c r="P18" s="4">
        <v>3.04920304920305E-3</v>
      </c>
      <c r="Q18" s="3">
        <v>0</v>
      </c>
      <c r="R18" s="3">
        <f t="shared" si="4"/>
        <v>308</v>
      </c>
      <c r="T18" s="3" t="s">
        <v>14</v>
      </c>
      <c r="U18" s="3">
        <v>166</v>
      </c>
      <c r="V18" s="4">
        <v>6.5768621236133099E-2</v>
      </c>
      <c r="W18" s="3">
        <v>0</v>
      </c>
      <c r="X18" s="3">
        <f t="shared" si="5"/>
        <v>2324</v>
      </c>
      <c r="Z18" s="3" t="s">
        <v>14</v>
      </c>
      <c r="AA18" s="3">
        <v>15</v>
      </c>
      <c r="AB18" s="4">
        <v>1.3824884792626699E-2</v>
      </c>
      <c r="AC18" s="3">
        <f t="shared" si="12"/>
        <v>15</v>
      </c>
      <c r="AD18" s="3">
        <f t="shared" si="6"/>
        <v>210</v>
      </c>
      <c r="AF18" s="3" t="s">
        <v>14</v>
      </c>
      <c r="AG18" s="3">
        <v>2</v>
      </c>
      <c r="AH18" s="4">
        <v>4.15800415800416E-3</v>
      </c>
      <c r="AI18" s="3">
        <f t="shared" si="13"/>
        <v>10</v>
      </c>
      <c r="AJ18" s="3">
        <f t="shared" si="7"/>
        <v>28</v>
      </c>
      <c r="AL18" s="3" t="s">
        <v>20</v>
      </c>
      <c r="AM18" s="3">
        <v>5</v>
      </c>
      <c r="AN18" s="4">
        <v>1.5290519877675801E-2</v>
      </c>
      <c r="AO18" s="3">
        <f t="shared" si="14"/>
        <v>10</v>
      </c>
      <c r="AP18" s="3">
        <f t="shared" si="8"/>
        <v>100</v>
      </c>
      <c r="AR18" s="3" t="s">
        <v>15</v>
      </c>
      <c r="AS18" s="3">
        <v>1</v>
      </c>
      <c r="AT18" s="4">
        <v>1.78571428571429E-3</v>
      </c>
      <c r="AU18" s="3">
        <f t="shared" si="17"/>
        <v>10</v>
      </c>
      <c r="AV18" s="3">
        <f t="shared" si="18"/>
        <v>15</v>
      </c>
    </row>
    <row r="19" spans="2:48" x14ac:dyDescent="0.3">
      <c r="B19" s="3" t="s">
        <v>15</v>
      </c>
      <c r="C19" s="3">
        <v>1</v>
      </c>
      <c r="D19" s="4">
        <v>8.8012673825030804E-5</v>
      </c>
      <c r="E19" s="3">
        <v>0</v>
      </c>
      <c r="F19" s="3">
        <f t="shared" si="1"/>
        <v>15</v>
      </c>
      <c r="H19" s="3" t="s">
        <v>15</v>
      </c>
      <c r="I19" s="3">
        <v>4</v>
      </c>
      <c r="J19" s="4">
        <v>1.8730976352142399E-4</v>
      </c>
      <c r="K19" s="3">
        <v>0</v>
      </c>
      <c r="L19" s="3">
        <f t="shared" si="3"/>
        <v>60</v>
      </c>
      <c r="N19" s="3" t="s">
        <v>15</v>
      </c>
      <c r="O19" s="3">
        <v>19</v>
      </c>
      <c r="P19" s="4">
        <v>2.6334026334026298E-3</v>
      </c>
      <c r="Q19" s="3">
        <v>0</v>
      </c>
      <c r="R19" s="3">
        <f t="shared" si="4"/>
        <v>285</v>
      </c>
      <c r="T19" s="3" t="s">
        <v>15</v>
      </c>
      <c r="U19" s="3">
        <v>152</v>
      </c>
      <c r="V19" s="4">
        <v>6.0221870047543598E-2</v>
      </c>
      <c r="W19" s="3">
        <v>0</v>
      </c>
      <c r="X19" s="3">
        <f t="shared" si="5"/>
        <v>2280</v>
      </c>
      <c r="Z19" s="3" t="s">
        <v>15</v>
      </c>
      <c r="AA19" s="3">
        <v>18</v>
      </c>
      <c r="AB19" s="4">
        <v>1.65898617511521E-2</v>
      </c>
      <c r="AC19" s="3">
        <f t="shared" si="12"/>
        <v>0</v>
      </c>
      <c r="AD19" s="3">
        <f t="shared" si="6"/>
        <v>270</v>
      </c>
      <c r="AF19" s="3" t="s">
        <v>15</v>
      </c>
      <c r="AG19" s="3">
        <v>2</v>
      </c>
      <c r="AH19" s="4">
        <v>4.15800415800416E-3</v>
      </c>
      <c r="AI19" s="3">
        <f t="shared" si="13"/>
        <v>8</v>
      </c>
      <c r="AJ19" s="3">
        <f t="shared" si="7"/>
        <v>30</v>
      </c>
      <c r="AL19" s="3" t="s">
        <v>21</v>
      </c>
      <c r="AM19" s="3">
        <v>4</v>
      </c>
      <c r="AN19" s="4">
        <v>1.2232415902140701E-2</v>
      </c>
      <c r="AO19" s="3">
        <f t="shared" si="14"/>
        <v>4</v>
      </c>
      <c r="AP19" s="3">
        <f t="shared" si="8"/>
        <v>84</v>
      </c>
      <c r="AR19" s="3" t="s">
        <v>18</v>
      </c>
      <c r="AS19" s="3">
        <v>2</v>
      </c>
      <c r="AT19" s="4">
        <v>3.57142857142857E-3</v>
      </c>
      <c r="AU19" s="3">
        <f t="shared" si="17"/>
        <v>14</v>
      </c>
      <c r="AV19" s="3">
        <f t="shared" si="18"/>
        <v>36</v>
      </c>
    </row>
    <row r="20" spans="2:48" x14ac:dyDescent="0.3">
      <c r="B20" s="3" t="s">
        <v>16</v>
      </c>
      <c r="C20" s="3">
        <v>1</v>
      </c>
      <c r="D20" s="4">
        <v>8.8012673825030804E-5</v>
      </c>
      <c r="E20" s="3">
        <v>0</v>
      </c>
      <c r="F20" s="3">
        <f t="shared" si="1"/>
        <v>16</v>
      </c>
      <c r="H20" s="3" t="s">
        <v>16</v>
      </c>
      <c r="I20" s="3">
        <v>3</v>
      </c>
      <c r="J20" s="4">
        <v>1.4048232264106801E-4</v>
      </c>
      <c r="K20" s="3">
        <v>0</v>
      </c>
      <c r="L20" s="3">
        <f t="shared" si="3"/>
        <v>48</v>
      </c>
      <c r="N20" s="3" t="s">
        <v>16</v>
      </c>
      <c r="O20" s="3">
        <v>11</v>
      </c>
      <c r="P20" s="4">
        <v>1.52460152460152E-3</v>
      </c>
      <c r="Q20" s="3">
        <v>0</v>
      </c>
      <c r="R20" s="3">
        <f t="shared" si="4"/>
        <v>176</v>
      </c>
      <c r="T20" s="3" t="s">
        <v>16</v>
      </c>
      <c r="U20" s="3">
        <v>32</v>
      </c>
      <c r="V20" s="4">
        <v>1.26782884310618E-2</v>
      </c>
      <c r="W20" s="3">
        <v>0</v>
      </c>
      <c r="X20" s="3">
        <f t="shared" si="5"/>
        <v>512</v>
      </c>
      <c r="Z20" s="3" t="s">
        <v>16</v>
      </c>
      <c r="AA20" s="3">
        <v>103</v>
      </c>
      <c r="AB20" s="4">
        <v>9.4930875576036897E-2</v>
      </c>
      <c r="AC20" s="3">
        <v>0</v>
      </c>
      <c r="AD20" s="3">
        <f t="shared" si="6"/>
        <v>1648</v>
      </c>
      <c r="AF20" s="3" t="s">
        <v>16</v>
      </c>
      <c r="AG20" s="3">
        <v>3</v>
      </c>
      <c r="AH20" s="4">
        <v>6.23700623700624E-3</v>
      </c>
      <c r="AI20" s="3">
        <f t="shared" si="13"/>
        <v>9</v>
      </c>
      <c r="AJ20" s="3">
        <f t="shared" si="7"/>
        <v>48</v>
      </c>
      <c r="AL20" s="3" t="s">
        <v>22</v>
      </c>
      <c r="AM20" s="3">
        <v>6</v>
      </c>
      <c r="AN20" s="4">
        <v>1.8348623853211E-2</v>
      </c>
      <c r="AO20" s="3">
        <f t="shared" si="14"/>
        <v>0</v>
      </c>
      <c r="AP20" s="3">
        <f t="shared" si="8"/>
        <v>132</v>
      </c>
      <c r="AR20" s="3" t="s">
        <v>19</v>
      </c>
      <c r="AS20" s="3">
        <v>2</v>
      </c>
      <c r="AT20" s="4">
        <v>3.57142857142857E-3</v>
      </c>
      <c r="AU20" s="3">
        <f t="shared" si="17"/>
        <v>12</v>
      </c>
      <c r="AV20" s="3">
        <f t="shared" si="18"/>
        <v>38</v>
      </c>
    </row>
    <row r="21" spans="2:48" x14ac:dyDescent="0.3">
      <c r="B21" s="3" t="s">
        <v>19</v>
      </c>
      <c r="C21" s="3">
        <v>1</v>
      </c>
      <c r="D21" s="4">
        <v>8.8012673825030804E-5</v>
      </c>
      <c r="E21" s="3">
        <v>0</v>
      </c>
      <c r="F21" s="3">
        <f t="shared" si="1"/>
        <v>19</v>
      </c>
      <c r="H21" s="3" t="s">
        <v>18</v>
      </c>
      <c r="I21" s="3">
        <v>2</v>
      </c>
      <c r="J21" s="4">
        <v>9.3654881760711804E-5</v>
      </c>
      <c r="K21" s="3">
        <v>0</v>
      </c>
      <c r="L21" s="3">
        <f t="shared" si="3"/>
        <v>36</v>
      </c>
      <c r="N21" s="3" t="s">
        <v>17</v>
      </c>
      <c r="O21" s="3">
        <v>4</v>
      </c>
      <c r="P21" s="4">
        <v>5.5440055440055403E-4</v>
      </c>
      <c r="Q21" s="3">
        <v>0</v>
      </c>
      <c r="R21" s="3">
        <f t="shared" si="4"/>
        <v>68</v>
      </c>
      <c r="T21" s="3" t="s">
        <v>17</v>
      </c>
      <c r="U21" s="3">
        <v>23</v>
      </c>
      <c r="V21" s="4">
        <v>9.1125198098256695E-3</v>
      </c>
      <c r="W21" s="3">
        <v>0</v>
      </c>
      <c r="X21" s="3">
        <f t="shared" si="5"/>
        <v>391</v>
      </c>
      <c r="Z21" s="3" t="s">
        <v>17</v>
      </c>
      <c r="AA21" s="3">
        <v>68</v>
      </c>
      <c r="AB21" s="4">
        <v>6.2672811059907796E-2</v>
      </c>
      <c r="AC21" s="3">
        <v>0</v>
      </c>
      <c r="AD21" s="3">
        <f t="shared" si="6"/>
        <v>1156</v>
      </c>
      <c r="AF21" s="3" t="s">
        <v>17</v>
      </c>
      <c r="AG21" s="3">
        <v>6</v>
      </c>
      <c r="AH21" s="4">
        <v>1.2474012474012501E-2</v>
      </c>
      <c r="AI21" s="3">
        <f t="shared" si="13"/>
        <v>12</v>
      </c>
      <c r="AJ21" s="3">
        <f t="shared" si="7"/>
        <v>102</v>
      </c>
      <c r="AL21" s="3" t="s">
        <v>23</v>
      </c>
      <c r="AM21" s="3">
        <v>5</v>
      </c>
      <c r="AN21" s="4">
        <v>1.5290519877675801E-2</v>
      </c>
      <c r="AO21" s="3">
        <v>0</v>
      </c>
      <c r="AP21" s="3">
        <f t="shared" si="8"/>
        <v>115</v>
      </c>
      <c r="AR21" s="3" t="s">
        <v>20</v>
      </c>
      <c r="AS21" s="3">
        <v>4</v>
      </c>
      <c r="AT21" s="4">
        <v>7.14285714285714E-3</v>
      </c>
      <c r="AU21" s="3">
        <f t="shared" si="17"/>
        <v>20</v>
      </c>
      <c r="AV21" s="3">
        <f t="shared" si="18"/>
        <v>80</v>
      </c>
    </row>
    <row r="22" spans="2:48" x14ac:dyDescent="0.3">
      <c r="B22" s="3" t="s">
        <v>20</v>
      </c>
      <c r="C22" s="3">
        <v>2</v>
      </c>
      <c r="D22" s="4">
        <v>1.7602534765006199E-4</v>
      </c>
      <c r="E22" s="3">
        <v>0</v>
      </c>
      <c r="F22" s="3">
        <f t="shared" si="1"/>
        <v>40</v>
      </c>
      <c r="H22" s="3" t="s">
        <v>20</v>
      </c>
      <c r="I22" s="3">
        <v>3</v>
      </c>
      <c r="J22" s="4">
        <v>1.4048232264106801E-4</v>
      </c>
      <c r="K22" s="3">
        <v>0</v>
      </c>
      <c r="L22" s="3">
        <f t="shared" si="3"/>
        <v>60</v>
      </c>
      <c r="N22" s="3" t="s">
        <v>18</v>
      </c>
      <c r="O22" s="3">
        <v>1</v>
      </c>
      <c r="P22" s="4">
        <v>1.38600138600139E-4</v>
      </c>
      <c r="Q22" s="3">
        <v>0</v>
      </c>
      <c r="R22" s="3">
        <f t="shared" si="4"/>
        <v>18</v>
      </c>
      <c r="T22" s="3" t="s">
        <v>18</v>
      </c>
      <c r="U22" s="3">
        <v>17</v>
      </c>
      <c r="V22" s="4">
        <v>6.7353407290015902E-3</v>
      </c>
      <c r="W22" s="3">
        <v>0</v>
      </c>
      <c r="X22" s="3">
        <f t="shared" si="5"/>
        <v>306</v>
      </c>
      <c r="Z22" s="3" t="s">
        <v>18</v>
      </c>
      <c r="AA22" s="3">
        <v>85</v>
      </c>
      <c r="AB22" s="4">
        <v>7.83410138248848E-2</v>
      </c>
      <c r="AC22" s="3">
        <v>0</v>
      </c>
      <c r="AD22" s="3">
        <f t="shared" si="6"/>
        <v>1530</v>
      </c>
      <c r="AF22" s="3" t="s">
        <v>18</v>
      </c>
      <c r="AG22" s="3">
        <v>6</v>
      </c>
      <c r="AH22" s="4">
        <v>1.2474012474012501E-2</v>
      </c>
      <c r="AI22" s="3">
        <f t="shared" si="13"/>
        <v>6</v>
      </c>
      <c r="AJ22" s="3">
        <f t="shared" si="7"/>
        <v>108</v>
      </c>
      <c r="AL22" s="3" t="s">
        <v>24</v>
      </c>
      <c r="AM22" s="3">
        <v>29</v>
      </c>
      <c r="AN22" s="4">
        <v>8.8685015290519906E-2</v>
      </c>
      <c r="AO22" s="3">
        <v>0</v>
      </c>
      <c r="AP22" s="3">
        <f t="shared" si="8"/>
        <v>696</v>
      </c>
      <c r="AR22" s="3" t="s">
        <v>21</v>
      </c>
      <c r="AS22" s="3">
        <v>1</v>
      </c>
      <c r="AT22" s="4">
        <v>1.78571428571429E-3</v>
      </c>
      <c r="AU22" s="3">
        <f t="shared" si="17"/>
        <v>4</v>
      </c>
      <c r="AV22" s="3">
        <f t="shared" si="18"/>
        <v>21</v>
      </c>
    </row>
    <row r="23" spans="2:48" x14ac:dyDescent="0.3">
      <c r="B23" s="3" t="s">
        <v>23</v>
      </c>
      <c r="C23" s="3">
        <v>1</v>
      </c>
      <c r="D23" s="4">
        <v>8.8012673825030804E-5</v>
      </c>
      <c r="E23" s="3">
        <v>0</v>
      </c>
      <c r="F23" s="3">
        <f t="shared" si="1"/>
        <v>23</v>
      </c>
      <c r="H23" s="3" t="s">
        <v>21</v>
      </c>
      <c r="I23" s="3">
        <v>1</v>
      </c>
      <c r="J23" s="4">
        <v>4.6827440880355902E-5</v>
      </c>
      <c r="K23" s="3">
        <v>0</v>
      </c>
      <c r="L23" s="3">
        <f t="shared" si="3"/>
        <v>21</v>
      </c>
      <c r="N23" s="3" t="s">
        <v>19</v>
      </c>
      <c r="O23" s="3">
        <v>3</v>
      </c>
      <c r="P23" s="4">
        <v>4.1580041580041599E-4</v>
      </c>
      <c r="Q23" s="3">
        <v>0</v>
      </c>
      <c r="R23" s="3">
        <f t="shared" si="4"/>
        <v>57</v>
      </c>
      <c r="T23" s="3" t="s">
        <v>19</v>
      </c>
      <c r="U23" s="3">
        <v>6</v>
      </c>
      <c r="V23" s="4">
        <v>2.3771790808240901E-3</v>
      </c>
      <c r="W23" s="3">
        <v>0</v>
      </c>
      <c r="X23" s="3">
        <f t="shared" si="5"/>
        <v>114</v>
      </c>
      <c r="Z23" s="3" t="s">
        <v>19</v>
      </c>
      <c r="AA23" s="3">
        <v>55</v>
      </c>
      <c r="AB23" s="4">
        <v>5.0691244239631297E-2</v>
      </c>
      <c r="AC23" s="3">
        <v>0</v>
      </c>
      <c r="AD23" s="3">
        <f t="shared" si="6"/>
        <v>1045</v>
      </c>
      <c r="AF23" s="3" t="s">
        <v>19</v>
      </c>
      <c r="AG23" s="3">
        <v>9</v>
      </c>
      <c r="AH23" s="4">
        <v>1.8711018711018702E-2</v>
      </c>
      <c r="AI23" s="3">
        <f t="shared" si="13"/>
        <v>0</v>
      </c>
      <c r="AJ23" s="3">
        <f t="shared" si="7"/>
        <v>171</v>
      </c>
      <c r="AL23" s="3" t="s">
        <v>25</v>
      </c>
      <c r="AM23" s="3">
        <v>9</v>
      </c>
      <c r="AN23" s="4">
        <v>2.7522935779816501E-2</v>
      </c>
      <c r="AO23" s="3">
        <v>0</v>
      </c>
      <c r="AP23" s="3">
        <f t="shared" si="8"/>
        <v>225</v>
      </c>
      <c r="AR23" s="3" t="s">
        <v>22</v>
      </c>
      <c r="AS23" s="3">
        <v>2</v>
      </c>
      <c r="AT23" s="4">
        <v>3.57142857142857E-3</v>
      </c>
      <c r="AU23" s="3">
        <f t="shared" si="17"/>
        <v>6</v>
      </c>
      <c r="AV23" s="3">
        <f t="shared" si="18"/>
        <v>44</v>
      </c>
    </row>
    <row r="24" spans="2:48" x14ac:dyDescent="0.3">
      <c r="B24" s="3" t="s">
        <v>26</v>
      </c>
      <c r="C24" s="3">
        <v>1</v>
      </c>
      <c r="D24" s="4">
        <v>8.8012673825030804E-5</v>
      </c>
      <c r="E24" s="3">
        <v>0</v>
      </c>
      <c r="F24" s="3">
        <f t="shared" si="1"/>
        <v>26</v>
      </c>
      <c r="H24" s="3" t="s">
        <v>33</v>
      </c>
      <c r="I24" s="3">
        <v>1</v>
      </c>
      <c r="J24" s="4">
        <v>4.6827440880355902E-5</v>
      </c>
      <c r="K24" s="3">
        <v>0</v>
      </c>
      <c r="L24" s="3">
        <f t="shared" si="3"/>
        <v>33</v>
      </c>
      <c r="N24" s="3" t="s">
        <v>20</v>
      </c>
      <c r="O24" s="3">
        <v>2</v>
      </c>
      <c r="P24" s="4">
        <v>2.7720027720027702E-4</v>
      </c>
      <c r="Q24" s="3">
        <v>0</v>
      </c>
      <c r="R24" s="3">
        <f t="shared" si="4"/>
        <v>40</v>
      </c>
      <c r="T24" s="3" t="s">
        <v>20</v>
      </c>
      <c r="U24" s="3">
        <v>14</v>
      </c>
      <c r="V24" s="4">
        <v>5.5467511885895398E-3</v>
      </c>
      <c r="W24" s="3">
        <v>0</v>
      </c>
      <c r="X24" s="3">
        <f t="shared" si="5"/>
        <v>280</v>
      </c>
      <c r="Z24" s="3" t="s">
        <v>20</v>
      </c>
      <c r="AA24" s="3">
        <v>15</v>
      </c>
      <c r="AB24" s="4">
        <v>1.3824884792626699E-2</v>
      </c>
      <c r="AC24" s="3">
        <v>0</v>
      </c>
      <c r="AD24" s="3">
        <f t="shared" si="6"/>
        <v>300</v>
      </c>
      <c r="AF24" s="3" t="s">
        <v>20</v>
      </c>
      <c r="AG24" s="3">
        <v>47</v>
      </c>
      <c r="AH24" s="4">
        <v>9.7713097713097705E-2</v>
      </c>
      <c r="AI24" s="3">
        <v>0</v>
      </c>
      <c r="AJ24" s="3">
        <f t="shared" si="7"/>
        <v>940</v>
      </c>
      <c r="AL24" s="3" t="s">
        <v>26</v>
      </c>
      <c r="AM24" s="3">
        <v>17</v>
      </c>
      <c r="AN24" s="4">
        <v>5.1987767584097899E-2</v>
      </c>
      <c r="AO24" s="3">
        <v>0</v>
      </c>
      <c r="AP24" s="3">
        <f t="shared" si="8"/>
        <v>442</v>
      </c>
      <c r="AR24" s="3" t="s">
        <v>23</v>
      </c>
      <c r="AS24" s="3">
        <v>1</v>
      </c>
      <c r="AT24" s="4">
        <v>1.78571428571429E-3</v>
      </c>
      <c r="AU24" s="3">
        <f t="shared" si="17"/>
        <v>2</v>
      </c>
      <c r="AV24" s="3">
        <f t="shared" si="18"/>
        <v>23</v>
      </c>
    </row>
    <row r="25" spans="2:48" x14ac:dyDescent="0.3">
      <c r="B25" s="3" t="s">
        <v>28</v>
      </c>
      <c r="C25" s="3">
        <v>1</v>
      </c>
      <c r="D25" s="4">
        <v>8.8012673825030804E-5</v>
      </c>
      <c r="E25" s="3">
        <v>0</v>
      </c>
      <c r="F25" s="3">
        <f t="shared" si="1"/>
        <v>28</v>
      </c>
      <c r="H25" s="3" t="s">
        <v>40</v>
      </c>
      <c r="I25" s="3">
        <v>1</v>
      </c>
      <c r="J25" s="4">
        <v>4.6827440880355902E-5</v>
      </c>
      <c r="K25" s="3">
        <v>0</v>
      </c>
      <c r="L25" s="3">
        <f t="shared" si="3"/>
        <v>40</v>
      </c>
      <c r="N25" s="3" t="s">
        <v>23</v>
      </c>
      <c r="O25" s="3">
        <v>1</v>
      </c>
      <c r="P25" s="4">
        <v>1.38600138600139E-4</v>
      </c>
      <c r="Q25" s="3">
        <v>0</v>
      </c>
      <c r="R25" s="3">
        <f t="shared" si="4"/>
        <v>23</v>
      </c>
      <c r="T25" s="3" t="s">
        <v>21</v>
      </c>
      <c r="U25" s="3">
        <v>6</v>
      </c>
      <c r="V25" s="4">
        <v>2.3771790808240901E-3</v>
      </c>
      <c r="W25" s="3">
        <v>0</v>
      </c>
      <c r="X25" s="3">
        <f t="shared" si="5"/>
        <v>126</v>
      </c>
      <c r="Z25" s="3" t="s">
        <v>21</v>
      </c>
      <c r="AA25" s="3">
        <v>9</v>
      </c>
      <c r="AB25" s="4">
        <v>8.2949308755760395E-3</v>
      </c>
      <c r="AC25" s="3">
        <v>0</v>
      </c>
      <c r="AD25" s="3">
        <f t="shared" si="6"/>
        <v>189</v>
      </c>
      <c r="AF25" s="3" t="s">
        <v>21</v>
      </c>
      <c r="AG25" s="3">
        <v>27</v>
      </c>
      <c r="AH25" s="4">
        <v>5.6133056133056101E-2</v>
      </c>
      <c r="AI25" s="3">
        <v>0</v>
      </c>
      <c r="AJ25" s="3">
        <f t="shared" si="7"/>
        <v>567</v>
      </c>
      <c r="AL25" s="3" t="s">
        <v>27</v>
      </c>
      <c r="AM25" s="3">
        <v>10</v>
      </c>
      <c r="AN25" s="4">
        <v>3.0581039755351699E-2</v>
      </c>
      <c r="AO25" s="3">
        <v>0</v>
      </c>
      <c r="AP25" s="3">
        <f t="shared" si="8"/>
        <v>270</v>
      </c>
      <c r="AR25" s="3" t="s">
        <v>24</v>
      </c>
      <c r="AS25" s="3">
        <v>3</v>
      </c>
      <c r="AT25" s="4">
        <v>5.3571428571428598E-3</v>
      </c>
      <c r="AU25" s="3">
        <f t="shared" si="17"/>
        <v>3</v>
      </c>
      <c r="AV25" s="3">
        <f t="shared" si="18"/>
        <v>72</v>
      </c>
    </row>
    <row r="26" spans="2:48" x14ac:dyDescent="0.3">
      <c r="B26" s="3" t="s">
        <v>32</v>
      </c>
      <c r="C26" s="3">
        <v>1</v>
      </c>
      <c r="D26" s="4">
        <v>8.8012673825030804E-5</v>
      </c>
      <c r="E26" s="3">
        <v>0</v>
      </c>
      <c r="F26" s="3">
        <f t="shared" si="1"/>
        <v>32</v>
      </c>
      <c r="H26" s="9" t="s">
        <v>63</v>
      </c>
      <c r="I26" s="9">
        <f>SUM(I4:I25)</f>
        <v>21355</v>
      </c>
      <c r="J26" s="10">
        <f>SUM(J4:J25)</f>
        <v>1.0000000000000011</v>
      </c>
      <c r="K26" s="9">
        <f>SUM(K4:K25)</f>
        <v>40385</v>
      </c>
      <c r="L26" s="9">
        <f>SUM(L4:L25)</f>
        <v>61743</v>
      </c>
      <c r="N26" s="3" t="s">
        <v>24</v>
      </c>
      <c r="O26" s="3">
        <v>1</v>
      </c>
      <c r="P26" s="4">
        <v>1.38600138600139E-4</v>
      </c>
      <c r="Q26" s="3">
        <v>0</v>
      </c>
      <c r="R26" s="3">
        <f t="shared" si="4"/>
        <v>24</v>
      </c>
      <c r="T26" s="3" t="s">
        <v>22</v>
      </c>
      <c r="U26" s="3">
        <v>2</v>
      </c>
      <c r="V26" s="4">
        <v>7.9239302694136295E-4</v>
      </c>
      <c r="W26" s="3">
        <v>0</v>
      </c>
      <c r="X26" s="3">
        <f t="shared" si="5"/>
        <v>44</v>
      </c>
      <c r="Z26" s="3" t="s">
        <v>22</v>
      </c>
      <c r="AA26" s="3">
        <v>9</v>
      </c>
      <c r="AB26" s="4">
        <v>8.2949308755760395E-3</v>
      </c>
      <c r="AC26" s="3">
        <v>0</v>
      </c>
      <c r="AD26" s="3">
        <f t="shared" si="6"/>
        <v>198</v>
      </c>
      <c r="AF26" s="3" t="s">
        <v>22</v>
      </c>
      <c r="AG26" s="3">
        <v>21</v>
      </c>
      <c r="AH26" s="4">
        <v>4.3659043659043703E-2</v>
      </c>
      <c r="AI26" s="3">
        <v>0</v>
      </c>
      <c r="AJ26" s="3">
        <f t="shared" si="7"/>
        <v>462</v>
      </c>
      <c r="AL26" s="3" t="s">
        <v>28</v>
      </c>
      <c r="AM26" s="3">
        <v>7</v>
      </c>
      <c r="AN26" s="4">
        <v>2.1406727828746201E-2</v>
      </c>
      <c r="AO26" s="3">
        <v>0</v>
      </c>
      <c r="AP26" s="3">
        <f t="shared" si="8"/>
        <v>196</v>
      </c>
      <c r="AR26" s="3" t="s">
        <v>25</v>
      </c>
      <c r="AS26" s="3">
        <v>4</v>
      </c>
      <c r="AT26" s="4">
        <v>7.14285714285714E-3</v>
      </c>
      <c r="AU26" s="3">
        <f t="shared" si="17"/>
        <v>0</v>
      </c>
      <c r="AV26" s="3">
        <f t="shared" si="18"/>
        <v>100</v>
      </c>
    </row>
    <row r="27" spans="2:48" x14ac:dyDescent="0.3">
      <c r="B27" s="3" t="s">
        <v>34</v>
      </c>
      <c r="C27" s="3">
        <v>1</v>
      </c>
      <c r="D27" s="4">
        <v>8.8012673825030804E-5</v>
      </c>
      <c r="E27" s="3">
        <v>0</v>
      </c>
      <c r="F27" s="3">
        <f t="shared" si="1"/>
        <v>34</v>
      </c>
      <c r="N27" s="3" t="s">
        <v>26</v>
      </c>
      <c r="O27" s="3">
        <v>1</v>
      </c>
      <c r="P27" s="4">
        <v>1.38600138600139E-4</v>
      </c>
      <c r="Q27" s="3">
        <v>0</v>
      </c>
      <c r="R27" s="3">
        <f t="shared" si="4"/>
        <v>26</v>
      </c>
      <c r="T27" s="3" t="s">
        <v>23</v>
      </c>
      <c r="U27" s="3">
        <v>2</v>
      </c>
      <c r="V27" s="4">
        <v>7.9239302694136295E-4</v>
      </c>
      <c r="W27" s="3">
        <v>0</v>
      </c>
      <c r="X27" s="3">
        <f t="shared" si="5"/>
        <v>46</v>
      </c>
      <c r="Z27" s="3" t="s">
        <v>23</v>
      </c>
      <c r="AA27" s="3">
        <v>13</v>
      </c>
      <c r="AB27" s="4">
        <v>1.19815668202765E-2</v>
      </c>
      <c r="AC27" s="3">
        <v>0</v>
      </c>
      <c r="AD27" s="3">
        <f t="shared" si="6"/>
        <v>299</v>
      </c>
      <c r="AF27" s="3" t="s">
        <v>23</v>
      </c>
      <c r="AG27" s="3">
        <v>15</v>
      </c>
      <c r="AH27" s="4">
        <v>3.1185031185031201E-2</v>
      </c>
      <c r="AI27" s="3">
        <v>0</v>
      </c>
      <c r="AJ27" s="3">
        <f t="shared" si="7"/>
        <v>345</v>
      </c>
      <c r="AL27" s="3" t="s">
        <v>29</v>
      </c>
      <c r="AM27" s="3">
        <v>5</v>
      </c>
      <c r="AN27" s="4">
        <v>1.5290519877675801E-2</v>
      </c>
      <c r="AO27" s="3">
        <v>0</v>
      </c>
      <c r="AP27" s="3">
        <f t="shared" si="8"/>
        <v>145</v>
      </c>
      <c r="AR27" s="3" t="s">
        <v>27</v>
      </c>
      <c r="AS27" s="3">
        <v>4</v>
      </c>
      <c r="AT27" s="4">
        <v>7.14285714285714E-3</v>
      </c>
      <c r="AU27" s="3">
        <v>0</v>
      </c>
      <c r="AV27" s="3">
        <f t="shared" si="18"/>
        <v>108</v>
      </c>
    </row>
    <row r="28" spans="2:48" x14ac:dyDescent="0.3">
      <c r="B28" s="7" t="s">
        <v>38</v>
      </c>
      <c r="C28" s="7">
        <v>1</v>
      </c>
      <c r="D28" s="8">
        <v>8.8012673825030804E-5</v>
      </c>
      <c r="E28" s="7">
        <v>0</v>
      </c>
      <c r="F28" s="7">
        <f t="shared" si="1"/>
        <v>38</v>
      </c>
      <c r="N28" s="3" t="s">
        <v>27</v>
      </c>
      <c r="O28" s="3">
        <v>1</v>
      </c>
      <c r="P28" s="4">
        <v>1.38600138600139E-4</v>
      </c>
      <c r="Q28" s="3">
        <v>0</v>
      </c>
      <c r="R28" s="3">
        <f t="shared" si="4"/>
        <v>27</v>
      </c>
      <c r="T28" s="3" t="s">
        <v>24</v>
      </c>
      <c r="U28" s="3">
        <v>4</v>
      </c>
      <c r="V28" s="4">
        <v>1.58478605388273E-3</v>
      </c>
      <c r="W28" s="3">
        <v>0</v>
      </c>
      <c r="X28" s="3">
        <f t="shared" si="5"/>
        <v>96</v>
      </c>
      <c r="Z28" s="3" t="s">
        <v>24</v>
      </c>
      <c r="AA28" s="3">
        <v>13</v>
      </c>
      <c r="AB28" s="4">
        <v>1.19815668202765E-2</v>
      </c>
      <c r="AC28" s="3">
        <v>0</v>
      </c>
      <c r="AD28" s="3">
        <f t="shared" si="6"/>
        <v>312</v>
      </c>
      <c r="AF28" s="3" t="s">
        <v>24</v>
      </c>
      <c r="AG28" s="3">
        <v>5</v>
      </c>
      <c r="AH28" s="4">
        <v>1.0395010395010401E-2</v>
      </c>
      <c r="AI28" s="3">
        <v>0</v>
      </c>
      <c r="AJ28" s="3">
        <f t="shared" si="7"/>
        <v>120</v>
      </c>
      <c r="AL28" s="3" t="s">
        <v>30</v>
      </c>
      <c r="AM28" s="3">
        <v>6</v>
      </c>
      <c r="AN28" s="4">
        <v>1.8348623853211E-2</v>
      </c>
      <c r="AO28" s="3">
        <v>0</v>
      </c>
      <c r="AP28" s="3">
        <f t="shared" si="8"/>
        <v>180</v>
      </c>
      <c r="AR28" s="3" t="s">
        <v>28</v>
      </c>
      <c r="AS28" s="3">
        <v>9</v>
      </c>
      <c r="AT28" s="4">
        <v>1.6071428571428601E-2</v>
      </c>
      <c r="AU28" s="3">
        <v>0</v>
      </c>
      <c r="AV28" s="3">
        <f t="shared" si="18"/>
        <v>252</v>
      </c>
    </row>
    <row r="29" spans="2:48" x14ac:dyDescent="0.3">
      <c r="B29" s="9" t="s">
        <v>63</v>
      </c>
      <c r="C29" s="9">
        <f>SUM(C4:C28)</f>
        <v>11362</v>
      </c>
      <c r="D29" s="10">
        <f t="shared" ref="D29:F29" si="19">SUM(D4:D28)</f>
        <v>1.0000000000000004</v>
      </c>
      <c r="E29" s="9">
        <f t="shared" si="19"/>
        <v>36976</v>
      </c>
      <c r="F29" s="9">
        <f t="shared" si="19"/>
        <v>9175</v>
      </c>
      <c r="N29" s="3" t="s">
        <v>30</v>
      </c>
      <c r="O29" s="3">
        <v>2</v>
      </c>
      <c r="P29" s="4">
        <v>2.7720027720027702E-4</v>
      </c>
      <c r="Q29" s="3">
        <v>0</v>
      </c>
      <c r="R29" s="3">
        <f t="shared" si="4"/>
        <v>60</v>
      </c>
      <c r="T29" s="3" t="s">
        <v>25</v>
      </c>
      <c r="U29" s="3">
        <v>1</v>
      </c>
      <c r="V29" s="4">
        <v>3.9619651347068099E-4</v>
      </c>
      <c r="W29" s="3">
        <v>0</v>
      </c>
      <c r="X29" s="3">
        <f t="shared" si="5"/>
        <v>25</v>
      </c>
      <c r="Z29" s="3" t="s">
        <v>25</v>
      </c>
      <c r="AA29" s="3">
        <v>6</v>
      </c>
      <c r="AB29" s="4">
        <v>5.5299539170506904E-3</v>
      </c>
      <c r="AC29" s="3">
        <v>0</v>
      </c>
      <c r="AD29" s="3">
        <f t="shared" si="6"/>
        <v>150</v>
      </c>
      <c r="AF29" s="3" t="s">
        <v>25</v>
      </c>
      <c r="AG29" s="3">
        <v>6</v>
      </c>
      <c r="AH29" s="4">
        <v>1.2474012474012501E-2</v>
      </c>
      <c r="AI29" s="3">
        <v>0</v>
      </c>
      <c r="AJ29" s="3">
        <f t="shared" si="7"/>
        <v>150</v>
      </c>
      <c r="AL29" s="3" t="s">
        <v>31</v>
      </c>
      <c r="AM29" s="3">
        <v>5</v>
      </c>
      <c r="AN29" s="4">
        <v>1.5290519877675801E-2</v>
      </c>
      <c r="AO29" s="3">
        <v>0</v>
      </c>
      <c r="AP29" s="3">
        <f t="shared" si="8"/>
        <v>155</v>
      </c>
      <c r="AR29" s="3" t="s">
        <v>29</v>
      </c>
      <c r="AS29" s="3">
        <v>6</v>
      </c>
      <c r="AT29" s="4">
        <v>1.0714285714285701E-2</v>
      </c>
      <c r="AU29" s="3">
        <v>0</v>
      </c>
      <c r="AV29" s="3">
        <f t="shared" si="18"/>
        <v>174</v>
      </c>
    </row>
    <row r="30" spans="2:48" x14ac:dyDescent="0.3">
      <c r="N30" s="7" t="s">
        <v>32</v>
      </c>
      <c r="O30" s="7">
        <v>2</v>
      </c>
      <c r="P30" s="8">
        <v>2.7720027720027702E-4</v>
      </c>
      <c r="Q30" s="7">
        <v>0</v>
      </c>
      <c r="R30" s="7">
        <f t="shared" si="4"/>
        <v>64</v>
      </c>
      <c r="T30" s="3" t="s">
        <v>26</v>
      </c>
      <c r="U30" s="3">
        <v>1</v>
      </c>
      <c r="V30" s="4">
        <v>3.9619651347068099E-4</v>
      </c>
      <c r="W30" s="3">
        <v>0</v>
      </c>
      <c r="X30" s="3">
        <f t="shared" si="5"/>
        <v>26</v>
      </c>
      <c r="Z30" s="3" t="s">
        <v>26</v>
      </c>
      <c r="AA30" s="3">
        <v>2</v>
      </c>
      <c r="AB30" s="4">
        <v>1.84331797235023E-3</v>
      </c>
      <c r="AC30" s="3">
        <v>0</v>
      </c>
      <c r="AD30" s="3">
        <f t="shared" si="6"/>
        <v>52</v>
      </c>
      <c r="AF30" s="3" t="s">
        <v>26</v>
      </c>
      <c r="AG30" s="3">
        <v>3</v>
      </c>
      <c r="AH30" s="4">
        <v>6.23700623700624E-3</v>
      </c>
      <c r="AI30" s="3">
        <v>0</v>
      </c>
      <c r="AJ30" s="3">
        <f t="shared" si="7"/>
        <v>78</v>
      </c>
      <c r="AL30" s="3" t="s">
        <v>32</v>
      </c>
      <c r="AM30" s="3">
        <v>3</v>
      </c>
      <c r="AN30" s="4">
        <v>9.1743119266055103E-3</v>
      </c>
      <c r="AO30" s="3">
        <v>0</v>
      </c>
      <c r="AP30" s="3">
        <f t="shared" si="8"/>
        <v>96</v>
      </c>
      <c r="AR30" s="3" t="s">
        <v>30</v>
      </c>
      <c r="AS30" s="3">
        <v>13</v>
      </c>
      <c r="AT30" s="4">
        <v>2.3214285714285701E-2</v>
      </c>
      <c r="AU30" s="3">
        <v>0</v>
      </c>
      <c r="AV30" s="3">
        <f t="shared" si="18"/>
        <v>390</v>
      </c>
    </row>
    <row r="31" spans="2:48" x14ac:dyDescent="0.3">
      <c r="N31" s="9" t="s">
        <v>63</v>
      </c>
      <c r="O31" s="9">
        <f>SUM(O4:O30)</f>
        <v>7215</v>
      </c>
      <c r="P31" s="10">
        <f>SUM(P4:P30)</f>
        <v>0.99999999999999867</v>
      </c>
      <c r="Q31" s="9">
        <f>SUM(Q4:Q30)</f>
        <v>30152</v>
      </c>
      <c r="R31" s="9">
        <f>SUM(R4:R30)</f>
        <v>31769</v>
      </c>
      <c r="T31" s="3" t="s">
        <v>30</v>
      </c>
      <c r="U31" s="3">
        <v>1</v>
      </c>
      <c r="V31" s="4">
        <v>3.9619651347068099E-4</v>
      </c>
      <c r="W31" s="3">
        <v>0</v>
      </c>
      <c r="X31" s="3">
        <f t="shared" si="5"/>
        <v>30</v>
      </c>
      <c r="Z31" s="3" t="s">
        <v>27</v>
      </c>
      <c r="AA31" s="3">
        <v>2</v>
      </c>
      <c r="AB31" s="4">
        <v>1.84331797235023E-3</v>
      </c>
      <c r="AC31" s="3">
        <v>0</v>
      </c>
      <c r="AD31" s="3">
        <f t="shared" si="6"/>
        <v>54</v>
      </c>
      <c r="AF31" s="3" t="s">
        <v>27</v>
      </c>
      <c r="AG31" s="3">
        <v>8</v>
      </c>
      <c r="AH31" s="4">
        <v>1.6632016632016602E-2</v>
      </c>
      <c r="AI31" s="3">
        <v>0</v>
      </c>
      <c r="AJ31" s="3">
        <f t="shared" si="7"/>
        <v>216</v>
      </c>
      <c r="AL31" s="3" t="s">
        <v>33</v>
      </c>
      <c r="AM31" s="3">
        <v>1</v>
      </c>
      <c r="AN31" s="4">
        <v>3.05810397553517E-3</v>
      </c>
      <c r="AO31" s="3">
        <v>0</v>
      </c>
      <c r="AP31" s="3">
        <f t="shared" si="8"/>
        <v>33</v>
      </c>
      <c r="AR31" s="3" t="s">
        <v>31</v>
      </c>
      <c r="AS31" s="3">
        <v>7</v>
      </c>
      <c r="AT31" s="4">
        <v>1.2500000000000001E-2</v>
      </c>
      <c r="AU31" s="3">
        <v>0</v>
      </c>
      <c r="AV31" s="3">
        <f t="shared" si="18"/>
        <v>217</v>
      </c>
    </row>
    <row r="32" spans="2:48" x14ac:dyDescent="0.3">
      <c r="T32" s="7" t="s">
        <v>34</v>
      </c>
      <c r="U32" s="7">
        <v>1</v>
      </c>
      <c r="V32" s="8">
        <v>3.9619651347068099E-4</v>
      </c>
      <c r="W32" s="3">
        <v>0</v>
      </c>
      <c r="X32" s="7">
        <f t="shared" si="5"/>
        <v>34</v>
      </c>
      <c r="Z32" s="3" t="s">
        <v>28</v>
      </c>
      <c r="AA32" s="3">
        <v>1</v>
      </c>
      <c r="AB32" s="4">
        <v>9.2165898617511499E-4</v>
      </c>
      <c r="AC32" s="3">
        <v>0</v>
      </c>
      <c r="AD32" s="3">
        <f t="shared" si="6"/>
        <v>28</v>
      </c>
      <c r="AF32" s="3" t="s">
        <v>29</v>
      </c>
      <c r="AG32" s="3">
        <v>2</v>
      </c>
      <c r="AH32" s="4">
        <v>4.15800415800416E-3</v>
      </c>
      <c r="AI32" s="3">
        <v>0</v>
      </c>
      <c r="AJ32" s="3">
        <f t="shared" si="7"/>
        <v>58</v>
      </c>
      <c r="AL32" s="3" t="s">
        <v>35</v>
      </c>
      <c r="AM32" s="3">
        <v>2</v>
      </c>
      <c r="AN32" s="4">
        <v>6.1162079510703399E-3</v>
      </c>
      <c r="AO32" s="3">
        <v>0</v>
      </c>
      <c r="AP32" s="3">
        <f t="shared" si="8"/>
        <v>70</v>
      </c>
      <c r="AR32" s="3" t="s">
        <v>32</v>
      </c>
      <c r="AS32" s="3">
        <v>3</v>
      </c>
      <c r="AT32" s="4">
        <v>5.3571428571428598E-3</v>
      </c>
      <c r="AU32" s="3">
        <v>0</v>
      </c>
      <c r="AV32" s="3">
        <f t="shared" si="18"/>
        <v>96</v>
      </c>
    </row>
    <row r="33" spans="20:48" x14ac:dyDescent="0.3">
      <c r="T33" s="9" t="s">
        <v>63</v>
      </c>
      <c r="U33" s="9">
        <f>SUM(U4:U32)</f>
        <v>2524</v>
      </c>
      <c r="V33" s="10">
        <f>SUM(V4:V32)</f>
        <v>0.99999999999999933</v>
      </c>
      <c r="W33" s="9">
        <f>SUM(W4:W32)</f>
        <v>14540</v>
      </c>
      <c r="X33" s="9">
        <f>SUM(X4:X32)</f>
        <v>15935</v>
      </c>
      <c r="Z33" s="3" t="s">
        <v>30</v>
      </c>
      <c r="AA33" s="3">
        <v>1</v>
      </c>
      <c r="AB33" s="4">
        <v>9.2165898617511499E-4</v>
      </c>
      <c r="AC33" s="3">
        <v>0</v>
      </c>
      <c r="AD33" s="3">
        <f t="shared" si="6"/>
        <v>30</v>
      </c>
      <c r="AF33" s="3" t="s">
        <v>30</v>
      </c>
      <c r="AG33" s="3">
        <v>5</v>
      </c>
      <c r="AH33" s="4">
        <v>1.0395010395010401E-2</v>
      </c>
      <c r="AI33" s="3">
        <v>0</v>
      </c>
      <c r="AJ33" s="3">
        <f t="shared" si="7"/>
        <v>150</v>
      </c>
      <c r="AL33" s="3" t="s">
        <v>39</v>
      </c>
      <c r="AM33" s="3">
        <v>1</v>
      </c>
      <c r="AN33" s="4">
        <v>3.05810397553517E-3</v>
      </c>
      <c r="AO33" s="3">
        <v>0</v>
      </c>
      <c r="AP33" s="3">
        <f t="shared" si="8"/>
        <v>39</v>
      </c>
      <c r="AR33" s="3" t="s">
        <v>33</v>
      </c>
      <c r="AS33" s="3">
        <v>3</v>
      </c>
      <c r="AT33" s="4">
        <v>5.3571428571428598E-3</v>
      </c>
      <c r="AU33" s="3">
        <v>0</v>
      </c>
      <c r="AV33" s="3">
        <f t="shared" si="18"/>
        <v>99</v>
      </c>
    </row>
    <row r="34" spans="20:48" x14ac:dyDescent="0.3">
      <c r="Z34" s="3" t="s">
        <v>32</v>
      </c>
      <c r="AA34" s="3">
        <v>1</v>
      </c>
      <c r="AB34" s="4">
        <v>9.2165898617511499E-4</v>
      </c>
      <c r="AC34" s="3">
        <v>0</v>
      </c>
      <c r="AD34" s="3">
        <f t="shared" si="6"/>
        <v>32</v>
      </c>
      <c r="AF34" s="3" t="s">
        <v>31</v>
      </c>
      <c r="AG34" s="3">
        <v>3</v>
      </c>
      <c r="AH34" s="4">
        <v>6.23700623700624E-3</v>
      </c>
      <c r="AI34" s="3">
        <v>0</v>
      </c>
      <c r="AJ34" s="3">
        <f t="shared" si="7"/>
        <v>93</v>
      </c>
      <c r="AL34" s="3" t="s">
        <v>40</v>
      </c>
      <c r="AM34" s="3">
        <v>2</v>
      </c>
      <c r="AN34" s="4">
        <v>6.1162079510703399E-3</v>
      </c>
      <c r="AO34" s="3">
        <v>0</v>
      </c>
      <c r="AP34" s="3">
        <f t="shared" si="8"/>
        <v>80</v>
      </c>
      <c r="AR34" s="3" t="s">
        <v>34</v>
      </c>
      <c r="AS34" s="3">
        <v>6</v>
      </c>
      <c r="AT34" s="4">
        <v>1.0714285714285701E-2</v>
      </c>
      <c r="AU34" s="3">
        <v>0</v>
      </c>
      <c r="AV34" s="3">
        <f t="shared" si="18"/>
        <v>204</v>
      </c>
    </row>
    <row r="35" spans="20:48" x14ac:dyDescent="0.3">
      <c r="Z35" s="7" t="s">
        <v>33</v>
      </c>
      <c r="AA35" s="7">
        <v>1</v>
      </c>
      <c r="AB35" s="8">
        <v>9.2165898617511499E-4</v>
      </c>
      <c r="AC35" s="3">
        <v>0</v>
      </c>
      <c r="AD35" s="7">
        <f t="shared" si="6"/>
        <v>33</v>
      </c>
      <c r="AF35" s="3" t="s">
        <v>32</v>
      </c>
      <c r="AG35" s="3">
        <v>1</v>
      </c>
      <c r="AH35" s="4">
        <v>2.07900207900208E-3</v>
      </c>
      <c r="AI35" s="3">
        <v>0</v>
      </c>
      <c r="AJ35" s="3">
        <f t="shared" si="7"/>
        <v>32</v>
      </c>
      <c r="AL35" s="7" t="s">
        <v>41</v>
      </c>
      <c r="AM35" s="7">
        <v>1</v>
      </c>
      <c r="AN35" s="8">
        <v>3.05810397553517E-3</v>
      </c>
      <c r="AO35" s="3">
        <v>0</v>
      </c>
      <c r="AP35" s="7">
        <f t="shared" si="8"/>
        <v>41</v>
      </c>
      <c r="AR35" s="3" t="s">
        <v>35</v>
      </c>
      <c r="AS35" s="3">
        <v>18</v>
      </c>
      <c r="AT35" s="4">
        <v>3.2142857142857098E-2</v>
      </c>
      <c r="AU35" s="3">
        <v>0</v>
      </c>
      <c r="AV35" s="3">
        <f t="shared" si="18"/>
        <v>630</v>
      </c>
    </row>
    <row r="36" spans="20:48" x14ac:dyDescent="0.3">
      <c r="Z36" s="9" t="s">
        <v>63</v>
      </c>
      <c r="AA36" s="9">
        <f>SUM(AA4:AA35)</f>
        <v>1085</v>
      </c>
      <c r="AB36" s="10">
        <f>SUM(AB4:AB35)</f>
        <v>0.99999999999999989</v>
      </c>
      <c r="AC36" s="9">
        <f>SUM(AC4:AC35)</f>
        <v>9163</v>
      </c>
      <c r="AD36" s="9">
        <f>SUM(AD4:AD35)</f>
        <v>8408</v>
      </c>
      <c r="AF36" s="3" t="s">
        <v>34</v>
      </c>
      <c r="AG36" s="3">
        <v>1</v>
      </c>
      <c r="AH36" s="4">
        <v>2.07900207900208E-3</v>
      </c>
      <c r="AI36" s="3">
        <v>0</v>
      </c>
      <c r="AJ36" s="3">
        <f t="shared" si="7"/>
        <v>34</v>
      </c>
      <c r="AL36" s="9" t="s">
        <v>63</v>
      </c>
      <c r="AM36" s="9">
        <f>SUM(AM4:AM35)</f>
        <v>327</v>
      </c>
      <c r="AN36" s="10">
        <f>SUM(AN4:AN35)</f>
        <v>1.0000000000000002</v>
      </c>
      <c r="AO36" s="9">
        <f>SUM(AO4:AO35)</f>
        <v>4309</v>
      </c>
      <c r="AP36" s="9">
        <f>SUM(AP4:AP35)</f>
        <v>3402</v>
      </c>
      <c r="AR36" s="3" t="s">
        <v>36</v>
      </c>
      <c r="AS36" s="3">
        <v>11</v>
      </c>
      <c r="AT36" s="4">
        <v>1.9642857142857101E-2</v>
      </c>
      <c r="AU36" s="3">
        <v>0</v>
      </c>
      <c r="AV36" s="3">
        <f t="shared" si="18"/>
        <v>396</v>
      </c>
    </row>
    <row r="37" spans="20:48" x14ac:dyDescent="0.3">
      <c r="AF37" s="3" t="s">
        <v>37</v>
      </c>
      <c r="AG37" s="3">
        <v>1</v>
      </c>
      <c r="AH37" s="4">
        <v>2.07900207900208E-3</v>
      </c>
      <c r="AI37" s="3">
        <v>0</v>
      </c>
      <c r="AJ37" s="3">
        <f t="shared" si="7"/>
        <v>37</v>
      </c>
      <c r="AR37" s="3" t="s">
        <v>37</v>
      </c>
      <c r="AS37" s="3">
        <v>4</v>
      </c>
      <c r="AT37" s="4">
        <v>7.14285714285714E-3</v>
      </c>
      <c r="AU37" s="3">
        <v>0</v>
      </c>
      <c r="AV37" s="3">
        <f t="shared" si="18"/>
        <v>148</v>
      </c>
    </row>
    <row r="38" spans="20:48" x14ac:dyDescent="0.3">
      <c r="AF38" s="7" t="s">
        <v>38</v>
      </c>
      <c r="AG38" s="7">
        <v>1</v>
      </c>
      <c r="AH38" s="8">
        <v>2.07900207900208E-3</v>
      </c>
      <c r="AI38" s="3">
        <v>0</v>
      </c>
      <c r="AJ38" s="7">
        <f t="shared" si="7"/>
        <v>38</v>
      </c>
      <c r="AR38" s="3" t="s">
        <v>38</v>
      </c>
      <c r="AS38" s="3">
        <v>12</v>
      </c>
      <c r="AT38" s="4">
        <v>2.1428571428571401E-2</v>
      </c>
      <c r="AU38" s="3">
        <v>0</v>
      </c>
      <c r="AV38" s="3">
        <f t="shared" si="18"/>
        <v>456</v>
      </c>
    </row>
    <row r="39" spans="20:48" x14ac:dyDescent="0.3">
      <c r="AF39" s="9" t="s">
        <v>63</v>
      </c>
      <c r="AG39" s="9">
        <f>SUM(AG4:AG38)</f>
        <v>481</v>
      </c>
      <c r="AH39" s="10">
        <f>SUM(AH4:AH38)</f>
        <v>1.0000000000000004</v>
      </c>
      <c r="AI39" s="9">
        <f>SUM(AI4:AI38)</f>
        <v>5600</v>
      </c>
      <c r="AJ39" s="9">
        <f>SUM(AJ4:AJ38)</f>
        <v>4085</v>
      </c>
      <c r="AR39" s="3" t="s">
        <v>39</v>
      </c>
      <c r="AS39" s="3">
        <v>4</v>
      </c>
      <c r="AT39" s="4">
        <v>7.14285714285714E-3</v>
      </c>
      <c r="AU39" s="3">
        <v>0</v>
      </c>
      <c r="AV39" s="3">
        <f t="shared" si="18"/>
        <v>156</v>
      </c>
    </row>
    <row r="40" spans="20:48" x14ac:dyDescent="0.3">
      <c r="AR40" s="3" t="s">
        <v>40</v>
      </c>
      <c r="AS40" s="3">
        <v>9</v>
      </c>
      <c r="AT40" s="4">
        <v>1.6071428571428601E-2</v>
      </c>
      <c r="AU40" s="3">
        <v>0</v>
      </c>
      <c r="AV40" s="3">
        <f t="shared" si="9"/>
        <v>360</v>
      </c>
    </row>
    <row r="41" spans="20:48" x14ac:dyDescent="0.3">
      <c r="AR41" s="3" t="s">
        <v>41</v>
      </c>
      <c r="AS41" s="3">
        <v>8</v>
      </c>
      <c r="AT41" s="4">
        <v>1.4285714285714299E-2</v>
      </c>
      <c r="AU41" s="3">
        <v>0</v>
      </c>
      <c r="AV41" s="3">
        <f t="shared" si="9"/>
        <v>328</v>
      </c>
    </row>
    <row r="42" spans="20:48" x14ac:dyDescent="0.3">
      <c r="AR42" s="3" t="s">
        <v>42</v>
      </c>
      <c r="AS42" s="3">
        <v>9</v>
      </c>
      <c r="AT42" s="4">
        <v>1.6071428571428601E-2</v>
      </c>
      <c r="AU42" s="3">
        <v>0</v>
      </c>
      <c r="AV42" s="3">
        <f t="shared" si="9"/>
        <v>378</v>
      </c>
    </row>
    <row r="43" spans="20:48" x14ac:dyDescent="0.3">
      <c r="AR43" s="3" t="s">
        <v>43</v>
      </c>
      <c r="AS43" s="3">
        <v>4</v>
      </c>
      <c r="AT43" s="4">
        <v>7.14285714285714E-3</v>
      </c>
      <c r="AU43" s="3">
        <v>0</v>
      </c>
      <c r="AV43" s="3">
        <f t="shared" si="9"/>
        <v>172</v>
      </c>
    </row>
    <row r="44" spans="20:48" x14ac:dyDescent="0.3">
      <c r="AR44" s="3" t="s">
        <v>44</v>
      </c>
      <c r="AS44" s="3">
        <v>2</v>
      </c>
      <c r="AT44" s="4">
        <v>3.57142857142857E-3</v>
      </c>
      <c r="AU44" s="3">
        <v>0</v>
      </c>
      <c r="AV44" s="3">
        <f t="shared" si="9"/>
        <v>88</v>
      </c>
    </row>
    <row r="45" spans="20:48" x14ac:dyDescent="0.3">
      <c r="AR45" s="3" t="s">
        <v>45</v>
      </c>
      <c r="AS45" s="3">
        <v>5</v>
      </c>
      <c r="AT45" s="4">
        <v>8.9285714285714298E-3</v>
      </c>
      <c r="AU45" s="3">
        <v>0</v>
      </c>
      <c r="AV45" s="3">
        <f t="shared" si="9"/>
        <v>225</v>
      </c>
    </row>
    <row r="46" spans="20:48" x14ac:dyDescent="0.3">
      <c r="AR46" s="3" t="s">
        <v>46</v>
      </c>
      <c r="AS46" s="3">
        <v>1</v>
      </c>
      <c r="AT46" s="4">
        <v>1.78571428571429E-3</v>
      </c>
      <c r="AU46" s="3">
        <v>0</v>
      </c>
      <c r="AV46" s="3">
        <f t="shared" si="9"/>
        <v>46</v>
      </c>
    </row>
    <row r="47" spans="20:48" x14ac:dyDescent="0.3">
      <c r="AR47" s="3" t="s">
        <v>47</v>
      </c>
      <c r="AS47" s="3">
        <v>4</v>
      </c>
      <c r="AT47" s="4">
        <v>7.14285714285714E-3</v>
      </c>
      <c r="AU47" s="3">
        <v>0</v>
      </c>
      <c r="AV47" s="3">
        <f t="shared" si="9"/>
        <v>188</v>
      </c>
    </row>
    <row r="48" spans="20:48" x14ac:dyDescent="0.3">
      <c r="AR48" s="3" t="s">
        <v>71</v>
      </c>
      <c r="AS48" s="3">
        <v>6</v>
      </c>
      <c r="AT48" s="4">
        <v>1.0714285714285701E-2</v>
      </c>
      <c r="AU48" s="3">
        <v>0</v>
      </c>
      <c r="AV48" s="3">
        <f t="shared" si="9"/>
        <v>288</v>
      </c>
    </row>
    <row r="49" spans="44:48" x14ac:dyDescent="0.3">
      <c r="AR49" s="3" t="s">
        <v>48</v>
      </c>
      <c r="AS49" s="3">
        <v>3</v>
      </c>
      <c r="AT49" s="4">
        <v>5.3571428571428598E-3</v>
      </c>
      <c r="AU49" s="3">
        <v>0</v>
      </c>
      <c r="AV49" s="3">
        <f t="shared" si="9"/>
        <v>147</v>
      </c>
    </row>
    <row r="50" spans="44:48" x14ac:dyDescent="0.3">
      <c r="AR50" s="3" t="s">
        <v>49</v>
      </c>
      <c r="AS50" s="3">
        <v>5</v>
      </c>
      <c r="AT50" s="4">
        <v>8.9285714285714298E-3</v>
      </c>
      <c r="AU50" s="3">
        <v>0</v>
      </c>
      <c r="AV50" s="3">
        <f t="shared" si="9"/>
        <v>250</v>
      </c>
    </row>
    <row r="51" spans="44:48" x14ac:dyDescent="0.3">
      <c r="AR51" s="3" t="s">
        <v>50</v>
      </c>
      <c r="AS51" s="3">
        <v>2</v>
      </c>
      <c r="AT51" s="4">
        <v>3.57142857142857E-3</v>
      </c>
      <c r="AU51" s="3">
        <v>0</v>
      </c>
      <c r="AV51" s="3">
        <f t="shared" si="9"/>
        <v>104</v>
      </c>
    </row>
    <row r="52" spans="44:48" x14ac:dyDescent="0.3">
      <c r="AR52" s="3" t="s">
        <v>51</v>
      </c>
      <c r="AS52" s="3">
        <v>1</v>
      </c>
      <c r="AT52" s="4">
        <v>1.78571428571429E-3</v>
      </c>
      <c r="AU52" s="3">
        <v>0</v>
      </c>
      <c r="AV52" s="3">
        <f t="shared" si="9"/>
        <v>53</v>
      </c>
    </row>
    <row r="53" spans="44:48" x14ac:dyDescent="0.3">
      <c r="AR53" s="3" t="s">
        <v>52</v>
      </c>
      <c r="AS53" s="3">
        <v>1</v>
      </c>
      <c r="AT53" s="4">
        <v>1.78571428571429E-3</v>
      </c>
      <c r="AU53" s="3">
        <v>0</v>
      </c>
      <c r="AV53" s="3">
        <f t="shared" si="9"/>
        <v>54</v>
      </c>
    </row>
    <row r="54" spans="44:48" x14ac:dyDescent="0.3">
      <c r="AR54" s="3" t="s">
        <v>72</v>
      </c>
      <c r="AS54" s="3">
        <v>1</v>
      </c>
      <c r="AT54" s="4">
        <v>1.78571428571429E-3</v>
      </c>
      <c r="AU54" s="3">
        <v>0</v>
      </c>
      <c r="AV54" s="3">
        <f t="shared" si="9"/>
        <v>56</v>
      </c>
    </row>
    <row r="55" spans="44:48" x14ac:dyDescent="0.3">
      <c r="AR55" s="3" t="s">
        <v>53</v>
      </c>
      <c r="AS55" s="3">
        <v>1</v>
      </c>
      <c r="AT55" s="4">
        <v>1.78571428571429E-3</v>
      </c>
      <c r="AU55" s="3">
        <v>0</v>
      </c>
      <c r="AV55" s="3">
        <f t="shared" si="9"/>
        <v>57</v>
      </c>
    </row>
    <row r="56" spans="44:48" x14ac:dyDescent="0.3">
      <c r="AR56" s="3" t="s">
        <v>73</v>
      </c>
      <c r="AS56" s="3">
        <v>1</v>
      </c>
      <c r="AT56" s="4">
        <v>1.78571428571429E-3</v>
      </c>
      <c r="AU56" s="3">
        <v>0</v>
      </c>
      <c r="AV56" s="3">
        <f t="shared" si="9"/>
        <v>58</v>
      </c>
    </row>
    <row r="57" spans="44:48" x14ac:dyDescent="0.3">
      <c r="AR57" s="3" t="s">
        <v>54</v>
      </c>
      <c r="AS57" s="3">
        <v>1</v>
      </c>
      <c r="AT57" s="4">
        <v>1.78571428571429E-3</v>
      </c>
      <c r="AU57" s="3">
        <v>0</v>
      </c>
      <c r="AV57" s="3">
        <f t="shared" si="9"/>
        <v>59</v>
      </c>
    </row>
    <row r="58" spans="44:48" x14ac:dyDescent="0.3">
      <c r="AR58" s="3" t="s">
        <v>55</v>
      </c>
      <c r="AS58" s="3">
        <v>2</v>
      </c>
      <c r="AT58" s="4">
        <v>3.57142857142857E-3</v>
      </c>
      <c r="AU58" s="3">
        <v>0</v>
      </c>
      <c r="AV58" s="3">
        <f t="shared" si="9"/>
        <v>124</v>
      </c>
    </row>
    <row r="59" spans="44:48" x14ac:dyDescent="0.3">
      <c r="AR59" s="3" t="s">
        <v>56</v>
      </c>
      <c r="AS59" s="3">
        <v>4</v>
      </c>
      <c r="AT59" s="4">
        <v>7.14285714285714E-3</v>
      </c>
      <c r="AU59" s="3">
        <v>0</v>
      </c>
      <c r="AV59" s="3">
        <f t="shared" si="9"/>
        <v>252</v>
      </c>
    </row>
    <row r="60" spans="44:48" x14ac:dyDescent="0.3">
      <c r="AR60" s="3" t="s">
        <v>74</v>
      </c>
      <c r="AS60" s="3">
        <v>2</v>
      </c>
      <c r="AT60" s="4">
        <v>3.57142857142857E-3</v>
      </c>
      <c r="AU60" s="3">
        <v>0</v>
      </c>
      <c r="AV60" s="3">
        <f t="shared" si="9"/>
        <v>130</v>
      </c>
    </row>
    <row r="61" spans="44:48" x14ac:dyDescent="0.3">
      <c r="AR61" s="3" t="s">
        <v>57</v>
      </c>
      <c r="AS61" s="3">
        <v>1</v>
      </c>
      <c r="AT61" s="4">
        <v>1.78571428571429E-3</v>
      </c>
      <c r="AU61" s="3">
        <v>0</v>
      </c>
      <c r="AV61" s="3">
        <f t="shared" si="9"/>
        <v>66</v>
      </c>
    </row>
    <row r="62" spans="44:48" x14ac:dyDescent="0.3">
      <c r="AR62" s="3" t="s">
        <v>75</v>
      </c>
      <c r="AS62" s="3">
        <v>1</v>
      </c>
      <c r="AT62" s="4">
        <v>1.78571428571429E-3</v>
      </c>
      <c r="AU62" s="3">
        <v>0</v>
      </c>
      <c r="AV62" s="3">
        <f t="shared" si="9"/>
        <v>77</v>
      </c>
    </row>
    <row r="63" spans="44:48" x14ac:dyDescent="0.3">
      <c r="AR63" s="3" t="s">
        <v>76</v>
      </c>
      <c r="AS63" s="3">
        <v>1</v>
      </c>
      <c r="AT63" s="4">
        <v>1.78571428571429E-3</v>
      </c>
      <c r="AU63" s="3">
        <v>0</v>
      </c>
      <c r="AV63" s="3">
        <f t="shared" si="9"/>
        <v>85</v>
      </c>
    </row>
    <row r="64" spans="44:48" x14ac:dyDescent="0.3">
      <c r="AR64" s="9" t="s">
        <v>63</v>
      </c>
      <c r="AS64" s="9">
        <f>SUM(AS4:AS63)</f>
        <v>560</v>
      </c>
      <c r="AT64" s="10">
        <f>SUM(AT4:AT63)</f>
        <v>0.99999999999999944</v>
      </c>
      <c r="AU64" s="9">
        <f>SUM(AU4:AU63)</f>
        <v>8558</v>
      </c>
      <c r="AV64" s="9">
        <f>SUM(AV4:AV63)</f>
        <v>8038</v>
      </c>
    </row>
  </sheetData>
  <mergeCells count="8">
    <mergeCell ref="AL1:AP2"/>
    <mergeCell ref="AR1:AV2"/>
    <mergeCell ref="B1:F2"/>
    <mergeCell ref="H1:L2"/>
    <mergeCell ref="N1:R2"/>
    <mergeCell ref="T1:X2"/>
    <mergeCell ref="Z1:AD2"/>
    <mergeCell ref="AF1:AJ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BAEB-6215-433C-8946-D060226BF4B9}">
  <dimension ref="A1:B8"/>
  <sheetViews>
    <sheetView workbookViewId="0">
      <selection sqref="A1:B8"/>
    </sheetView>
  </sheetViews>
  <sheetFormatPr defaultRowHeight="14" x14ac:dyDescent="0.3"/>
  <sheetData>
    <row r="1" spans="1:2" x14ac:dyDescent="0.3">
      <c r="A1" s="9">
        <v>36976</v>
      </c>
      <c r="B1" s="9">
        <v>9175</v>
      </c>
    </row>
    <row r="2" spans="1:2" x14ac:dyDescent="0.3">
      <c r="A2">
        <v>40385</v>
      </c>
      <c r="B2">
        <v>61743</v>
      </c>
    </row>
    <row r="3" spans="1:2" x14ac:dyDescent="0.3">
      <c r="A3">
        <v>30152</v>
      </c>
      <c r="B3">
        <v>31769</v>
      </c>
    </row>
    <row r="4" spans="1:2" x14ac:dyDescent="0.3">
      <c r="A4">
        <v>14540</v>
      </c>
      <c r="B4">
        <v>15935</v>
      </c>
    </row>
    <row r="5" spans="1:2" x14ac:dyDescent="0.3">
      <c r="A5">
        <v>9163</v>
      </c>
      <c r="B5">
        <v>8408</v>
      </c>
    </row>
    <row r="6" spans="1:2" x14ac:dyDescent="0.3">
      <c r="A6">
        <v>5600</v>
      </c>
      <c r="B6">
        <v>4085</v>
      </c>
    </row>
    <row r="7" spans="1:2" x14ac:dyDescent="0.3">
      <c r="A7">
        <v>4309</v>
      </c>
      <c r="B7">
        <v>3402</v>
      </c>
    </row>
    <row r="8" spans="1:2" x14ac:dyDescent="0.3">
      <c r="A8">
        <v>8558</v>
      </c>
      <c r="B8">
        <v>8038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2025-02-26T17:37:35Z</dcterms:created>
  <dcterms:modified xsi:type="dcterms:W3CDTF">2025-02-26T22:31:35Z</dcterms:modified>
</cp:coreProperties>
</file>