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9F8E2633-9EEB-4755-85BE-B2F78328CBD8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N13" i="1" l="1"/>
  <c r="DM13" i="1"/>
  <c r="DB19" i="1"/>
  <c r="DA19" i="1"/>
  <c r="CD19" i="1"/>
  <c r="CC19" i="1"/>
  <c r="FD38" i="1"/>
  <c r="FB38" i="1"/>
  <c r="EZ38" i="1"/>
  <c r="EX38" i="1"/>
  <c r="EV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D10" i="1"/>
  <c r="FB10" i="1"/>
  <c r="EZ10" i="1"/>
  <c r="EX10" i="1"/>
  <c r="EV10" i="1"/>
  <c r="FG9" i="1"/>
  <c r="FG8" i="1"/>
  <c r="FG7" i="1"/>
  <c r="FG6" i="1"/>
  <c r="FG5" i="1"/>
  <c r="EH38" i="1"/>
  <c r="EI38" i="1"/>
  <c r="EJ38" i="1"/>
  <c r="EK38" i="1"/>
  <c r="ER38" i="1" s="1"/>
  <c r="EL38" i="1"/>
  <c r="EM38" i="1"/>
  <c r="EN38" i="1"/>
  <c r="EO38" i="1"/>
  <c r="EP38" i="1"/>
  <c r="EG38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12" i="1"/>
  <c r="ER11" i="1"/>
  <c r="ER6" i="1"/>
  <c r="ES6" i="1" s="1"/>
  <c r="ER7" i="1"/>
  <c r="ES7" i="1" s="1"/>
  <c r="ER8" i="1"/>
  <c r="ER9" i="1"/>
  <c r="ER5" i="1"/>
  <c r="EH10" i="1"/>
  <c r="EI10" i="1"/>
  <c r="EJ10" i="1"/>
  <c r="EK10" i="1"/>
  <c r="EL10" i="1"/>
  <c r="EM10" i="1"/>
  <c r="EN10" i="1"/>
  <c r="EO10" i="1"/>
  <c r="ER10" i="1" s="1"/>
  <c r="EP10" i="1"/>
  <c r="EG10" i="1"/>
  <c r="ED9" i="1"/>
  <c r="EC9" i="1"/>
  <c r="DV7" i="1"/>
  <c r="DU7" i="1"/>
  <c r="DR9" i="1"/>
  <c r="DQ9" i="1"/>
  <c r="DN6" i="1"/>
  <c r="DM6" i="1"/>
  <c r="DJ8" i="1"/>
  <c r="DI8" i="1"/>
  <c r="DF9" i="1"/>
  <c r="DE9" i="1"/>
  <c r="CD9" i="1"/>
  <c r="CC9" i="1"/>
  <c r="DB9" i="1"/>
  <c r="DA9" i="1"/>
  <c r="CX19" i="1"/>
  <c r="CW19" i="1"/>
  <c r="CT17" i="1"/>
  <c r="CS17" i="1"/>
  <c r="FG38" i="1" l="1"/>
  <c r="ES24" i="1"/>
  <c r="ES18" i="1"/>
  <c r="ES22" i="1"/>
  <c r="ES32" i="1"/>
  <c r="ES12" i="1"/>
  <c r="ES30" i="1"/>
  <c r="ES38" i="1"/>
  <c r="ES25" i="1"/>
  <c r="ES34" i="1"/>
  <c r="ES31" i="1"/>
  <c r="ES11" i="1"/>
  <c r="ES26" i="1"/>
  <c r="ES27" i="1"/>
  <c r="ES35" i="1"/>
  <c r="ES16" i="1"/>
  <c r="ES17" i="1"/>
  <c r="ES23" i="1"/>
  <c r="ES33" i="1"/>
  <c r="ES15" i="1"/>
  <c r="ES13" i="1"/>
  <c r="ES14" i="1"/>
  <c r="ES37" i="1"/>
  <c r="ES29" i="1"/>
  <c r="ES21" i="1"/>
  <c r="ES5" i="1"/>
  <c r="ES36" i="1"/>
  <c r="ES28" i="1"/>
  <c r="ES20" i="1"/>
  <c r="ES9" i="1"/>
  <c r="ES8" i="1"/>
  <c r="ES19" i="1"/>
  <c r="FH12" i="1"/>
  <c r="FH17" i="1"/>
  <c r="FH25" i="1"/>
  <c r="FH33" i="1"/>
  <c r="FH18" i="1"/>
  <c r="FH26" i="1"/>
  <c r="FH34" i="1"/>
  <c r="FH11" i="1"/>
  <c r="FH19" i="1"/>
  <c r="FH27" i="1"/>
  <c r="FH35" i="1"/>
  <c r="FH36" i="1"/>
  <c r="FH37" i="1"/>
  <c r="FH20" i="1"/>
  <c r="FH13" i="1"/>
  <c r="FH21" i="1"/>
  <c r="FH29" i="1"/>
  <c r="FH14" i="1"/>
  <c r="FH22" i="1"/>
  <c r="FH30" i="1"/>
  <c r="FH28" i="1"/>
  <c r="FH15" i="1"/>
  <c r="FH23" i="1"/>
  <c r="FH31" i="1"/>
  <c r="FH38" i="1"/>
  <c r="FH16" i="1"/>
  <c r="FH24" i="1"/>
  <c r="FH32" i="1"/>
  <c r="FG10" i="1"/>
  <c r="FH5" i="1" s="1"/>
  <c r="CL7" i="1"/>
  <c r="CK7" i="1"/>
  <c r="CP6" i="1"/>
  <c r="CO6" i="1"/>
  <c r="CH6" i="1"/>
  <c r="CG6" i="1"/>
  <c r="BF10" i="1"/>
  <c r="BH10" i="1"/>
  <c r="BJ10" i="1"/>
  <c r="BL10" i="1"/>
  <c r="BN10" i="1"/>
  <c r="BP10" i="1"/>
  <c r="BR10" i="1"/>
  <c r="BD10" i="1"/>
  <c r="BZ8" i="1"/>
  <c r="BY8" i="1"/>
  <c r="FH8" i="1" l="1"/>
  <c r="ES10" i="1"/>
  <c r="FH6" i="1"/>
  <c r="FH7" i="1"/>
  <c r="FH10" i="1" s="1"/>
  <c r="FH9" i="1"/>
  <c r="BU9" i="1"/>
  <c r="BU8" i="1"/>
  <c r="BU7" i="1"/>
  <c r="BU6" i="1"/>
  <c r="BU5" i="1"/>
  <c r="AY9" i="1"/>
  <c r="AY8" i="1"/>
  <c r="AY7" i="1"/>
  <c r="AY6" i="1"/>
  <c r="AY5" i="1"/>
  <c r="AD6" i="1"/>
  <c r="AC6" i="1"/>
  <c r="Z6" i="1"/>
  <c r="Y6" i="1"/>
  <c r="U6" i="1"/>
  <c r="U7" i="1"/>
  <c r="U8" i="1"/>
  <c r="U9" i="1"/>
  <c r="U5" i="1"/>
  <c r="AY10" i="1" l="1"/>
  <c r="AZ8" i="1" s="1"/>
  <c r="U10" i="1"/>
  <c r="V6" i="1" s="1"/>
  <c r="BU10" i="1"/>
  <c r="BV5" i="1" s="1"/>
  <c r="BV8" i="1" l="1"/>
  <c r="AZ5" i="1"/>
  <c r="BV7" i="1"/>
  <c r="AZ7" i="1"/>
  <c r="BV6" i="1"/>
  <c r="BV9" i="1"/>
  <c r="AZ6" i="1"/>
  <c r="AZ9" i="1"/>
  <c r="V8" i="1"/>
  <c r="V5" i="1"/>
  <c r="V9" i="1"/>
  <c r="V7" i="1"/>
</calcChain>
</file>

<file path=xl/sharedStrings.xml><?xml version="1.0" encoding="utf-8"?>
<sst xmlns="http://schemas.openxmlformats.org/spreadsheetml/2006/main" count="454" uniqueCount="187">
  <si>
    <t>N</t>
  </si>
  <si>
    <t>%</t>
  </si>
  <si>
    <t>Péssimo</t>
  </si>
  <si>
    <t>Ruim</t>
  </si>
  <si>
    <t>Regular</t>
  </si>
  <si>
    <t>Bom</t>
  </si>
  <si>
    <t>Ótimo</t>
  </si>
  <si>
    <t>Valor-p</t>
  </si>
  <si>
    <t>&lt;0,001</t>
  </si>
  <si>
    <t>7 ou mais</t>
  </si>
  <si>
    <t>ESF/EAP</t>
  </si>
  <si>
    <t>Tabela 1</t>
  </si>
  <si>
    <t>Total</t>
  </si>
  <si>
    <t>Tabela 2</t>
  </si>
  <si>
    <t>v325. Impressora</t>
  </si>
  <si>
    <t>v321. Nº de computadores</t>
  </si>
  <si>
    <t>Ausente</t>
  </si>
  <si>
    <t>Presente</t>
  </si>
  <si>
    <t>Tabela 3</t>
  </si>
  <si>
    <t>Freq. Absoluta (N)</t>
  </si>
  <si>
    <t>Freq. Relativa (%)</t>
  </si>
  <si>
    <t>Tabela 4</t>
  </si>
  <si>
    <t>ACS</t>
  </si>
  <si>
    <t>v323. Tablets</t>
  </si>
  <si>
    <t>0</t>
  </si>
  <si>
    <t>1</t>
  </si>
  <si>
    <t>2</t>
  </si>
  <si>
    <t>3</t>
  </si>
  <si>
    <t>Péssimo/Ruim</t>
  </si>
  <si>
    <t>v25. Equipamentos de telessaúde</t>
  </si>
  <si>
    <t>Tabela 5</t>
  </si>
  <si>
    <t>0 a 3</t>
  </si>
  <si>
    <t>4 a 7</t>
  </si>
  <si>
    <t>8 a 11</t>
  </si>
  <si>
    <t>12 a 15</t>
  </si>
  <si>
    <t>16 a 19</t>
  </si>
  <si>
    <t>20 a 23</t>
  </si>
  <si>
    <t>24 a 27</t>
  </si>
  <si>
    <t>28 ou mais</t>
  </si>
  <si>
    <t>Tabela 7</t>
  </si>
  <si>
    <t xml:space="preserve">v35. Possui equipamentos disponíveis para realização de webconferência </t>
  </si>
  <si>
    <t>Não</t>
  </si>
  <si>
    <t>Sim</t>
  </si>
  <si>
    <t>Tabela 6</t>
  </si>
  <si>
    <t>Tabela 9</t>
  </si>
  <si>
    <t>v37. Nesta UBS, utiliza-se prontuário eletrônico?</t>
  </si>
  <si>
    <t>Tabela 8</t>
  </si>
  <si>
    <t>v36. Teleconsultoria e telediagnóstico</t>
  </si>
  <si>
    <t>0 = Nenhum</t>
  </si>
  <si>
    <t>1 = Teleconsultoria ou telediagnóstico</t>
  </si>
  <si>
    <t>2 = Ambos</t>
  </si>
  <si>
    <t>4</t>
  </si>
  <si>
    <t>5</t>
  </si>
  <si>
    <t>6</t>
  </si>
  <si>
    <t>7</t>
  </si>
  <si>
    <t>Péssimo = 0</t>
  </si>
  <si>
    <t>Ruim = 1 e 2</t>
  </si>
  <si>
    <t>Regular = 3 e 4</t>
  </si>
  <si>
    <t>Bom = 5 e 6</t>
  </si>
  <si>
    <t>Ótimo = 7</t>
  </si>
  <si>
    <t>Tabela 10 - Médicos, enfermeiros, equipe multiprofissional, dentistas, demais profissionais de nível superior, ensino superior e técnico</t>
  </si>
  <si>
    <t>8</t>
  </si>
  <si>
    <t>9</t>
  </si>
  <si>
    <t>10</t>
  </si>
  <si>
    <t>Ótimo = maior que 8</t>
  </si>
  <si>
    <t>Péssimo/Ruim = 0</t>
  </si>
  <si>
    <t>Regular = 1 e 2</t>
  </si>
  <si>
    <t>Bom = 3 a 7</t>
  </si>
  <si>
    <t>37.4. Se sim, com quais pontos de atenção o prontuário eletrônico é compartilhado?</t>
  </si>
  <si>
    <t>v37. Utilização do prontuário eletrônico</t>
  </si>
  <si>
    <t xml:space="preserve">Tabela 11 - Outras UBS, Serviços exames/laboratoriais, Unidade de Pronto Atendimento (UPA), Prontos-Socorros e outros serviços de urgência, Serviços especializados públicos, Serviços especializados privados, Hospitais da rede pública, Hospitais da rede contratada/conveniada, Centro de Atenção Psicossocial (CAPS), Centro de Especialidades Odontológicas (CEO) </t>
  </si>
  <si>
    <t>Tabela 12</t>
  </si>
  <si>
    <t>v91. Forma de agendamento de consulta odontológica</t>
  </si>
  <si>
    <t>v34. Ambientes conectados á internet</t>
  </si>
  <si>
    <t>Tabela 13</t>
  </si>
  <si>
    <t>v103. Agendamento de consulta pelo usuário</t>
  </si>
  <si>
    <t>Tabela 14</t>
  </si>
  <si>
    <t>v106. Estratégia de comunicação com outros pontos da rede</t>
  </si>
  <si>
    <t>Tabela 15</t>
  </si>
  <si>
    <t>Tabela 16</t>
  </si>
  <si>
    <t>v126. Estratégia de comunicação com os usuários</t>
  </si>
  <si>
    <t>120.2.6. Teleconsulta</t>
  </si>
  <si>
    <t>Bom/Ótimo</t>
  </si>
  <si>
    <t>v33. Acesso a internet</t>
  </si>
  <si>
    <t>Tabela 17</t>
  </si>
  <si>
    <t>v324. Número de smartphones</t>
  </si>
  <si>
    <t>Tabela 18</t>
  </si>
  <si>
    <t>Indicador (soma)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</si>
  <si>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</si>
  <si>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</si>
  <si>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</si>
  <si>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</si>
  <si>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</si>
  <si>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</si>
  <si>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</si>
  <si>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</si>
  <si>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</si>
  <si>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</si>
  <si>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</si>
  <si>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</si>
  <si>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</si>
  <si>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</si>
  <si>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</si>
  <si>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</si>
  <si>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</si>
  <si>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</si>
  <si>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</si>
  <si>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</si>
  <si>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</si>
  <si>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</si>
  <si>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</si>
  <si>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</si>
  <si>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</si>
  <si>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</si>
  <si>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</si>
  <si>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</si>
  <si>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</si>
  <si>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</si>
  <si>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</si>
  <si>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</si>
  <si>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</si>
  <si>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</si>
  <si>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</si>
  <si>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</si>
  <si>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</si>
  <si>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</si>
  <si>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</si>
  <si>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</si>
  <si>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</si>
  <si>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</si>
  <si>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</si>
  <si>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</si>
  <si>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</si>
  <si>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</si>
  <si>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</si>
  <si>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</si>
  <si>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</si>
  <si>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</si>
  <si>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</si>
  <si>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</si>
  <si>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</si>
  <si>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</si>
  <si>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</si>
  <si>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</si>
  <si>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</si>
  <si>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Norte</t>
  </si>
  <si>
    <t>Nordeste</t>
  </si>
  <si>
    <t>Sudeste</t>
  </si>
  <si>
    <t>Sul</t>
  </si>
  <si>
    <t>Centro-Oeste</t>
  </si>
  <si>
    <t>Indicador</t>
  </si>
  <si>
    <t>Tabela 19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</si>
  <si>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</si>
  <si>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</si>
  <si>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</si>
  <si>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</si>
  <si>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</si>
  <si>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</si>
  <si>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</si>
  <si>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</si>
  <si>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</si>
  <si>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</si>
  <si>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</si>
  <si>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</si>
  <si>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</si>
  <si>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</si>
  <si>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</si>
  <si>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</si>
  <si>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</si>
  <si>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</si>
  <si>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</si>
  <si>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</si>
  <si>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</si>
  <si>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</si>
  <si>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</si>
  <si>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</si>
  <si>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</si>
  <si>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</si>
  <si>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</si>
  <si>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Tabela 20</t>
  </si>
  <si>
    <t>15</t>
  </si>
  <si>
    <t>74</t>
  </si>
  <si>
    <t>Tabela 21</t>
  </si>
  <si>
    <t>Tabela 6 - Nova categorização</t>
  </si>
  <si>
    <t>Tabela 12 - Nova categorização</t>
  </si>
  <si>
    <t>Tabela 15 - Nova tabela</t>
  </si>
  <si>
    <t>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</si>
</sst>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0" borderId="5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0" applyNumberFormat="1"/>
    <xf numFmtId="0" fontId="1" fillId="0" borderId="5" xfId="0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H63"/>
  <sheetViews>
    <sheetView tabSelected="1" topLeftCell="DT1" zoomScale="90" zoomScaleNormal="90" workbookViewId="0">
      <selection activeCell="DL1" sqref="DL1:DN13"/>
    </sheetView>
  </sheetViews>
  <sheetFormatPr defaultColWidth="11.19921875" defaultRowHeight="14" x14ac:dyDescent="0.3"/>
  <cols>
    <col min="2" max="2" width="13.09765625" customWidth="1"/>
    <col min="3" max="3" width="7.69921875" bestFit="1" customWidth="1"/>
    <col min="4" max="4" width="5" style="3" bestFit="1" customWidth="1"/>
    <col min="5" max="5" width="6.8984375" style="4" bestFit="1" customWidth="1"/>
    <col min="6" max="6" width="5" style="3" bestFit="1" customWidth="1"/>
    <col min="7" max="7" width="6.8984375" style="4" bestFit="1" customWidth="1"/>
    <col min="8" max="8" width="5" style="3" bestFit="1" customWidth="1"/>
    <col min="9" max="9" width="6.8984375" style="4" bestFit="1" customWidth="1"/>
    <col min="10" max="10" width="5" style="3" bestFit="1" customWidth="1"/>
    <col min="11" max="11" width="6.8984375" style="4" bestFit="1" customWidth="1"/>
    <col min="12" max="12" width="4" style="3" bestFit="1" customWidth="1"/>
    <col min="13" max="13" width="6.8984375" style="4" bestFit="1" customWidth="1"/>
    <col min="14" max="14" width="4" style="3" bestFit="1" customWidth="1"/>
    <col min="15" max="15" width="6.8984375" style="4" bestFit="1" customWidth="1"/>
    <col min="16" max="16" width="4" style="3" bestFit="1" customWidth="1"/>
    <col min="17" max="17" width="6.8984375" style="4" bestFit="1" customWidth="1"/>
    <col min="18" max="18" width="4" style="3" bestFit="1" customWidth="1"/>
    <col min="19" max="19" width="6.8984375" style="4" bestFit="1" customWidth="1"/>
    <col min="20" max="20" width="7.19921875" style="3" bestFit="1" customWidth="1"/>
    <col min="21" max="21" width="6" bestFit="1" customWidth="1"/>
    <col min="22" max="22" width="6.8984375" style="37" bestFit="1" customWidth="1"/>
    <col min="24" max="24" width="15.3984375" bestFit="1" customWidth="1"/>
    <col min="25" max="25" width="16.296875" style="1" bestFit="1" customWidth="1"/>
    <col min="26" max="26" width="15.69921875" style="2" bestFit="1" customWidth="1"/>
    <col min="28" max="28" width="26.69921875" bestFit="1" customWidth="1"/>
    <col min="29" max="29" width="16.296875" bestFit="1" customWidth="1"/>
    <col min="30" max="30" width="15.69921875" bestFit="1" customWidth="1"/>
    <col min="32" max="32" width="7.59765625" customWidth="1"/>
    <col min="33" max="33" width="7.69921875" bestFit="1" customWidth="1"/>
    <col min="34" max="34" width="5" bestFit="1" customWidth="1"/>
    <col min="35" max="35" width="6.8984375" bestFit="1" customWidth="1"/>
    <col min="36" max="36" width="6" bestFit="1" customWidth="1"/>
    <col min="37" max="37" width="6.8984375" bestFit="1" customWidth="1"/>
    <col min="38" max="38" width="5" bestFit="1" customWidth="1"/>
    <col min="39" max="39" width="6.8984375" bestFit="1" customWidth="1"/>
    <col min="40" max="40" width="5" bestFit="1" customWidth="1"/>
    <col min="41" max="41" width="6.8984375" bestFit="1" customWidth="1"/>
    <col min="42" max="42" width="4" bestFit="1" customWidth="1"/>
    <col min="43" max="43" width="6.8984375" bestFit="1" customWidth="1"/>
    <col min="44" max="44" width="4" bestFit="1" customWidth="1"/>
    <col min="45" max="45" width="6.8984375" bestFit="1" customWidth="1"/>
    <col min="46" max="46" width="4" bestFit="1" customWidth="1"/>
    <col min="47" max="47" width="6.8984375" bestFit="1" customWidth="1"/>
    <col min="48" max="48" width="4" bestFit="1" customWidth="1"/>
    <col min="49" max="49" width="6.8984375" bestFit="1" customWidth="1"/>
    <col min="50" max="50" width="7.19921875" bestFit="1" customWidth="1"/>
    <col min="51" max="51" width="6" bestFit="1" customWidth="1"/>
    <col min="52" max="52" width="7.296875" bestFit="1" customWidth="1"/>
    <col min="55" max="55" width="7.69921875" bestFit="1" customWidth="1"/>
    <col min="56" max="56" width="6" bestFit="1" customWidth="1"/>
    <col min="57" max="57" width="6.8984375" bestFit="1" customWidth="1"/>
    <col min="58" max="58" width="6" bestFit="1" customWidth="1"/>
    <col min="59" max="59" width="6.8984375" bestFit="1" customWidth="1"/>
    <col min="60" max="60" width="5" bestFit="1" customWidth="1"/>
    <col min="61" max="61" width="6.8984375" bestFit="1" customWidth="1"/>
    <col min="62" max="62" width="5" bestFit="1" customWidth="1"/>
    <col min="63" max="63" width="6.8984375" bestFit="1" customWidth="1"/>
    <col min="64" max="64" width="5" bestFit="1" customWidth="1"/>
    <col min="65" max="65" width="6.8984375" bestFit="1" customWidth="1"/>
    <col min="66" max="66" width="4" bestFit="1" customWidth="1"/>
    <col min="67" max="67" width="6.8984375" bestFit="1" customWidth="1"/>
    <col min="68" max="68" width="4" bestFit="1" customWidth="1"/>
    <col min="69" max="69" width="6.8984375" bestFit="1" customWidth="1"/>
    <col min="70" max="70" width="4" bestFit="1" customWidth="1"/>
    <col min="71" max="71" width="6.8984375" bestFit="1" customWidth="1"/>
    <col min="72" max="72" width="7.19921875" bestFit="1" customWidth="1"/>
    <col min="73" max="73" width="6" bestFit="1" customWidth="1"/>
    <col min="74" max="74" width="6.8984375" bestFit="1" customWidth="1"/>
    <col min="76" max="76" width="29.5" bestFit="1" customWidth="1"/>
    <col min="77" max="77" width="16.19921875" style="3" bestFit="1" customWidth="1"/>
    <col min="78" max="78" width="15.5" style="4" bestFit="1" customWidth="1"/>
    <col min="80" max="80" width="33.19921875" bestFit="1" customWidth="1"/>
    <col min="81" max="81" width="16.19921875" style="3" bestFit="1" customWidth="1"/>
    <col min="82" max="82" width="15.5" style="4" bestFit="1" customWidth="1"/>
    <col min="84" max="84" width="64.09765625" bestFit="1" customWidth="1"/>
    <col min="85" max="85" width="16.296875" bestFit="1" customWidth="1"/>
    <col min="86" max="86" width="15.69921875" bestFit="1" customWidth="1"/>
    <col min="88" max="88" width="33" bestFit="1" customWidth="1"/>
    <col min="89" max="89" width="16.296875" bestFit="1" customWidth="1"/>
    <col min="90" max="90" width="15.69921875" bestFit="1" customWidth="1"/>
    <col min="92" max="92" width="42.19921875" bestFit="1" customWidth="1"/>
    <col min="93" max="93" width="16.296875" bestFit="1" customWidth="1"/>
    <col min="94" max="94" width="15.69921875" bestFit="1" customWidth="1"/>
    <col min="96" max="96" width="34.8984375" bestFit="1" customWidth="1"/>
    <col min="97" max="97" width="16.296875" style="1" bestFit="1" customWidth="1"/>
    <col min="98" max="98" width="15.69921875" style="2" bestFit="1" customWidth="1"/>
    <col min="100" max="100" width="73.296875" bestFit="1" customWidth="1"/>
    <col min="101" max="101" width="16.296875" style="1" bestFit="1" customWidth="1"/>
    <col min="102" max="102" width="15.69921875" style="2" bestFit="1" customWidth="1"/>
    <col min="104" max="104" width="47.796875" bestFit="1" customWidth="1"/>
    <col min="105" max="105" width="16.296875" bestFit="1" customWidth="1"/>
    <col min="106" max="106" width="15.69921875" bestFit="1" customWidth="1"/>
    <col min="108" max="108" width="39.69921875" bestFit="1" customWidth="1"/>
    <col min="109" max="109" width="16.296875" bestFit="1" customWidth="1"/>
    <col min="110" max="110" width="15.69921875" bestFit="1" customWidth="1"/>
    <col min="112" max="112" width="52.69921875" bestFit="1" customWidth="1"/>
    <col min="113" max="113" width="16.296875" bestFit="1" customWidth="1"/>
    <col min="114" max="114" width="15.69921875" bestFit="1" customWidth="1"/>
    <col min="116" max="116" width="18.8984375" bestFit="1" customWidth="1"/>
    <col min="117" max="117" width="16.296875" bestFit="1" customWidth="1"/>
    <col min="118" max="118" width="15.69921875" bestFit="1" customWidth="1"/>
    <col min="120" max="120" width="46.796875" bestFit="1" customWidth="1"/>
    <col min="121" max="121" width="16.296875" bestFit="1" customWidth="1"/>
    <col min="122" max="122" width="15.69921875" bestFit="1" customWidth="1"/>
    <col min="124" max="124" width="19.5" bestFit="1" customWidth="1"/>
    <col min="125" max="125" width="16.296875" bestFit="1" customWidth="1"/>
    <col min="126" max="126" width="15.69921875" bestFit="1" customWidth="1"/>
    <col min="127" max="127" width="5.59765625" customWidth="1"/>
    <col min="128" max="128" width="15.3984375" style="1" bestFit="1" customWidth="1"/>
    <col min="129" max="129" width="16.296875" style="1" bestFit="1" customWidth="1"/>
    <col min="130" max="130" width="15.69921875" style="2" bestFit="1" customWidth="1"/>
    <col min="131" max="131" width="6.59765625" style="2" customWidth="1"/>
    <col min="132" max="132" width="9" style="2" bestFit="1" customWidth="1"/>
    <col min="133" max="134" width="15.69921875" style="2" customWidth="1"/>
    <col min="136" max="136" width="12" bestFit="1" customWidth="1"/>
    <col min="137" max="137" width="5" style="1" bestFit="1" customWidth="1"/>
    <col min="138" max="138" width="7.8984375" style="2" bestFit="1" customWidth="1"/>
    <col min="139" max="139" width="5" style="1" bestFit="1" customWidth="1"/>
    <col min="140" max="140" width="7.8984375" style="2" bestFit="1" customWidth="1"/>
    <col min="141" max="141" width="6" style="1" bestFit="1" customWidth="1"/>
    <col min="142" max="142" width="7.8984375" style="2" bestFit="1" customWidth="1"/>
    <col min="143" max="143" width="6" style="1" bestFit="1" customWidth="1"/>
    <col min="144" max="144" width="7.8984375" style="2" bestFit="1" customWidth="1"/>
    <col min="145" max="145" width="5" style="1" bestFit="1" customWidth="1"/>
    <col min="146" max="146" width="7.8984375" style="2" bestFit="1" customWidth="1"/>
    <col min="147" max="147" width="7.19921875" style="1" bestFit="1" customWidth="1"/>
    <col min="148" max="148" width="6" style="3" bestFit="1" customWidth="1"/>
    <col min="149" max="149" width="11.19921875" style="4"/>
    <col min="151" max="151" width="12" bestFit="1" customWidth="1"/>
    <col min="152" max="152" width="5" bestFit="1" customWidth="1"/>
    <col min="153" max="153" width="7.8984375" bestFit="1" customWidth="1"/>
    <col min="154" max="154" width="5" bestFit="1" customWidth="1"/>
    <col min="155" max="155" width="7.8984375" bestFit="1" customWidth="1"/>
    <col min="156" max="156" width="6" bestFit="1" customWidth="1"/>
    <col min="157" max="157" width="7.8984375" bestFit="1" customWidth="1"/>
    <col min="158" max="158" width="6" bestFit="1" customWidth="1"/>
    <col min="159" max="159" width="8.8984375" bestFit="1" customWidth="1"/>
    <col min="160" max="160" width="5" bestFit="1" customWidth="1"/>
    <col min="161" max="161" width="6.8984375" bestFit="1" customWidth="1"/>
    <col min="162" max="162" width="7.19921875" bestFit="1" customWidth="1"/>
    <col min="163" max="163" width="6" bestFit="1" customWidth="1"/>
    <col min="164" max="164" width="7.8984375" bestFit="1" customWidth="1"/>
  </cols>
  <sheetData>
    <row r="1" spans="2:164" x14ac:dyDescent="0.3">
      <c r="B1" s="49" t="s">
        <v>11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"/>
      <c r="X1" s="49" t="s">
        <v>13</v>
      </c>
      <c r="Y1" s="49"/>
      <c r="Z1" s="49"/>
      <c r="AB1" s="49" t="s">
        <v>18</v>
      </c>
      <c r="AC1" s="49"/>
      <c r="AD1" s="49"/>
      <c r="AF1" s="49" t="s">
        <v>21</v>
      </c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3"/>
      <c r="BB1" s="49" t="s">
        <v>21</v>
      </c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3"/>
      <c r="BX1" s="49" t="s">
        <v>30</v>
      </c>
      <c r="BY1" s="49"/>
      <c r="BZ1" s="49"/>
      <c r="CB1" s="49" t="s">
        <v>43</v>
      </c>
      <c r="CC1" s="49"/>
      <c r="CD1" s="49"/>
      <c r="CF1" s="49" t="s">
        <v>39</v>
      </c>
      <c r="CG1" s="49"/>
      <c r="CH1" s="49"/>
      <c r="CJ1" s="49" t="s">
        <v>46</v>
      </c>
      <c r="CK1" s="49"/>
      <c r="CL1" s="49"/>
      <c r="CN1" s="49" t="s">
        <v>44</v>
      </c>
      <c r="CO1" s="49"/>
      <c r="CP1" s="49"/>
      <c r="CR1" s="58" t="s">
        <v>60</v>
      </c>
      <c r="CS1" s="58"/>
      <c r="CT1" s="58"/>
      <c r="CV1" s="58" t="s">
        <v>70</v>
      </c>
      <c r="CW1" s="58"/>
      <c r="CX1" s="58"/>
      <c r="CZ1" s="49" t="s">
        <v>71</v>
      </c>
      <c r="DA1" s="49"/>
      <c r="DB1" s="49"/>
      <c r="DD1" s="49" t="s">
        <v>74</v>
      </c>
      <c r="DE1" s="49"/>
      <c r="DF1" s="49"/>
      <c r="DH1" s="49" t="s">
        <v>76</v>
      </c>
      <c r="DI1" s="49"/>
      <c r="DJ1" s="49"/>
      <c r="DL1" s="49" t="s">
        <v>78</v>
      </c>
      <c r="DM1" s="49"/>
      <c r="DN1" s="49"/>
      <c r="DP1" s="49" t="s">
        <v>79</v>
      </c>
      <c r="DQ1" s="49"/>
      <c r="DR1" s="49"/>
      <c r="DT1" s="49" t="s">
        <v>84</v>
      </c>
      <c r="DU1" s="49"/>
      <c r="DV1" s="49"/>
      <c r="DX1" s="49" t="s">
        <v>86</v>
      </c>
      <c r="DY1" s="49"/>
      <c r="DZ1" s="49"/>
      <c r="EA1" s="3"/>
      <c r="EB1" s="49" t="s">
        <v>151</v>
      </c>
      <c r="EC1" s="49"/>
      <c r="ED1" s="49"/>
      <c r="EF1" s="49" t="s">
        <v>179</v>
      </c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U1" s="49" t="s">
        <v>182</v>
      </c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</row>
    <row r="2" spans="2:164" x14ac:dyDescent="0.3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4"/>
      <c r="X2" s="50"/>
      <c r="Y2" s="50"/>
      <c r="Z2" s="50"/>
      <c r="AB2" s="50"/>
      <c r="AC2" s="50"/>
      <c r="AD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3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3"/>
      <c r="BX2" s="49"/>
      <c r="BY2" s="49"/>
      <c r="BZ2" s="49"/>
      <c r="CB2" s="49"/>
      <c r="CC2" s="49"/>
      <c r="CD2" s="49"/>
      <c r="CF2" s="49"/>
      <c r="CG2" s="49"/>
      <c r="CH2" s="49"/>
      <c r="CJ2" s="49"/>
      <c r="CK2" s="49"/>
      <c r="CL2" s="49"/>
      <c r="CN2" s="49"/>
      <c r="CO2" s="49"/>
      <c r="CP2" s="49"/>
      <c r="CR2" s="58"/>
      <c r="CS2" s="58"/>
      <c r="CT2" s="58"/>
      <c r="CV2" s="58"/>
      <c r="CW2" s="58"/>
      <c r="CX2" s="58"/>
      <c r="CZ2" s="49"/>
      <c r="DA2" s="49"/>
      <c r="DB2" s="49"/>
      <c r="DD2" s="49"/>
      <c r="DE2" s="49"/>
      <c r="DF2" s="49"/>
      <c r="DH2" s="49"/>
      <c r="DI2" s="49"/>
      <c r="DJ2" s="49"/>
      <c r="DL2" s="49"/>
      <c r="DM2" s="49"/>
      <c r="DN2" s="49"/>
      <c r="DP2" s="49"/>
      <c r="DQ2" s="49"/>
      <c r="DR2" s="49"/>
      <c r="DT2" s="49"/>
      <c r="DU2" s="49"/>
      <c r="DV2" s="49"/>
      <c r="DX2" s="49"/>
      <c r="DY2" s="49"/>
      <c r="DZ2" s="49"/>
      <c r="EA2" s="3"/>
      <c r="EB2" s="49"/>
      <c r="EC2" s="49"/>
      <c r="ED2" s="49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</row>
    <row r="3" spans="2:164" x14ac:dyDescent="0.3">
      <c r="B3" s="53" t="s">
        <v>10</v>
      </c>
      <c r="C3" s="53"/>
      <c r="D3" s="53">
        <v>0</v>
      </c>
      <c r="E3" s="53"/>
      <c r="F3" s="56">
        <v>1</v>
      </c>
      <c r="G3" s="55"/>
      <c r="H3" s="53">
        <v>2</v>
      </c>
      <c r="I3" s="53"/>
      <c r="J3" s="56">
        <v>3</v>
      </c>
      <c r="K3" s="55"/>
      <c r="L3" s="53">
        <v>4</v>
      </c>
      <c r="M3" s="53"/>
      <c r="N3" s="56">
        <v>5</v>
      </c>
      <c r="O3" s="55"/>
      <c r="P3" s="56">
        <v>6</v>
      </c>
      <c r="Q3" s="55"/>
      <c r="R3" s="53" t="s">
        <v>9</v>
      </c>
      <c r="S3" s="53"/>
      <c r="T3" s="60" t="s">
        <v>7</v>
      </c>
      <c r="U3" s="53" t="s">
        <v>12</v>
      </c>
      <c r="V3" s="36"/>
      <c r="X3" s="28" t="s">
        <v>14</v>
      </c>
      <c r="Y3" s="5" t="s">
        <v>19</v>
      </c>
      <c r="Z3" s="6" t="s">
        <v>20</v>
      </c>
      <c r="AB3" s="28" t="s">
        <v>85</v>
      </c>
      <c r="AC3" s="5" t="s">
        <v>19</v>
      </c>
      <c r="AD3" s="6" t="s">
        <v>20</v>
      </c>
      <c r="AF3" s="53" t="s">
        <v>22</v>
      </c>
      <c r="AG3" s="53"/>
      <c r="AH3" s="53">
        <v>0</v>
      </c>
      <c r="AI3" s="53"/>
      <c r="AJ3" s="56">
        <v>1</v>
      </c>
      <c r="AK3" s="55"/>
      <c r="AL3" s="53">
        <v>2</v>
      </c>
      <c r="AM3" s="53"/>
      <c r="AN3" s="56">
        <v>3</v>
      </c>
      <c r="AO3" s="55"/>
      <c r="AP3" s="53">
        <v>4</v>
      </c>
      <c r="AQ3" s="53"/>
      <c r="AR3" s="56">
        <v>5</v>
      </c>
      <c r="AS3" s="55"/>
      <c r="AT3" s="56">
        <v>6</v>
      </c>
      <c r="AU3" s="55"/>
      <c r="AV3" s="53" t="s">
        <v>9</v>
      </c>
      <c r="AW3" s="53"/>
      <c r="AX3" s="60" t="s">
        <v>7</v>
      </c>
      <c r="AY3" s="53" t="s">
        <v>12</v>
      </c>
      <c r="AZ3" s="35"/>
      <c r="BB3" s="53" t="s">
        <v>22</v>
      </c>
      <c r="BC3" s="53"/>
      <c r="BD3" s="53" t="s">
        <v>31</v>
      </c>
      <c r="BE3" s="53"/>
      <c r="BF3" s="56" t="s">
        <v>32</v>
      </c>
      <c r="BG3" s="55"/>
      <c r="BH3" s="53" t="s">
        <v>33</v>
      </c>
      <c r="BI3" s="53"/>
      <c r="BJ3" s="56" t="s">
        <v>34</v>
      </c>
      <c r="BK3" s="55"/>
      <c r="BL3" s="53" t="s">
        <v>35</v>
      </c>
      <c r="BM3" s="53"/>
      <c r="BN3" s="56" t="s">
        <v>36</v>
      </c>
      <c r="BO3" s="55"/>
      <c r="BP3" s="56" t="s">
        <v>37</v>
      </c>
      <c r="BQ3" s="55"/>
      <c r="BR3" s="53" t="s">
        <v>38</v>
      </c>
      <c r="BS3" s="53"/>
      <c r="BT3" s="60" t="s">
        <v>7</v>
      </c>
      <c r="BU3" s="53" t="s">
        <v>12</v>
      </c>
      <c r="BV3" s="35"/>
      <c r="BX3" s="31" t="s">
        <v>29</v>
      </c>
      <c r="BY3" s="5" t="s">
        <v>19</v>
      </c>
      <c r="BZ3" s="6" t="s">
        <v>20</v>
      </c>
      <c r="CB3" s="31" t="s">
        <v>73</v>
      </c>
      <c r="CC3" s="5" t="s">
        <v>19</v>
      </c>
      <c r="CD3" s="6" t="s">
        <v>20</v>
      </c>
      <c r="CF3" s="31" t="s">
        <v>40</v>
      </c>
      <c r="CG3" s="5" t="s">
        <v>19</v>
      </c>
      <c r="CH3" s="6" t="s">
        <v>20</v>
      </c>
      <c r="CJ3" s="31" t="s">
        <v>47</v>
      </c>
      <c r="CK3" s="5" t="s">
        <v>19</v>
      </c>
      <c r="CL3" s="6" t="s">
        <v>20</v>
      </c>
      <c r="CN3" s="31" t="s">
        <v>45</v>
      </c>
      <c r="CO3" s="5" t="s">
        <v>19</v>
      </c>
      <c r="CP3" s="6" t="s">
        <v>20</v>
      </c>
      <c r="CR3" s="31" t="s">
        <v>69</v>
      </c>
      <c r="CS3" s="5" t="s">
        <v>19</v>
      </c>
      <c r="CT3" s="6" t="s">
        <v>20</v>
      </c>
      <c r="CV3" s="31" t="s">
        <v>68</v>
      </c>
      <c r="CW3" s="5" t="s">
        <v>19</v>
      </c>
      <c r="CX3" s="6" t="s">
        <v>20</v>
      </c>
      <c r="CZ3" s="31" t="s">
        <v>72</v>
      </c>
      <c r="DA3" s="5" t="s">
        <v>19</v>
      </c>
      <c r="DB3" s="6" t="s">
        <v>20</v>
      </c>
      <c r="DD3" s="31" t="s">
        <v>75</v>
      </c>
      <c r="DE3" s="5" t="s">
        <v>19</v>
      </c>
      <c r="DF3" s="6" t="s">
        <v>20</v>
      </c>
      <c r="DH3" s="31" t="s">
        <v>77</v>
      </c>
      <c r="DI3" s="5" t="s">
        <v>19</v>
      </c>
      <c r="DJ3" s="6" t="s">
        <v>20</v>
      </c>
      <c r="DL3" s="31" t="s">
        <v>81</v>
      </c>
      <c r="DM3" s="5" t="s">
        <v>19</v>
      </c>
      <c r="DN3" s="6" t="s">
        <v>20</v>
      </c>
      <c r="DP3" s="31" t="s">
        <v>80</v>
      </c>
      <c r="DQ3" s="5" t="s">
        <v>19</v>
      </c>
      <c r="DR3" s="6" t="s">
        <v>20</v>
      </c>
      <c r="DT3" s="31" t="s">
        <v>83</v>
      </c>
      <c r="DU3" s="5" t="s">
        <v>19</v>
      </c>
      <c r="DV3" s="6" t="s">
        <v>20</v>
      </c>
      <c r="DX3" s="38" t="s">
        <v>87</v>
      </c>
      <c r="DY3" s="5" t="s">
        <v>19</v>
      </c>
      <c r="DZ3" s="6" t="s">
        <v>20</v>
      </c>
      <c r="EA3" s="36"/>
      <c r="EB3" s="38" t="s">
        <v>150</v>
      </c>
      <c r="EC3" s="5" t="s">
        <v>19</v>
      </c>
      <c r="ED3" s="6" t="s">
        <v>20</v>
      </c>
      <c r="EF3" s="53" t="s">
        <v>150</v>
      </c>
      <c r="EG3" s="53" t="s">
        <v>2</v>
      </c>
      <c r="EH3" s="55"/>
      <c r="EI3" s="53" t="s">
        <v>3</v>
      </c>
      <c r="EJ3" s="55"/>
      <c r="EK3" s="56" t="s">
        <v>4</v>
      </c>
      <c r="EL3" s="55"/>
      <c r="EM3" s="53" t="s">
        <v>5</v>
      </c>
      <c r="EN3" s="55"/>
      <c r="EO3" s="53" t="s">
        <v>6</v>
      </c>
      <c r="EP3" s="53"/>
      <c r="EQ3" s="53" t="s">
        <v>7</v>
      </c>
      <c r="ER3" s="48" t="s">
        <v>12</v>
      </c>
      <c r="ES3" s="48"/>
      <c r="EU3" s="53" t="s">
        <v>150</v>
      </c>
      <c r="EV3" s="53" t="s">
        <v>2</v>
      </c>
      <c r="EW3" s="55"/>
      <c r="EX3" s="53" t="s">
        <v>3</v>
      </c>
      <c r="EY3" s="55"/>
      <c r="EZ3" s="56" t="s">
        <v>4</v>
      </c>
      <c r="FA3" s="55"/>
      <c r="FB3" s="53" t="s">
        <v>5</v>
      </c>
      <c r="FC3" s="55"/>
      <c r="FD3" s="53" t="s">
        <v>6</v>
      </c>
      <c r="FE3" s="53"/>
      <c r="FF3" s="53" t="s">
        <v>7</v>
      </c>
      <c r="FG3" s="48" t="s">
        <v>12</v>
      </c>
      <c r="FH3" s="48"/>
    </row>
    <row r="4" spans="2:164" x14ac:dyDescent="0.3">
      <c r="B4" s="54"/>
      <c r="C4" s="54"/>
      <c r="D4" s="5" t="s">
        <v>0</v>
      </c>
      <c r="E4" s="6" t="s">
        <v>1</v>
      </c>
      <c r="F4" s="7" t="s">
        <v>0</v>
      </c>
      <c r="G4" s="8" t="s">
        <v>1</v>
      </c>
      <c r="H4" s="5" t="s">
        <v>0</v>
      </c>
      <c r="I4" s="6" t="s">
        <v>1</v>
      </c>
      <c r="J4" s="7" t="s">
        <v>0</v>
      </c>
      <c r="K4" s="8" t="s">
        <v>1</v>
      </c>
      <c r="L4" s="5" t="s">
        <v>0</v>
      </c>
      <c r="M4" s="6" t="s">
        <v>1</v>
      </c>
      <c r="N4" s="7" t="s">
        <v>0</v>
      </c>
      <c r="O4" s="8" t="s">
        <v>1</v>
      </c>
      <c r="P4" s="7" t="s">
        <v>0</v>
      </c>
      <c r="Q4" s="8" t="s">
        <v>1</v>
      </c>
      <c r="R4" s="5" t="s">
        <v>0</v>
      </c>
      <c r="S4" s="6" t="s">
        <v>1</v>
      </c>
      <c r="T4" s="61"/>
      <c r="U4" s="54"/>
      <c r="V4" s="36"/>
      <c r="X4" s="9" t="s">
        <v>16</v>
      </c>
      <c r="Y4" s="22">
        <v>8143</v>
      </c>
      <c r="Z4" s="23">
        <v>0.181289934768573</v>
      </c>
      <c r="AB4" s="9" t="s">
        <v>16</v>
      </c>
      <c r="AC4" s="22">
        <v>33751</v>
      </c>
      <c r="AD4" s="23">
        <v>0.75167590922251204</v>
      </c>
      <c r="AF4" s="54"/>
      <c r="AG4" s="54"/>
      <c r="AH4" s="5" t="s">
        <v>0</v>
      </c>
      <c r="AI4" s="6" t="s">
        <v>1</v>
      </c>
      <c r="AJ4" s="7" t="s">
        <v>0</v>
      </c>
      <c r="AK4" s="8" t="s">
        <v>1</v>
      </c>
      <c r="AL4" s="5" t="s">
        <v>0</v>
      </c>
      <c r="AM4" s="6" t="s">
        <v>1</v>
      </c>
      <c r="AN4" s="7" t="s">
        <v>0</v>
      </c>
      <c r="AO4" s="8" t="s">
        <v>1</v>
      </c>
      <c r="AP4" s="5" t="s">
        <v>0</v>
      </c>
      <c r="AQ4" s="6" t="s">
        <v>1</v>
      </c>
      <c r="AR4" s="7" t="s">
        <v>0</v>
      </c>
      <c r="AS4" s="8" t="s">
        <v>1</v>
      </c>
      <c r="AT4" s="7" t="s">
        <v>0</v>
      </c>
      <c r="AU4" s="8" t="s">
        <v>1</v>
      </c>
      <c r="AV4" s="5" t="s">
        <v>0</v>
      </c>
      <c r="AW4" s="6" t="s">
        <v>1</v>
      </c>
      <c r="AX4" s="61"/>
      <c r="AY4" s="54"/>
      <c r="AZ4" s="35"/>
      <c r="BB4" s="54"/>
      <c r="BC4" s="54"/>
      <c r="BD4" s="5" t="s">
        <v>0</v>
      </c>
      <c r="BE4" s="6" t="s">
        <v>1</v>
      </c>
      <c r="BF4" s="7" t="s">
        <v>0</v>
      </c>
      <c r="BG4" s="8" t="s">
        <v>1</v>
      </c>
      <c r="BH4" s="5" t="s">
        <v>0</v>
      </c>
      <c r="BI4" s="6" t="s">
        <v>1</v>
      </c>
      <c r="BJ4" s="7" t="s">
        <v>0</v>
      </c>
      <c r="BK4" s="8" t="s">
        <v>1</v>
      </c>
      <c r="BL4" s="5" t="s">
        <v>0</v>
      </c>
      <c r="BM4" s="6" t="s">
        <v>1</v>
      </c>
      <c r="BN4" s="7" t="s">
        <v>0</v>
      </c>
      <c r="BO4" s="8" t="s">
        <v>1</v>
      </c>
      <c r="BP4" s="7" t="s">
        <v>0</v>
      </c>
      <c r="BQ4" s="8" t="s">
        <v>1</v>
      </c>
      <c r="BR4" s="5" t="s">
        <v>0</v>
      </c>
      <c r="BS4" s="6" t="s">
        <v>1</v>
      </c>
      <c r="BT4" s="61"/>
      <c r="BU4" s="54"/>
      <c r="BV4" s="35"/>
      <c r="BX4" s="9" t="s">
        <v>28</v>
      </c>
      <c r="BY4" s="10">
        <v>36398</v>
      </c>
      <c r="BZ4" s="11">
        <v>0.80997841422435901</v>
      </c>
      <c r="CB4" s="9" t="s">
        <v>2</v>
      </c>
      <c r="CC4" s="10">
        <v>3515</v>
      </c>
      <c r="CD4" s="11">
        <v>0.21131417578453801</v>
      </c>
      <c r="CF4" s="9" t="s">
        <v>41</v>
      </c>
      <c r="CG4" s="10">
        <v>21496</v>
      </c>
      <c r="CH4" s="11">
        <v>0.478379882051853</v>
      </c>
      <c r="CJ4" s="32" t="s">
        <v>48</v>
      </c>
      <c r="CK4" s="10">
        <v>32954</v>
      </c>
      <c r="CL4" s="11">
        <v>0.73333778400872296</v>
      </c>
      <c r="CN4" s="9" t="s">
        <v>41</v>
      </c>
      <c r="CO4" s="10">
        <v>5695</v>
      </c>
      <c r="CP4" s="11">
        <v>0.12674426368148101</v>
      </c>
      <c r="CR4" t="s">
        <v>24</v>
      </c>
      <c r="CS4" s="1">
        <v>5702</v>
      </c>
      <c r="CT4" s="2">
        <v>0.12688875536862701</v>
      </c>
      <c r="CV4" t="s">
        <v>24</v>
      </c>
      <c r="CW4" s="1">
        <v>12391</v>
      </c>
      <c r="CX4" s="2">
        <v>0.27574159378685698</v>
      </c>
      <c r="CZ4" s="9" t="s">
        <v>2</v>
      </c>
      <c r="DA4" s="10">
        <v>6059</v>
      </c>
      <c r="DB4" s="11">
        <v>0.16711716681376901</v>
      </c>
      <c r="DD4" s="9" t="s">
        <v>2</v>
      </c>
      <c r="DE4" s="10">
        <v>10342</v>
      </c>
      <c r="DF4" s="11">
        <v>0.236145678730449</v>
      </c>
      <c r="DH4" s="9" t="s">
        <v>28</v>
      </c>
      <c r="DI4" s="10">
        <v>7784</v>
      </c>
      <c r="DJ4" s="11">
        <v>0.173220286178428</v>
      </c>
      <c r="DL4" s="9" t="s">
        <v>41</v>
      </c>
      <c r="DM4" s="10">
        <v>14139</v>
      </c>
      <c r="DN4" s="11">
        <v>0.93068720379146896</v>
      </c>
      <c r="DP4" s="9" t="s">
        <v>2</v>
      </c>
      <c r="DQ4" s="10">
        <v>8494</v>
      </c>
      <c r="DR4" s="11">
        <v>0.18902018381289401</v>
      </c>
      <c r="DT4" s="9" t="s">
        <v>28</v>
      </c>
      <c r="DU4" s="10">
        <v>2427</v>
      </c>
      <c r="DV4" s="11">
        <v>5.4013753811230102E-2</v>
      </c>
      <c r="DX4" s="22" t="s">
        <v>180</v>
      </c>
      <c r="DY4" s="22">
        <v>1</v>
      </c>
      <c r="DZ4" s="23">
        <v>2.2253376949952201E-5</v>
      </c>
      <c r="EB4" s="9" t="s">
        <v>2</v>
      </c>
      <c r="EC4" s="10">
        <v>1683</v>
      </c>
      <c r="ED4" s="11">
        <v>3.74524334067695E-2</v>
      </c>
      <c r="EF4" s="54"/>
      <c r="EG4" s="5" t="s">
        <v>0</v>
      </c>
      <c r="EH4" s="8" t="s">
        <v>1</v>
      </c>
      <c r="EI4" s="5" t="s">
        <v>0</v>
      </c>
      <c r="EJ4" s="8" t="s">
        <v>1</v>
      </c>
      <c r="EK4" s="7" t="s">
        <v>0</v>
      </c>
      <c r="EL4" s="8" t="s">
        <v>1</v>
      </c>
      <c r="EM4" s="5" t="s">
        <v>0</v>
      </c>
      <c r="EN4" s="8" t="s">
        <v>1</v>
      </c>
      <c r="EO4" s="5" t="s">
        <v>0</v>
      </c>
      <c r="EP4" s="6" t="s">
        <v>1</v>
      </c>
      <c r="EQ4" s="54"/>
      <c r="ER4" s="5" t="s">
        <v>0</v>
      </c>
      <c r="ES4" s="6" t="s">
        <v>1</v>
      </c>
      <c r="EU4" s="54"/>
      <c r="EV4" s="5" t="s">
        <v>0</v>
      </c>
      <c r="EW4" s="8" t="s">
        <v>1</v>
      </c>
      <c r="EX4" s="5" t="s">
        <v>0</v>
      </c>
      <c r="EY4" s="8" t="s">
        <v>1</v>
      </c>
      <c r="EZ4" s="7" t="s">
        <v>0</v>
      </c>
      <c r="FA4" s="8" t="s">
        <v>1</v>
      </c>
      <c r="FB4" s="5" t="s">
        <v>0</v>
      </c>
      <c r="FC4" s="8" t="s">
        <v>1</v>
      </c>
      <c r="FD4" s="5" t="s">
        <v>0</v>
      </c>
      <c r="FE4" s="6" t="s">
        <v>1</v>
      </c>
      <c r="FF4" s="54"/>
      <c r="FG4" s="5" t="s">
        <v>0</v>
      </c>
      <c r="FH4" s="6" t="s">
        <v>1</v>
      </c>
    </row>
    <row r="5" spans="2:164" ht="14" customHeight="1" x14ac:dyDescent="0.3">
      <c r="B5" s="57" t="s">
        <v>15</v>
      </c>
      <c r="C5" s="9" t="s">
        <v>2</v>
      </c>
      <c r="D5" s="10">
        <v>1112</v>
      </c>
      <c r="E5" s="11">
        <v>0.56938044034818203</v>
      </c>
      <c r="F5" s="15">
        <v>5432</v>
      </c>
      <c r="G5" s="18">
        <v>0.21190606226106001</v>
      </c>
      <c r="H5" s="10">
        <v>2109</v>
      </c>
      <c r="I5" s="11">
        <v>0.19329117404454199</v>
      </c>
      <c r="J5" s="15">
        <v>184</v>
      </c>
      <c r="K5" s="18">
        <v>7.6127430699213905E-2</v>
      </c>
      <c r="L5" s="10">
        <v>241</v>
      </c>
      <c r="M5" s="11">
        <v>0.13763563677898299</v>
      </c>
      <c r="N5" s="15">
        <v>59</v>
      </c>
      <c r="O5" s="18">
        <v>0.111954459203036</v>
      </c>
      <c r="P5" s="15">
        <v>76</v>
      </c>
      <c r="Q5" s="18">
        <v>0.156378600823045</v>
      </c>
      <c r="R5" s="10">
        <v>721</v>
      </c>
      <c r="S5" s="11">
        <v>0.58051529790660195</v>
      </c>
      <c r="T5" s="52" t="s">
        <v>8</v>
      </c>
      <c r="U5" s="10">
        <f>SUM(D5,F5,H5,J5,L5,N5,P5,R5)</f>
        <v>9934</v>
      </c>
      <c r="V5" s="4">
        <f>U5/U10</f>
        <v>0.22114378575721821</v>
      </c>
      <c r="X5" s="12" t="s">
        <v>17</v>
      </c>
      <c r="Y5" s="21">
        <v>36774</v>
      </c>
      <c r="Z5" s="24">
        <v>0.81871006523142698</v>
      </c>
      <c r="AB5" s="12" t="s">
        <v>17</v>
      </c>
      <c r="AC5" s="21">
        <v>11150</v>
      </c>
      <c r="AD5" s="24">
        <v>0.24832409077748799</v>
      </c>
      <c r="AF5" s="57" t="s">
        <v>23</v>
      </c>
      <c r="AG5" s="9" t="s">
        <v>2</v>
      </c>
      <c r="AH5" s="10">
        <v>7457</v>
      </c>
      <c r="AI5" s="11">
        <v>0.65631050871325503</v>
      </c>
      <c r="AJ5" s="15">
        <v>9325</v>
      </c>
      <c r="AK5" s="18">
        <v>0.43666588620931901</v>
      </c>
      <c r="AL5" s="10">
        <v>3351</v>
      </c>
      <c r="AM5" s="11">
        <v>0.46444906444906398</v>
      </c>
      <c r="AN5" s="15">
        <v>1268</v>
      </c>
      <c r="AO5" s="18">
        <v>0.50237717908082402</v>
      </c>
      <c r="AP5" s="10">
        <v>586</v>
      </c>
      <c r="AQ5" s="11">
        <v>0.54009216589861797</v>
      </c>
      <c r="AR5" s="15">
        <v>283</v>
      </c>
      <c r="AS5" s="18">
        <v>0.588357588357588</v>
      </c>
      <c r="AT5" s="15">
        <v>193</v>
      </c>
      <c r="AU5" s="18">
        <v>0.59021406727828796</v>
      </c>
      <c r="AV5" s="10">
        <v>331</v>
      </c>
      <c r="AW5" s="11">
        <v>0.59107142857142903</v>
      </c>
      <c r="AX5" s="52" t="s">
        <v>8</v>
      </c>
      <c r="AY5" s="10">
        <f>SUM(AH5,AJ5,AL5,AN5,AP5,AR5,AT5,AV5)</f>
        <v>22794</v>
      </c>
      <c r="AZ5" s="4">
        <f>AY5/AY10</f>
        <v>0.50755973190229131</v>
      </c>
      <c r="BB5" s="57" t="s">
        <v>23</v>
      </c>
      <c r="BC5" s="9" t="s">
        <v>2</v>
      </c>
      <c r="BD5" s="10">
        <v>7457</v>
      </c>
      <c r="BE5" s="11">
        <v>0.65631050871325503</v>
      </c>
      <c r="BF5" s="15">
        <v>9325</v>
      </c>
      <c r="BG5" s="18">
        <v>0.43666588620931901</v>
      </c>
      <c r="BH5" s="10">
        <v>3351</v>
      </c>
      <c r="BI5" s="11">
        <v>0.46444906444906398</v>
      </c>
      <c r="BJ5" s="15">
        <v>1268</v>
      </c>
      <c r="BK5" s="18">
        <v>0.50237717908082402</v>
      </c>
      <c r="BL5" s="10">
        <v>586</v>
      </c>
      <c r="BM5" s="11">
        <v>0.54009216589861797</v>
      </c>
      <c r="BN5" s="15">
        <v>283</v>
      </c>
      <c r="BO5" s="18">
        <v>0.588357588357588</v>
      </c>
      <c r="BP5" s="15">
        <v>193</v>
      </c>
      <c r="BQ5" s="18">
        <v>0.59021406727828796</v>
      </c>
      <c r="BR5" s="10">
        <v>331</v>
      </c>
      <c r="BS5" s="11">
        <v>0.59107142857142903</v>
      </c>
      <c r="BT5" s="52" t="s">
        <v>8</v>
      </c>
      <c r="BU5" s="10">
        <f>SUM(BD5,BF5,BH5,BJ5,BL5,BN5,BP5,BR5)</f>
        <v>22794</v>
      </c>
      <c r="BV5" s="4">
        <f>BU5/BU10</f>
        <v>0.50755973190229131</v>
      </c>
      <c r="BX5" t="s">
        <v>4</v>
      </c>
      <c r="BY5" s="3">
        <v>8289</v>
      </c>
      <c r="BZ5" s="4">
        <v>0.18445824153815299</v>
      </c>
      <c r="CB5" t="s">
        <v>3</v>
      </c>
      <c r="CC5" s="3">
        <v>5629</v>
      </c>
      <c r="CD5" s="4">
        <v>0.33840327041000401</v>
      </c>
      <c r="CF5" s="12" t="s">
        <v>42</v>
      </c>
      <c r="CG5" s="13">
        <v>23439</v>
      </c>
      <c r="CH5" s="14">
        <v>0.521620117948147</v>
      </c>
      <c r="CJ5" s="33" t="s">
        <v>49</v>
      </c>
      <c r="CK5" s="3">
        <v>8827</v>
      </c>
      <c r="CL5" s="4">
        <v>0.196430558337228</v>
      </c>
      <c r="CN5" s="12" t="s">
        <v>42</v>
      </c>
      <c r="CO5" s="13">
        <v>39238</v>
      </c>
      <c r="CP5" s="14">
        <v>0.87325573631851905</v>
      </c>
      <c r="CR5" t="s">
        <v>25</v>
      </c>
      <c r="CS5" s="1">
        <v>496</v>
      </c>
      <c r="CT5" s="2">
        <v>1.10376749671763E-2</v>
      </c>
      <c r="CV5" t="s">
        <v>25</v>
      </c>
      <c r="CW5" s="1">
        <v>16687</v>
      </c>
      <c r="CX5" s="2">
        <v>0.37134210116385202</v>
      </c>
      <c r="CZ5" t="s">
        <v>3</v>
      </c>
      <c r="DA5" s="3">
        <v>18268</v>
      </c>
      <c r="DB5" s="4">
        <v>0.50386142983230398</v>
      </c>
      <c r="DD5" t="s">
        <v>3</v>
      </c>
      <c r="DE5" s="3">
        <v>13112</v>
      </c>
      <c r="DF5" s="4">
        <v>0.29939490809453101</v>
      </c>
      <c r="DH5" t="s">
        <v>4</v>
      </c>
      <c r="DI5" s="3">
        <v>13694</v>
      </c>
      <c r="DJ5" s="4">
        <v>0.30473774395264502</v>
      </c>
      <c r="DL5" s="12" t="s">
        <v>42</v>
      </c>
      <c r="DM5" s="13">
        <v>1053</v>
      </c>
      <c r="DN5" s="14">
        <v>6.93127962085308E-2</v>
      </c>
      <c r="DP5" t="s">
        <v>3</v>
      </c>
      <c r="DQ5" s="3">
        <v>30716</v>
      </c>
      <c r="DR5" s="4">
        <v>0.68353472639473001</v>
      </c>
      <c r="DT5" t="s">
        <v>4</v>
      </c>
      <c r="DU5" s="3">
        <v>13231</v>
      </c>
      <c r="DV5" s="4">
        <v>0.29446064139941702</v>
      </c>
      <c r="DX5" s="1" t="s">
        <v>88</v>
      </c>
      <c r="DY5" s="1">
        <v>5</v>
      </c>
      <c r="DZ5" s="2">
        <v>1.11266884749761E-4</v>
      </c>
      <c r="EB5" t="s">
        <v>3</v>
      </c>
      <c r="EC5" s="3">
        <v>3912</v>
      </c>
      <c r="ED5" s="4">
        <v>8.7055210628212795E-2</v>
      </c>
      <c r="EF5" s="9" t="s">
        <v>145</v>
      </c>
      <c r="EG5" s="22">
        <v>561</v>
      </c>
      <c r="EH5" s="39">
        <v>0.33333333333333298</v>
      </c>
      <c r="EI5" s="22">
        <v>805</v>
      </c>
      <c r="EJ5" s="39">
        <v>0.205777096114519</v>
      </c>
      <c r="EK5" s="42">
        <v>1256</v>
      </c>
      <c r="EL5" s="39">
        <v>0.103052182474565</v>
      </c>
      <c r="EM5" s="22">
        <v>1422</v>
      </c>
      <c r="EN5" s="39">
        <v>5.5566410066038803E-2</v>
      </c>
      <c r="EO5" s="22">
        <v>52</v>
      </c>
      <c r="EP5" s="23">
        <v>3.3269353806781803E-2</v>
      </c>
      <c r="EQ5" s="52" t="s">
        <v>8</v>
      </c>
      <c r="ER5" s="3">
        <f>SUM(EG5,EI5,EK5,EM5,EO5)</f>
        <v>4096</v>
      </c>
      <c r="ES5" s="4">
        <f>ER5/ER10</f>
        <v>9.1149831987004035E-2</v>
      </c>
      <c r="EU5" s="9" t="s">
        <v>145</v>
      </c>
      <c r="EV5" s="22">
        <v>561</v>
      </c>
      <c r="EW5" s="39">
        <v>0.136962890625</v>
      </c>
      <c r="EX5" s="22">
        <v>805</v>
      </c>
      <c r="EY5" s="39">
        <v>0.196533203125</v>
      </c>
      <c r="EZ5" s="42">
        <v>1256</v>
      </c>
      <c r="FA5" s="39">
        <v>0.306640625</v>
      </c>
      <c r="FB5" s="22">
        <v>1422</v>
      </c>
      <c r="FC5" s="39">
        <v>0.34716796875</v>
      </c>
      <c r="FD5" s="22">
        <v>52</v>
      </c>
      <c r="FE5" s="23">
        <v>1.26953125E-2</v>
      </c>
      <c r="FF5" s="52" t="s">
        <v>8</v>
      </c>
      <c r="FG5" s="3">
        <f>SUM(EV5,EX5,EZ5,FB5,FD5)</f>
        <v>4096</v>
      </c>
      <c r="FH5" s="4">
        <f>FG5/FG10</f>
        <v>9.1149831987004035E-2</v>
      </c>
    </row>
    <row r="6" spans="2:164" x14ac:dyDescent="0.3">
      <c r="B6" s="58"/>
      <c r="C6" t="s">
        <v>3</v>
      </c>
      <c r="D6" s="3">
        <v>335</v>
      </c>
      <c r="E6" s="4">
        <v>0.17153097798259101</v>
      </c>
      <c r="F6" s="16">
        <v>6083</v>
      </c>
      <c r="G6" s="19">
        <v>0.237302020753687</v>
      </c>
      <c r="H6" s="3">
        <v>4325</v>
      </c>
      <c r="I6" s="4">
        <v>0.39638896526441197</v>
      </c>
      <c r="J6" s="16">
        <v>524</v>
      </c>
      <c r="K6" s="19">
        <v>0.216797683078196</v>
      </c>
      <c r="L6" s="3">
        <v>580</v>
      </c>
      <c r="M6" s="4">
        <v>0.33123929183323803</v>
      </c>
      <c r="N6" s="16">
        <v>72</v>
      </c>
      <c r="O6" s="19">
        <v>0.136622390891841</v>
      </c>
      <c r="P6" s="16">
        <v>156</v>
      </c>
      <c r="Q6" s="19">
        <v>0.32098765432098803</v>
      </c>
      <c r="R6" s="3">
        <v>205</v>
      </c>
      <c r="S6" s="4">
        <v>0.16505636070853499</v>
      </c>
      <c r="T6" s="49"/>
      <c r="U6" s="3">
        <f t="shared" ref="U6:U9" si="0">SUM(D6,F6,H6,J6,L6,N6,P6,R6)</f>
        <v>12280</v>
      </c>
      <c r="V6" s="4">
        <f>U6/U10</f>
        <v>0.27336880300972821</v>
      </c>
      <c r="X6" s="25" t="s">
        <v>12</v>
      </c>
      <c r="Y6" s="26">
        <f>SUM(Y4:Y5)</f>
        <v>44917</v>
      </c>
      <c r="Z6" s="27">
        <f>SUM(Z4:Z5)</f>
        <v>1</v>
      </c>
      <c r="AB6" s="25" t="s">
        <v>12</v>
      </c>
      <c r="AC6" s="26">
        <f>SUM(AC4:AC5)</f>
        <v>44901</v>
      </c>
      <c r="AD6" s="27">
        <f>SUM(AD4:AD5)</f>
        <v>1</v>
      </c>
      <c r="AF6" s="58"/>
      <c r="AG6" t="s">
        <v>3</v>
      </c>
      <c r="AH6" s="3">
        <v>1345</v>
      </c>
      <c r="AI6" s="4">
        <v>0.118377046294666</v>
      </c>
      <c r="AJ6" s="16">
        <v>714</v>
      </c>
      <c r="AK6" s="19">
        <v>3.34347927885741E-2</v>
      </c>
      <c r="AL6" s="3">
        <v>353</v>
      </c>
      <c r="AM6" s="4">
        <v>4.8925848925848898E-2</v>
      </c>
      <c r="AN6" s="16">
        <v>49</v>
      </c>
      <c r="AO6" s="19">
        <v>1.9413629160063402E-2</v>
      </c>
      <c r="AP6" s="3">
        <v>23</v>
      </c>
      <c r="AQ6" s="4">
        <v>2.11981566820276E-2</v>
      </c>
      <c r="AR6" s="16">
        <v>12</v>
      </c>
      <c r="AS6" s="19">
        <v>2.4948024948024901E-2</v>
      </c>
      <c r="AT6" s="16">
        <v>5</v>
      </c>
      <c r="AU6" s="19">
        <v>1.5290519877675801E-2</v>
      </c>
      <c r="AV6" s="3">
        <v>32</v>
      </c>
      <c r="AW6" s="4">
        <v>5.7142857142857099E-2</v>
      </c>
      <c r="AX6" s="49"/>
      <c r="AY6" s="3">
        <f>SUM(AH6,AJ6,AL6,AN6,AP6,AR6,AT6,AV6)</f>
        <v>2533</v>
      </c>
      <c r="AZ6" s="4">
        <f>AY6/AY10</f>
        <v>5.6402948184105635E-2</v>
      </c>
      <c r="BB6" s="58"/>
      <c r="BC6" t="s">
        <v>3</v>
      </c>
      <c r="BD6" s="3">
        <v>1345</v>
      </c>
      <c r="BE6" s="4">
        <v>0.118377046294666</v>
      </c>
      <c r="BF6" s="16">
        <v>714</v>
      </c>
      <c r="BG6" s="19">
        <v>3.34347927885741E-2</v>
      </c>
      <c r="BH6" s="3">
        <v>353</v>
      </c>
      <c r="BI6" s="4">
        <v>4.8925848925848898E-2</v>
      </c>
      <c r="BJ6" s="16">
        <v>49</v>
      </c>
      <c r="BK6" s="19">
        <v>1.9413629160063402E-2</v>
      </c>
      <c r="BL6" s="3">
        <v>23</v>
      </c>
      <c r="BM6" s="4">
        <v>2.11981566820276E-2</v>
      </c>
      <c r="BN6" s="16">
        <v>12</v>
      </c>
      <c r="BO6" s="19">
        <v>2.4948024948024901E-2</v>
      </c>
      <c r="BP6" s="16">
        <v>5</v>
      </c>
      <c r="BQ6" s="19">
        <v>1.5290519877675801E-2</v>
      </c>
      <c r="BR6" s="3">
        <v>32</v>
      </c>
      <c r="BS6" s="4">
        <v>5.7142857142857099E-2</v>
      </c>
      <c r="BT6" s="49"/>
      <c r="BU6" s="3">
        <f>SUM(BD6,BF6,BH6,BJ6,BL6,BN6,BP6,BR6)</f>
        <v>2533</v>
      </c>
      <c r="BV6" s="4">
        <f>BU6/BU10</f>
        <v>5.6402948184105635E-2</v>
      </c>
      <c r="BX6" t="s">
        <v>5</v>
      </c>
      <c r="BY6" s="3">
        <v>187</v>
      </c>
      <c r="BZ6" s="4">
        <v>4.1613814896410504E-3</v>
      </c>
      <c r="CB6" t="s">
        <v>4</v>
      </c>
      <c r="CC6" s="3">
        <v>652</v>
      </c>
      <c r="CD6" s="4">
        <v>3.9196825778525901E-2</v>
      </c>
      <c r="CF6" s="25" t="s">
        <v>12</v>
      </c>
      <c r="CG6" s="29">
        <f>SUM(CG4:CG5)</f>
        <v>44935</v>
      </c>
      <c r="CH6" s="30">
        <f>SUM(CH4:CH5)</f>
        <v>1</v>
      </c>
      <c r="CJ6" s="34" t="s">
        <v>50</v>
      </c>
      <c r="CK6" s="13">
        <v>3156</v>
      </c>
      <c r="CL6" s="14">
        <v>7.0231657654048998E-2</v>
      </c>
      <c r="CN6" s="25" t="s">
        <v>12</v>
      </c>
      <c r="CO6" s="29">
        <f>SUM(CO4:CO5)</f>
        <v>44933</v>
      </c>
      <c r="CP6" s="30">
        <f>SUM(CP4:CP5)</f>
        <v>1</v>
      </c>
      <c r="CR6" t="s">
        <v>26</v>
      </c>
      <c r="CS6" s="1">
        <v>394</v>
      </c>
      <c r="CT6" s="2">
        <v>8.7678305182811497E-3</v>
      </c>
      <c r="CV6" t="s">
        <v>26</v>
      </c>
      <c r="CW6" s="1">
        <v>4740</v>
      </c>
      <c r="CX6" s="2">
        <v>0.105481006742773</v>
      </c>
      <c r="CZ6" t="s">
        <v>4</v>
      </c>
      <c r="DA6" s="3">
        <v>2645</v>
      </c>
      <c r="DB6" s="4">
        <v>7.29534421888791E-2</v>
      </c>
      <c r="DD6" t="s">
        <v>4</v>
      </c>
      <c r="DE6" s="3">
        <v>4123</v>
      </c>
      <c r="DF6" s="4">
        <v>9.4143167028199595E-2</v>
      </c>
      <c r="DH6" t="s">
        <v>5</v>
      </c>
      <c r="DI6" s="3">
        <v>21039</v>
      </c>
      <c r="DJ6" s="4">
        <v>0.46818879765004301</v>
      </c>
      <c r="DL6" s="25" t="s">
        <v>12</v>
      </c>
      <c r="DM6" s="29">
        <f>SUM(DM4:DM5)</f>
        <v>15192</v>
      </c>
      <c r="DN6" s="30">
        <f>SUM(DN4:DN5)</f>
        <v>0.99999999999999978</v>
      </c>
      <c r="DP6" t="s">
        <v>4</v>
      </c>
      <c r="DQ6" s="3">
        <v>5573</v>
      </c>
      <c r="DR6" s="4">
        <v>0.124018069742083</v>
      </c>
      <c r="DT6" t="s">
        <v>82</v>
      </c>
      <c r="DU6" s="3">
        <v>29275</v>
      </c>
      <c r="DV6" s="4">
        <v>0.65152560478935295</v>
      </c>
      <c r="DX6" s="1" t="s">
        <v>89</v>
      </c>
      <c r="DY6" s="1">
        <v>2</v>
      </c>
      <c r="DZ6" s="2">
        <v>4.45067538999043E-5</v>
      </c>
      <c r="EB6" t="s">
        <v>4</v>
      </c>
      <c r="EC6" s="3">
        <v>12188</v>
      </c>
      <c r="ED6" s="4">
        <v>0.27122415826601698</v>
      </c>
      <c r="EF6" t="s">
        <v>146</v>
      </c>
      <c r="EG6" s="1">
        <v>943</v>
      </c>
      <c r="EH6" s="40">
        <v>0.56030897207367802</v>
      </c>
      <c r="EI6" s="1">
        <v>2259</v>
      </c>
      <c r="EJ6" s="40">
        <v>0.57745398773006096</v>
      </c>
      <c r="EK6" s="43">
        <v>6618</v>
      </c>
      <c r="EL6" s="40">
        <v>0.54299310797505695</v>
      </c>
      <c r="EM6" s="1">
        <v>7786</v>
      </c>
      <c r="EN6" s="40">
        <v>0.30424758704232002</v>
      </c>
      <c r="EO6" s="1">
        <v>131</v>
      </c>
      <c r="EP6" s="2">
        <v>8.3813179782469605E-2</v>
      </c>
      <c r="EQ6" s="49"/>
      <c r="ER6" s="3">
        <f t="shared" ref="ER6:ER37" si="1">SUM(EG6,EI6,EK6,EM6,EO6)</f>
        <v>17737</v>
      </c>
      <c r="ES6" s="4">
        <f>ER6/ER10</f>
        <v>0.39470814696130135</v>
      </c>
      <c r="EU6" t="s">
        <v>146</v>
      </c>
      <c r="EV6" s="1">
        <v>943</v>
      </c>
      <c r="EW6" s="40">
        <v>5.31656988216722E-2</v>
      </c>
      <c r="EX6" s="1">
        <v>2259</v>
      </c>
      <c r="EY6" s="40">
        <v>0.12736088402773901</v>
      </c>
      <c r="EZ6" s="43">
        <v>6618</v>
      </c>
      <c r="FA6" s="40">
        <v>0.37311834019281698</v>
      </c>
      <c r="FB6" s="1">
        <v>7786</v>
      </c>
      <c r="FC6" s="40">
        <v>0.43896938602920399</v>
      </c>
      <c r="FD6" s="1">
        <v>131</v>
      </c>
      <c r="FE6" s="2">
        <v>7.3856909285674004E-3</v>
      </c>
      <c r="FF6" s="49"/>
      <c r="FG6" s="3">
        <f t="shared" ref="FG6:FG10" si="2">SUM(EV6,EX6,EZ6,FB6,FD6)</f>
        <v>17737</v>
      </c>
      <c r="FH6" s="4">
        <f>FG6/FG10</f>
        <v>0.39470814696130135</v>
      </c>
    </row>
    <row r="7" spans="2:164" x14ac:dyDescent="0.3">
      <c r="B7" s="58"/>
      <c r="C7" t="s">
        <v>4</v>
      </c>
      <c r="D7" s="3">
        <v>233</v>
      </c>
      <c r="E7" s="4">
        <v>0.119303635432668</v>
      </c>
      <c r="F7" s="16">
        <v>8732</v>
      </c>
      <c r="G7" s="19">
        <v>0.34064133572598898</v>
      </c>
      <c r="H7" s="3">
        <v>1866</v>
      </c>
      <c r="I7" s="4">
        <v>0.17102007148748999</v>
      </c>
      <c r="J7" s="16">
        <v>88</v>
      </c>
      <c r="K7" s="19">
        <v>3.6408771203971901E-2</v>
      </c>
      <c r="L7" s="3">
        <v>62</v>
      </c>
      <c r="M7" s="4">
        <v>3.5408338092518601E-2</v>
      </c>
      <c r="N7" s="16">
        <v>12</v>
      </c>
      <c r="O7" s="19">
        <v>2.2770398481973399E-2</v>
      </c>
      <c r="P7" s="16">
        <v>17</v>
      </c>
      <c r="Q7" s="19">
        <v>3.4979423868312799E-2</v>
      </c>
      <c r="R7" s="3">
        <v>10</v>
      </c>
      <c r="S7" s="4">
        <v>8.0515297906602196E-3</v>
      </c>
      <c r="T7" s="49"/>
      <c r="U7" s="3">
        <f t="shared" si="0"/>
        <v>11020</v>
      </c>
      <c r="V7" s="4">
        <f>U7/U10</f>
        <v>0.24531956100710137</v>
      </c>
      <c r="AF7" s="58"/>
      <c r="AG7" t="s">
        <v>4</v>
      </c>
      <c r="AH7" s="3">
        <v>959</v>
      </c>
      <c r="AI7" s="4">
        <v>8.4404154198204503E-2</v>
      </c>
      <c r="AJ7" s="16">
        <v>284</v>
      </c>
      <c r="AK7" s="19">
        <v>1.32989932100211E-2</v>
      </c>
      <c r="AL7" s="3">
        <v>73</v>
      </c>
      <c r="AM7" s="4">
        <v>1.01178101178101E-2</v>
      </c>
      <c r="AN7" s="16">
        <v>44</v>
      </c>
      <c r="AO7" s="19">
        <v>1.7432646592709999E-2</v>
      </c>
      <c r="AP7" s="3">
        <v>27</v>
      </c>
      <c r="AQ7" s="4">
        <v>2.4884792626728099E-2</v>
      </c>
      <c r="AR7" s="16">
        <v>14</v>
      </c>
      <c r="AS7" s="19">
        <v>2.9106029106029101E-2</v>
      </c>
      <c r="AT7" s="16">
        <v>7</v>
      </c>
      <c r="AU7" s="19">
        <v>2.1406727828746201E-2</v>
      </c>
      <c r="AV7" s="3">
        <v>3</v>
      </c>
      <c r="AW7" s="4">
        <v>5.3571428571428598E-3</v>
      </c>
      <c r="AX7" s="49"/>
      <c r="AY7" s="3">
        <f>SUM(AH7,AJ7,AL7,AN7,AP7,AR7,AT7,AV7)</f>
        <v>1411</v>
      </c>
      <c r="AZ7" s="4">
        <f>AY7/AY10</f>
        <v>3.141909194148166E-2</v>
      </c>
      <c r="BB7" s="58"/>
      <c r="BC7" t="s">
        <v>4</v>
      </c>
      <c r="BD7" s="3">
        <v>959</v>
      </c>
      <c r="BE7" s="4">
        <v>8.4404154198204503E-2</v>
      </c>
      <c r="BF7" s="16">
        <v>284</v>
      </c>
      <c r="BG7" s="19">
        <v>1.32989932100211E-2</v>
      </c>
      <c r="BH7" s="3">
        <v>73</v>
      </c>
      <c r="BI7" s="4">
        <v>1.01178101178101E-2</v>
      </c>
      <c r="BJ7" s="16">
        <v>44</v>
      </c>
      <c r="BK7" s="19">
        <v>1.7432646592709999E-2</v>
      </c>
      <c r="BL7" s="3">
        <v>27</v>
      </c>
      <c r="BM7" s="4">
        <v>2.4884792626728099E-2</v>
      </c>
      <c r="BN7" s="16">
        <v>14</v>
      </c>
      <c r="BO7" s="19">
        <v>2.9106029106029101E-2</v>
      </c>
      <c r="BP7" s="16">
        <v>7</v>
      </c>
      <c r="BQ7" s="19">
        <v>2.1406727828746201E-2</v>
      </c>
      <c r="BR7" s="3">
        <v>3</v>
      </c>
      <c r="BS7" s="4">
        <v>5.3571428571428598E-3</v>
      </c>
      <c r="BT7" s="49"/>
      <c r="BU7" s="3">
        <f>SUM(BD7,BF7,BH7,BJ7,BL7,BN7,BP7,BR7)</f>
        <v>1411</v>
      </c>
      <c r="BV7" s="4">
        <f>BU7/BU10</f>
        <v>3.141909194148166E-2</v>
      </c>
      <c r="BX7" s="12" t="s">
        <v>6</v>
      </c>
      <c r="BY7" s="13">
        <v>63</v>
      </c>
      <c r="BZ7" s="14">
        <v>1.4019627478469899E-3</v>
      </c>
      <c r="CB7" t="s">
        <v>5</v>
      </c>
      <c r="CC7" s="3">
        <v>409</v>
      </c>
      <c r="CD7" s="4">
        <v>2.4588192858001699E-2</v>
      </c>
      <c r="CJ7" s="25" t="s">
        <v>12</v>
      </c>
      <c r="CK7" s="29">
        <f>SUM(CK4:CK6)</f>
        <v>44937</v>
      </c>
      <c r="CL7" s="30">
        <f>SUM(CL4:CL6)</f>
        <v>1</v>
      </c>
      <c r="CR7" t="s">
        <v>27</v>
      </c>
      <c r="CS7" s="1">
        <v>925</v>
      </c>
      <c r="CT7" s="2">
        <v>2.0584373678705699E-2</v>
      </c>
      <c r="CV7" t="s">
        <v>27</v>
      </c>
      <c r="CW7" s="1">
        <v>3318</v>
      </c>
      <c r="CX7" s="2">
        <v>7.3836704719941207E-2</v>
      </c>
      <c r="CZ7" t="s">
        <v>5</v>
      </c>
      <c r="DA7" s="3">
        <v>7374</v>
      </c>
      <c r="DB7" s="4">
        <v>0.20338702559576299</v>
      </c>
      <c r="DD7" t="s">
        <v>5</v>
      </c>
      <c r="DE7" s="3">
        <v>13458</v>
      </c>
      <c r="DF7" s="4">
        <v>0.30729535335083902</v>
      </c>
      <c r="DH7" s="12" t="s">
        <v>6</v>
      </c>
      <c r="DI7" s="13">
        <v>2420</v>
      </c>
      <c r="DJ7" s="14">
        <v>5.38531722188842E-2</v>
      </c>
      <c r="DP7" t="s">
        <v>5</v>
      </c>
      <c r="DQ7" s="3">
        <v>137</v>
      </c>
      <c r="DR7" s="4">
        <v>3.0487126421434498E-3</v>
      </c>
      <c r="DT7" s="25" t="s">
        <v>12</v>
      </c>
      <c r="DU7" s="29">
        <f>SUM(DU4:DU6)</f>
        <v>44933</v>
      </c>
      <c r="DV7" s="30">
        <f>SUM(DV4:DV6)</f>
        <v>1</v>
      </c>
      <c r="DX7" s="1" t="s">
        <v>90</v>
      </c>
      <c r="DY7" s="1">
        <v>113</v>
      </c>
      <c r="DZ7" s="2">
        <v>2.5146315953445898E-3</v>
      </c>
      <c r="EB7" t="s">
        <v>5</v>
      </c>
      <c r="EC7" s="3">
        <v>25591</v>
      </c>
      <c r="ED7" s="4">
        <v>0.56948616952622599</v>
      </c>
      <c r="EF7" t="s">
        <v>147</v>
      </c>
      <c r="EG7" s="1">
        <v>111</v>
      </c>
      <c r="EH7" s="40">
        <v>6.5953654188948302E-2</v>
      </c>
      <c r="EI7" s="1">
        <v>621</v>
      </c>
      <c r="EJ7" s="40">
        <v>0.158742331288344</v>
      </c>
      <c r="EK7" s="43">
        <v>2749</v>
      </c>
      <c r="EL7" s="40">
        <v>0.22554972103708601</v>
      </c>
      <c r="EM7" s="1">
        <v>9228</v>
      </c>
      <c r="EN7" s="40">
        <v>0.36059552186315502</v>
      </c>
      <c r="EO7" s="1">
        <v>665</v>
      </c>
      <c r="EP7" s="2">
        <v>0.425463851567498</v>
      </c>
      <c r="EQ7" s="49"/>
      <c r="ER7" s="3">
        <f t="shared" si="1"/>
        <v>13374</v>
      </c>
      <c r="ES7" s="4">
        <f>ER7/ER10</f>
        <v>0.2976166633286601</v>
      </c>
      <c r="EU7" t="s">
        <v>147</v>
      </c>
      <c r="EV7" s="1">
        <v>111</v>
      </c>
      <c r="EW7" s="40">
        <v>8.2996859578286196E-3</v>
      </c>
      <c r="EX7" s="1">
        <v>621</v>
      </c>
      <c r="EY7" s="40">
        <v>4.6433378196500702E-2</v>
      </c>
      <c r="EZ7" s="43">
        <v>2749</v>
      </c>
      <c r="FA7" s="40">
        <v>0.205548078360999</v>
      </c>
      <c r="FB7" s="1">
        <v>9228</v>
      </c>
      <c r="FC7" s="40">
        <v>0.68999551368326595</v>
      </c>
      <c r="FD7" s="1">
        <v>665</v>
      </c>
      <c r="FE7" s="2">
        <v>4.9723343801405702E-2</v>
      </c>
      <c r="FF7" s="49"/>
      <c r="FG7" s="3">
        <f t="shared" si="2"/>
        <v>13374</v>
      </c>
      <c r="FH7" s="4">
        <f>FG7/FG10</f>
        <v>0.2976166633286601</v>
      </c>
    </row>
    <row r="8" spans="2:164" x14ac:dyDescent="0.3">
      <c r="B8" s="58"/>
      <c r="C8" t="s">
        <v>5</v>
      </c>
      <c r="D8" s="3">
        <v>76</v>
      </c>
      <c r="E8" s="4">
        <v>3.8914490527393798E-2</v>
      </c>
      <c r="F8" s="16">
        <v>2635</v>
      </c>
      <c r="G8" s="19">
        <v>0.1027931653273</v>
      </c>
      <c r="H8" s="3">
        <v>1355</v>
      </c>
      <c r="I8" s="4">
        <v>0.12418660067821501</v>
      </c>
      <c r="J8" s="16">
        <v>1087</v>
      </c>
      <c r="K8" s="19">
        <v>0.44973107157633402</v>
      </c>
      <c r="L8" s="3">
        <v>636</v>
      </c>
      <c r="M8" s="4">
        <v>0.36322101656196498</v>
      </c>
      <c r="N8" s="16">
        <v>260</v>
      </c>
      <c r="O8" s="19">
        <v>0.49335863377609102</v>
      </c>
      <c r="P8" s="16">
        <v>168</v>
      </c>
      <c r="Q8" s="19">
        <v>0.34567901234567899</v>
      </c>
      <c r="R8" s="3">
        <v>198</v>
      </c>
      <c r="S8" s="4">
        <v>0.15942028985507201</v>
      </c>
      <c r="T8" s="49"/>
      <c r="U8" s="3">
        <f t="shared" si="0"/>
        <v>6415</v>
      </c>
      <c r="V8" s="4">
        <f>U8/U10</f>
        <v>0.14280625987845327</v>
      </c>
      <c r="AF8" s="58"/>
      <c r="AG8" t="s">
        <v>5</v>
      </c>
      <c r="AH8" s="3">
        <v>1195</v>
      </c>
      <c r="AI8" s="4">
        <v>0.10517514522091199</v>
      </c>
      <c r="AJ8" s="16">
        <v>375</v>
      </c>
      <c r="AK8" s="19">
        <v>1.75602903301335E-2</v>
      </c>
      <c r="AL8" s="3">
        <v>421</v>
      </c>
      <c r="AM8" s="4">
        <v>5.8350658350658301E-2</v>
      </c>
      <c r="AN8" s="16">
        <v>120</v>
      </c>
      <c r="AO8" s="19">
        <v>4.7543581616481798E-2</v>
      </c>
      <c r="AP8" s="3">
        <v>47</v>
      </c>
      <c r="AQ8" s="4">
        <v>4.3317972350230403E-2</v>
      </c>
      <c r="AR8" s="16">
        <v>17</v>
      </c>
      <c r="AS8" s="19">
        <v>3.5343035343035303E-2</v>
      </c>
      <c r="AT8" s="16">
        <v>13</v>
      </c>
      <c r="AU8" s="19">
        <v>3.97553516819572E-2</v>
      </c>
      <c r="AV8" s="3">
        <v>15</v>
      </c>
      <c r="AW8" s="4">
        <v>2.6785714285714302E-2</v>
      </c>
      <c r="AX8" s="49"/>
      <c r="AY8" s="3">
        <f>SUM(AH8,AJ8,AL8,AN8,AP8,AR8,AT8,AV8)</f>
        <v>2203</v>
      </c>
      <c r="AZ8" s="4">
        <f>AY8/AY10</f>
        <v>4.9054755171569174E-2</v>
      </c>
      <c r="BB8" s="58"/>
      <c r="BC8" t="s">
        <v>5</v>
      </c>
      <c r="BD8" s="3">
        <v>1195</v>
      </c>
      <c r="BE8" s="4">
        <v>0.10517514522091199</v>
      </c>
      <c r="BF8" s="16">
        <v>375</v>
      </c>
      <c r="BG8" s="19">
        <v>1.75602903301335E-2</v>
      </c>
      <c r="BH8" s="3">
        <v>421</v>
      </c>
      <c r="BI8" s="4">
        <v>5.8350658350658301E-2</v>
      </c>
      <c r="BJ8" s="16">
        <v>120</v>
      </c>
      <c r="BK8" s="19">
        <v>4.7543581616481798E-2</v>
      </c>
      <c r="BL8" s="3">
        <v>47</v>
      </c>
      <c r="BM8" s="4">
        <v>4.3317972350230403E-2</v>
      </c>
      <c r="BN8" s="16">
        <v>17</v>
      </c>
      <c r="BO8" s="19">
        <v>3.5343035343035303E-2</v>
      </c>
      <c r="BP8" s="16">
        <v>13</v>
      </c>
      <c r="BQ8" s="19">
        <v>3.97553516819572E-2</v>
      </c>
      <c r="BR8" s="3">
        <v>15</v>
      </c>
      <c r="BS8" s="4">
        <v>2.6785714285714302E-2</v>
      </c>
      <c r="BT8" s="49"/>
      <c r="BU8" s="3">
        <f>SUM(BD8,BF8,BH8,BJ8,BL8,BN8,BP8,BR8)</f>
        <v>2203</v>
      </c>
      <c r="BV8" s="4">
        <f>BU8/BU10</f>
        <v>4.9054755171569174E-2</v>
      </c>
      <c r="BX8" s="25" t="s">
        <v>12</v>
      </c>
      <c r="BY8" s="29">
        <f>SUM(BY4:BY7)</f>
        <v>44937</v>
      </c>
      <c r="BZ8" s="30">
        <f>SUM(BZ4:BZ7)</f>
        <v>1</v>
      </c>
      <c r="CB8" s="12" t="s">
        <v>6</v>
      </c>
      <c r="CC8" s="13">
        <v>6429</v>
      </c>
      <c r="CD8" s="14">
        <v>0.38649753516893098</v>
      </c>
      <c r="CR8" t="s">
        <v>51</v>
      </c>
      <c r="CS8" s="1">
        <v>3193</v>
      </c>
      <c r="CT8" s="2">
        <v>7.1055032601197193E-2</v>
      </c>
      <c r="CV8" t="s">
        <v>51</v>
      </c>
      <c r="CW8" s="1">
        <v>2813</v>
      </c>
      <c r="CX8" s="2">
        <v>6.2598749360215394E-2</v>
      </c>
      <c r="CZ8" s="12" t="s">
        <v>6</v>
      </c>
      <c r="DA8" s="13">
        <v>1910</v>
      </c>
      <c r="DB8" s="14">
        <v>5.2680935569285103E-2</v>
      </c>
      <c r="DD8" s="12" t="s">
        <v>6</v>
      </c>
      <c r="DE8" s="13">
        <v>2760</v>
      </c>
      <c r="DF8" s="14">
        <v>6.3020892795981304E-2</v>
      </c>
      <c r="DH8" s="25" t="s">
        <v>12</v>
      </c>
      <c r="DI8" s="29">
        <f>SUM(DI4:DI7)</f>
        <v>44937</v>
      </c>
      <c r="DJ8" s="30">
        <f>SUM(DJ4:DJ7)</f>
        <v>1.0000000000000002</v>
      </c>
      <c r="DL8" s="51" t="s">
        <v>185</v>
      </c>
      <c r="DM8" s="51"/>
      <c r="DN8" s="51"/>
      <c r="DP8" s="12" t="s">
        <v>6</v>
      </c>
      <c r="DQ8" s="13">
        <v>17</v>
      </c>
      <c r="DR8" s="14">
        <v>3.7830740814918701E-4</v>
      </c>
      <c r="DX8" s="1" t="s">
        <v>91</v>
      </c>
      <c r="DY8" s="1">
        <v>142</v>
      </c>
      <c r="DZ8" s="2">
        <v>3.1599795268932099E-3</v>
      </c>
      <c r="EB8" s="12" t="s">
        <v>6</v>
      </c>
      <c r="EC8" s="13">
        <v>1563</v>
      </c>
      <c r="ED8" s="14">
        <v>3.4782028172775203E-2</v>
      </c>
      <c r="EF8" t="s">
        <v>148</v>
      </c>
      <c r="EG8" s="1">
        <v>38</v>
      </c>
      <c r="EH8" s="40">
        <v>2.2578728461081402E-2</v>
      </c>
      <c r="EI8" s="1">
        <v>119</v>
      </c>
      <c r="EJ8" s="40">
        <v>3.04192229038855E-2</v>
      </c>
      <c r="EK8" s="43">
        <v>789</v>
      </c>
      <c r="EL8" s="40">
        <v>6.4735805710534999E-2</v>
      </c>
      <c r="EM8" s="1">
        <v>5015</v>
      </c>
      <c r="EN8" s="40">
        <v>0.19596733226525001</v>
      </c>
      <c r="EO8" s="1">
        <v>646</v>
      </c>
      <c r="EP8" s="2">
        <v>0.41330774152271299</v>
      </c>
      <c r="EQ8" s="49"/>
      <c r="ER8" s="3">
        <f t="shared" si="1"/>
        <v>6607</v>
      </c>
      <c r="ES8" s="4">
        <f>ER8/ER10</f>
        <v>0.14702806150833389</v>
      </c>
      <c r="EU8" t="s">
        <v>148</v>
      </c>
      <c r="EV8" s="1">
        <v>38</v>
      </c>
      <c r="EW8" s="40">
        <v>5.7514757075828697E-3</v>
      </c>
      <c r="EX8" s="1">
        <v>119</v>
      </c>
      <c r="EY8" s="40">
        <v>1.8011200242167399E-2</v>
      </c>
      <c r="EZ8" s="43">
        <v>789</v>
      </c>
      <c r="FA8" s="40">
        <v>0.119418798244286</v>
      </c>
      <c r="FB8" s="1">
        <v>5015</v>
      </c>
      <c r="FC8" s="40">
        <v>0.75904343877705505</v>
      </c>
      <c r="FD8" s="1">
        <v>646</v>
      </c>
      <c r="FE8" s="2">
        <v>9.7775087028908705E-2</v>
      </c>
      <c r="FF8" s="49"/>
      <c r="FG8" s="3">
        <f t="shared" si="2"/>
        <v>6607</v>
      </c>
      <c r="FH8" s="4">
        <f>FG8/FG10</f>
        <v>0.14702806150833389</v>
      </c>
    </row>
    <row r="9" spans="2:164" x14ac:dyDescent="0.3">
      <c r="B9" s="59"/>
      <c r="C9" s="12" t="s">
        <v>6</v>
      </c>
      <c r="D9" s="13">
        <v>197</v>
      </c>
      <c r="E9" s="14">
        <v>0.100870455709165</v>
      </c>
      <c r="F9" s="17">
        <v>2752</v>
      </c>
      <c r="G9" s="20">
        <v>0.107357415931965</v>
      </c>
      <c r="H9" s="13">
        <v>1256</v>
      </c>
      <c r="I9" s="14">
        <v>0.115113188525341</v>
      </c>
      <c r="J9" s="17">
        <v>534</v>
      </c>
      <c r="K9" s="20">
        <v>0.22093504344228401</v>
      </c>
      <c r="L9" s="13">
        <v>232</v>
      </c>
      <c r="M9" s="14">
        <v>0.13249571673329499</v>
      </c>
      <c r="N9" s="17">
        <v>124</v>
      </c>
      <c r="O9" s="20">
        <v>0.23529411764705899</v>
      </c>
      <c r="P9" s="17">
        <v>69</v>
      </c>
      <c r="Q9" s="20">
        <v>0.141975308641975</v>
      </c>
      <c r="R9" s="13">
        <v>108</v>
      </c>
      <c r="S9" s="14">
        <v>8.6956521739130405E-2</v>
      </c>
      <c r="T9" s="50"/>
      <c r="U9" s="13">
        <f t="shared" si="0"/>
        <v>5272</v>
      </c>
      <c r="V9" s="4">
        <f>U9/U10</f>
        <v>0.11736159034749895</v>
      </c>
      <c r="AF9" s="59"/>
      <c r="AG9" s="12" t="s">
        <v>6</v>
      </c>
      <c r="AH9" s="13">
        <v>406</v>
      </c>
      <c r="AI9" s="14">
        <v>3.5733145572962498E-2</v>
      </c>
      <c r="AJ9" s="17">
        <v>10657</v>
      </c>
      <c r="AK9" s="20">
        <v>0.49904003746195302</v>
      </c>
      <c r="AL9" s="13">
        <v>3017</v>
      </c>
      <c r="AM9" s="14">
        <v>0.41815661815661798</v>
      </c>
      <c r="AN9" s="17">
        <v>1043</v>
      </c>
      <c r="AO9" s="20">
        <v>0.41323296354992101</v>
      </c>
      <c r="AP9" s="13">
        <v>402</v>
      </c>
      <c r="AQ9" s="14">
        <v>0.37050691244239597</v>
      </c>
      <c r="AR9" s="17">
        <v>155</v>
      </c>
      <c r="AS9" s="20">
        <v>0.32224532224532199</v>
      </c>
      <c r="AT9" s="17">
        <v>109</v>
      </c>
      <c r="AU9" s="20">
        <v>0.33333333333333298</v>
      </c>
      <c r="AV9" s="13">
        <v>179</v>
      </c>
      <c r="AW9" s="14">
        <v>0.31964285714285701</v>
      </c>
      <c r="AX9" s="50"/>
      <c r="AY9" s="13">
        <f>SUM(AH9,AJ9,AL9,AN9,AP9,AR9,AT9,AV9)</f>
        <v>15968</v>
      </c>
      <c r="AZ9" s="4">
        <f>AY9/AY10</f>
        <v>0.35556347280055223</v>
      </c>
      <c r="BB9" s="59"/>
      <c r="BC9" s="12" t="s">
        <v>6</v>
      </c>
      <c r="BD9" s="13">
        <v>406</v>
      </c>
      <c r="BE9" s="14">
        <v>3.5733145572962498E-2</v>
      </c>
      <c r="BF9" s="17">
        <v>10657</v>
      </c>
      <c r="BG9" s="20">
        <v>0.49904003746195302</v>
      </c>
      <c r="BH9" s="13">
        <v>3017</v>
      </c>
      <c r="BI9" s="14">
        <v>0.41815661815661798</v>
      </c>
      <c r="BJ9" s="17">
        <v>1043</v>
      </c>
      <c r="BK9" s="20">
        <v>0.41323296354992101</v>
      </c>
      <c r="BL9" s="13">
        <v>402</v>
      </c>
      <c r="BM9" s="14">
        <v>0.37050691244239597</v>
      </c>
      <c r="BN9" s="17">
        <v>155</v>
      </c>
      <c r="BO9" s="20">
        <v>0.32224532224532199</v>
      </c>
      <c r="BP9" s="17">
        <v>109</v>
      </c>
      <c r="BQ9" s="20">
        <v>0.33333333333333298</v>
      </c>
      <c r="BR9" s="13">
        <v>179</v>
      </c>
      <c r="BS9" s="14">
        <v>0.31964285714285701</v>
      </c>
      <c r="BT9" s="50"/>
      <c r="BU9" s="13">
        <f>SUM(BD9,BF9,BH9,BJ9,BL9,BN9,BP9,BR9)</f>
        <v>15968</v>
      </c>
      <c r="BV9" s="4">
        <f>BU9/BU10</f>
        <v>0.35556347280055223</v>
      </c>
      <c r="CB9" s="12" t="s">
        <v>12</v>
      </c>
      <c r="CC9" s="13">
        <f>SUM(CC4:CC8)</f>
        <v>16634</v>
      </c>
      <c r="CD9" s="14">
        <f>SUM(CD4:CD8)</f>
        <v>1.0000000000000007</v>
      </c>
      <c r="CR9" t="s">
        <v>52</v>
      </c>
      <c r="CS9" s="1">
        <v>7255</v>
      </c>
      <c r="CT9" s="2">
        <v>0.161448249771903</v>
      </c>
      <c r="CV9" t="s">
        <v>52</v>
      </c>
      <c r="CW9" s="1">
        <v>2047</v>
      </c>
      <c r="CX9" s="2">
        <v>4.5552662616552102E-2</v>
      </c>
      <c r="CZ9" s="25" t="s">
        <v>12</v>
      </c>
      <c r="DA9" s="29">
        <f>SUM(DA4:DA8)</f>
        <v>36256</v>
      </c>
      <c r="DB9" s="30">
        <f>SUM(DB4:DB8)</f>
        <v>1</v>
      </c>
      <c r="DD9" s="25" t="s">
        <v>12</v>
      </c>
      <c r="DE9" s="29">
        <f>SUM(DE4:DE8)</f>
        <v>43795</v>
      </c>
      <c r="DF9" s="30">
        <f>SUM(DF4:DF8)</f>
        <v>1</v>
      </c>
      <c r="DL9" s="51"/>
      <c r="DM9" s="51"/>
      <c r="DN9" s="51"/>
      <c r="DP9" s="25" t="s">
        <v>12</v>
      </c>
      <c r="DQ9" s="29">
        <f>SUM(DQ4:DQ8)</f>
        <v>44937</v>
      </c>
      <c r="DR9" s="30">
        <f>SUM(DR4:DR8)</f>
        <v>0.99999999999999956</v>
      </c>
      <c r="DX9" s="1" t="s">
        <v>92</v>
      </c>
      <c r="DY9" s="1">
        <v>185</v>
      </c>
      <c r="DZ9" s="2">
        <v>4.1168747357411498E-3</v>
      </c>
      <c r="EB9" s="45" t="s">
        <v>12</v>
      </c>
      <c r="EC9" s="26">
        <f>SUM(EC4:EC8)</f>
        <v>44937</v>
      </c>
      <c r="ED9" s="27">
        <f>SUM(ED4:ED8)</f>
        <v>1.0000000000000004</v>
      </c>
      <c r="EF9" s="12" t="s">
        <v>149</v>
      </c>
      <c r="EG9" s="21">
        <v>30</v>
      </c>
      <c r="EH9" s="41">
        <v>1.7825311942958999E-2</v>
      </c>
      <c r="EI9" s="21">
        <v>108</v>
      </c>
      <c r="EJ9" s="41">
        <v>2.7607361963190202E-2</v>
      </c>
      <c r="EK9" s="44">
        <v>776</v>
      </c>
      <c r="EL9" s="41">
        <v>6.3669182802756796E-2</v>
      </c>
      <c r="EM9" s="21">
        <v>2140</v>
      </c>
      <c r="EN9" s="41">
        <v>8.3623148763237107E-2</v>
      </c>
      <c r="EO9" s="21">
        <v>69</v>
      </c>
      <c r="EP9" s="24">
        <v>4.4145873320537397E-2</v>
      </c>
      <c r="EQ9" s="50"/>
      <c r="ER9" s="3">
        <f t="shared" si="1"/>
        <v>3123</v>
      </c>
      <c r="ES9" s="4">
        <f>ER9/ER10</f>
        <v>6.9497296214700577E-2</v>
      </c>
      <c r="EU9" s="12" t="s">
        <v>149</v>
      </c>
      <c r="EV9" s="21">
        <v>30</v>
      </c>
      <c r="EW9" s="41">
        <v>9.6061479346781897E-3</v>
      </c>
      <c r="EX9" s="21">
        <v>108</v>
      </c>
      <c r="EY9" s="41">
        <v>3.4582132564841501E-2</v>
      </c>
      <c r="EZ9" s="44">
        <v>776</v>
      </c>
      <c r="FA9" s="41">
        <v>0.24847902657700899</v>
      </c>
      <c r="FB9" s="21">
        <v>2140</v>
      </c>
      <c r="FC9" s="41">
        <v>0.68523855267371103</v>
      </c>
      <c r="FD9" s="21">
        <v>69</v>
      </c>
      <c r="FE9" s="24">
        <v>2.2094140249759801E-2</v>
      </c>
      <c r="FF9" s="50"/>
      <c r="FG9" s="3">
        <f t="shared" si="2"/>
        <v>3123</v>
      </c>
      <c r="FH9" s="4">
        <f>FG9/FG10</f>
        <v>6.9497296214700577E-2</v>
      </c>
    </row>
    <row r="10" spans="2:164" x14ac:dyDescent="0.3">
      <c r="U10" s="3">
        <f>SUM(U5:U9)</f>
        <v>44921</v>
      </c>
      <c r="AY10" s="25">
        <f>SUM(AY5:AY9)</f>
        <v>44909</v>
      </c>
      <c r="BB10" s="25"/>
      <c r="BC10" s="25" t="s">
        <v>12</v>
      </c>
      <c r="BD10" s="25">
        <f>SUM(BD5:BD9)</f>
        <v>11362</v>
      </c>
      <c r="BE10" s="25"/>
      <c r="BF10" s="25">
        <f t="shared" ref="BF10:BR10" si="3">SUM(BF5:BF9)</f>
        <v>21355</v>
      </c>
      <c r="BG10" s="25"/>
      <c r="BH10" s="25">
        <f t="shared" si="3"/>
        <v>7215</v>
      </c>
      <c r="BI10" s="25"/>
      <c r="BJ10" s="25">
        <f t="shared" si="3"/>
        <v>2524</v>
      </c>
      <c r="BK10" s="25"/>
      <c r="BL10" s="25">
        <f t="shared" si="3"/>
        <v>1085</v>
      </c>
      <c r="BM10" s="25"/>
      <c r="BN10" s="25">
        <f t="shared" si="3"/>
        <v>481</v>
      </c>
      <c r="BO10" s="25"/>
      <c r="BP10" s="25">
        <f t="shared" si="3"/>
        <v>327</v>
      </c>
      <c r="BQ10" s="25"/>
      <c r="BR10" s="25">
        <f t="shared" si="3"/>
        <v>560</v>
      </c>
      <c r="BS10" s="25"/>
      <c r="BT10" s="25"/>
      <c r="BU10" s="25">
        <f>SUM(BU5:BU9)</f>
        <v>44909</v>
      </c>
      <c r="CR10" t="s">
        <v>53</v>
      </c>
      <c r="CS10" s="1">
        <v>10031</v>
      </c>
      <c r="CT10" s="2">
        <v>0.22322362418496999</v>
      </c>
      <c r="CV10" t="s">
        <v>53</v>
      </c>
      <c r="CW10" s="1">
        <v>1438</v>
      </c>
      <c r="CX10" s="2">
        <v>3.2000356054031197E-2</v>
      </c>
      <c r="DL10" s="31" t="s">
        <v>81</v>
      </c>
      <c r="DM10" s="5" t="s">
        <v>19</v>
      </c>
      <c r="DN10" s="6" t="s">
        <v>20</v>
      </c>
      <c r="DX10" s="1" t="s">
        <v>93</v>
      </c>
      <c r="DY10" s="1">
        <v>283</v>
      </c>
      <c r="DZ10" s="2">
        <v>6.2977056768364599E-3</v>
      </c>
      <c r="EF10" t="s">
        <v>12</v>
      </c>
      <c r="EG10" s="1">
        <f>SUM(EG5:EG9)</f>
        <v>1683</v>
      </c>
      <c r="EH10" s="2">
        <f t="shared" ref="EH10:EP10" si="4">SUM(EH5:EH9)</f>
        <v>0.99999999999999978</v>
      </c>
      <c r="EI10" s="46">
        <f t="shared" si="4"/>
        <v>3912</v>
      </c>
      <c r="EJ10" s="47">
        <f t="shared" si="4"/>
        <v>0.99999999999999978</v>
      </c>
      <c r="EK10" s="1">
        <f t="shared" si="4"/>
        <v>12188</v>
      </c>
      <c r="EL10" s="2">
        <f t="shared" si="4"/>
        <v>0.99999999999999989</v>
      </c>
      <c r="EM10" s="46">
        <f t="shared" si="4"/>
        <v>25591</v>
      </c>
      <c r="EN10" s="47">
        <f t="shared" si="4"/>
        <v>1.0000000000000009</v>
      </c>
      <c r="EO10" s="1">
        <f t="shared" si="4"/>
        <v>1563</v>
      </c>
      <c r="EP10" s="2">
        <f t="shared" si="4"/>
        <v>0.99999999999999978</v>
      </c>
      <c r="EQ10" s="3"/>
      <c r="ER10" s="29">
        <f t="shared" si="1"/>
        <v>44937</v>
      </c>
      <c r="ES10" s="30">
        <f>SUM(ES5:ES9)</f>
        <v>1</v>
      </c>
      <c r="EU10" t="s">
        <v>12</v>
      </c>
      <c r="EV10" s="1">
        <f>SUM(EV5:EV9)</f>
        <v>1683</v>
      </c>
      <c r="EW10" s="2"/>
      <c r="EX10" s="46">
        <f t="shared" ref="EX10:FD10" si="5">SUM(EX5:EX9)</f>
        <v>3912</v>
      </c>
      <c r="EY10" s="47"/>
      <c r="EZ10" s="1">
        <f t="shared" si="5"/>
        <v>12188</v>
      </c>
      <c r="FA10" s="2"/>
      <c r="FB10" s="46">
        <f t="shared" si="5"/>
        <v>25591</v>
      </c>
      <c r="FC10" s="47"/>
      <c r="FD10" s="1">
        <f t="shared" si="5"/>
        <v>1563</v>
      </c>
      <c r="FE10" s="2"/>
      <c r="FF10" s="3"/>
      <c r="FG10" s="29">
        <f t="shared" si="2"/>
        <v>44937</v>
      </c>
      <c r="FH10" s="30">
        <f>SUM(FH5:FH9)</f>
        <v>1</v>
      </c>
    </row>
    <row r="11" spans="2:164" x14ac:dyDescent="0.3">
      <c r="BU11" s="3"/>
      <c r="CB11" s="51" t="s">
        <v>183</v>
      </c>
      <c r="CC11" s="51"/>
      <c r="CD11" s="51"/>
      <c r="CR11" t="s">
        <v>54</v>
      </c>
      <c r="CS11" s="1">
        <v>16941</v>
      </c>
      <c r="CT11" s="2">
        <v>0.37699445890913902</v>
      </c>
      <c r="CV11" t="s">
        <v>54</v>
      </c>
      <c r="CW11" s="1">
        <v>877</v>
      </c>
      <c r="CX11" s="2">
        <v>1.9516211585107999E-2</v>
      </c>
      <c r="CZ11" s="51" t="s">
        <v>184</v>
      </c>
      <c r="DA11" s="51"/>
      <c r="DB11" s="51"/>
      <c r="DL11" s="9" t="s">
        <v>41</v>
      </c>
      <c r="DM11" s="10">
        <v>17892</v>
      </c>
      <c r="DN11" s="11">
        <v>0.94441805225653197</v>
      </c>
      <c r="DX11" s="1" t="s">
        <v>94</v>
      </c>
      <c r="DY11" s="1">
        <v>316</v>
      </c>
      <c r="DZ11" s="2">
        <v>7.0320671161848798E-3</v>
      </c>
      <c r="EF11" s="9" t="s">
        <v>152</v>
      </c>
      <c r="EG11" s="22">
        <v>18</v>
      </c>
      <c r="EH11" s="39">
        <v>1.06951871657754E-2</v>
      </c>
      <c r="EI11" s="22">
        <v>35</v>
      </c>
      <c r="EJ11" s="39">
        <v>8.9468302658486706E-3</v>
      </c>
      <c r="EK11" s="42">
        <v>70</v>
      </c>
      <c r="EL11" s="39">
        <v>5.7433541188053796E-3</v>
      </c>
      <c r="EM11" s="22">
        <v>103</v>
      </c>
      <c r="EN11" s="39">
        <v>4.0248524872025298E-3</v>
      </c>
      <c r="EO11" s="22">
        <v>0</v>
      </c>
      <c r="EP11" s="23">
        <v>0</v>
      </c>
      <c r="EQ11" s="52" t="s">
        <v>8</v>
      </c>
      <c r="ER11" s="3">
        <f>SUM(EG11,EI11,EK11,EM11,EO11)</f>
        <v>226</v>
      </c>
      <c r="ES11" s="4">
        <f>ER11/$ER$38</f>
        <v>5.0292631906891875E-3</v>
      </c>
      <c r="EU11" s="9" t="s">
        <v>152</v>
      </c>
      <c r="EV11" s="22">
        <v>18</v>
      </c>
      <c r="EW11" s="39">
        <v>7.9646017699115002E-2</v>
      </c>
      <c r="EX11" s="22">
        <v>35</v>
      </c>
      <c r="EY11" s="39">
        <v>0.15486725663716799</v>
      </c>
      <c r="EZ11" s="42">
        <v>70</v>
      </c>
      <c r="FA11" s="39">
        <v>0.30973451327433599</v>
      </c>
      <c r="FB11" s="22">
        <v>103</v>
      </c>
      <c r="FC11" s="39">
        <v>0.45575221238938102</v>
      </c>
      <c r="FD11" s="22">
        <v>0</v>
      </c>
      <c r="FE11" s="23">
        <v>0</v>
      </c>
      <c r="FF11" s="52" t="s">
        <v>8</v>
      </c>
      <c r="FG11" s="3">
        <f>SUM(EV11,EX11,EZ11,FB11,FD11)</f>
        <v>226</v>
      </c>
      <c r="FH11" s="4">
        <f>FG11/$ER$38</f>
        <v>5.0292631906891875E-3</v>
      </c>
    </row>
    <row r="12" spans="2:164" x14ac:dyDescent="0.3">
      <c r="CB12" s="51"/>
      <c r="CC12" s="51"/>
      <c r="CD12" s="51"/>
      <c r="CR12" s="9" t="s">
        <v>55</v>
      </c>
      <c r="CS12" s="22">
        <v>5702</v>
      </c>
      <c r="CT12" s="23">
        <v>0.12688875536862701</v>
      </c>
      <c r="CV12" t="s">
        <v>61</v>
      </c>
      <c r="CW12" s="1">
        <v>442</v>
      </c>
      <c r="CX12" s="2">
        <v>9.8359926118788497E-3</v>
      </c>
      <c r="CZ12" s="51"/>
      <c r="DA12" s="51"/>
      <c r="DB12" s="51"/>
      <c r="DL12" s="12" t="s">
        <v>42</v>
      </c>
      <c r="DM12" s="13">
        <v>1053</v>
      </c>
      <c r="DN12" s="14">
        <v>5.5581947743467898E-2</v>
      </c>
      <c r="DX12" s="1" t="s">
        <v>95</v>
      </c>
      <c r="DY12" s="1">
        <v>332</v>
      </c>
      <c r="DZ12" s="2">
        <v>7.3881211473841198E-3</v>
      </c>
      <c r="EF12" t="s">
        <v>153</v>
      </c>
      <c r="EG12" s="1">
        <v>36</v>
      </c>
      <c r="EH12" s="40">
        <v>2.1390374331550801E-2</v>
      </c>
      <c r="EI12" s="1">
        <v>81</v>
      </c>
      <c r="EJ12" s="40">
        <v>2.0705521472392598E-2</v>
      </c>
      <c r="EK12" s="43">
        <v>324</v>
      </c>
      <c r="EL12" s="40">
        <v>2.6583524778470601E-2</v>
      </c>
      <c r="EM12" s="1">
        <v>554</v>
      </c>
      <c r="EN12" s="40">
        <v>2.1648235707866E-2</v>
      </c>
      <c r="EO12" s="1">
        <v>1</v>
      </c>
      <c r="EP12" s="2">
        <v>6.3979526551503495E-4</v>
      </c>
      <c r="EQ12" s="49"/>
      <c r="ER12" s="3">
        <f t="shared" si="1"/>
        <v>996</v>
      </c>
      <c r="ES12" s="4">
        <f t="shared" ref="ES12:ES38" si="6">ER12/$ER$38</f>
        <v>2.2164363442152345E-2</v>
      </c>
      <c r="EU12" t="s">
        <v>153</v>
      </c>
      <c r="EV12" s="1">
        <v>36</v>
      </c>
      <c r="EW12" s="40">
        <v>3.6144578313252997E-2</v>
      </c>
      <c r="EX12" s="1">
        <v>81</v>
      </c>
      <c r="EY12" s="40">
        <v>8.1325301204819303E-2</v>
      </c>
      <c r="EZ12" s="43">
        <v>324</v>
      </c>
      <c r="FA12" s="40">
        <v>0.32530120481927699</v>
      </c>
      <c r="FB12" s="1">
        <v>554</v>
      </c>
      <c r="FC12" s="40">
        <v>0.55622489959839405</v>
      </c>
      <c r="FD12" s="1">
        <v>1</v>
      </c>
      <c r="FE12" s="2">
        <v>1.00401606425703E-3</v>
      </c>
      <c r="FF12" s="49"/>
      <c r="FG12" s="3">
        <f t="shared" ref="FG12:FG38" si="7">SUM(EV12,EX12,EZ12,FB12,FD12)</f>
        <v>996</v>
      </c>
      <c r="FH12" s="4">
        <f t="shared" ref="FH12:FH38" si="8">FG12/$ER$38</f>
        <v>2.2164363442152345E-2</v>
      </c>
    </row>
    <row r="13" spans="2:164" x14ac:dyDescent="0.3">
      <c r="CB13" s="31" t="s">
        <v>73</v>
      </c>
      <c r="CC13" s="5" t="s">
        <v>19</v>
      </c>
      <c r="CD13" s="6" t="s">
        <v>20</v>
      </c>
      <c r="CR13" t="s">
        <v>56</v>
      </c>
      <c r="CS13" s="1">
        <v>890</v>
      </c>
      <c r="CT13" s="2">
        <v>1.9805505485457401E-2</v>
      </c>
      <c r="CV13" t="s">
        <v>62</v>
      </c>
      <c r="CW13" s="1">
        <v>118</v>
      </c>
      <c r="CX13" s="2">
        <v>2.6258984800943499E-3</v>
      </c>
      <c r="CZ13" s="31" t="s">
        <v>72</v>
      </c>
      <c r="DA13" s="5" t="s">
        <v>19</v>
      </c>
      <c r="DB13" s="6" t="s">
        <v>20</v>
      </c>
      <c r="DL13" s="25" t="s">
        <v>12</v>
      </c>
      <c r="DM13" s="29">
        <f>SUM(DM11:DM12)</f>
        <v>18945</v>
      </c>
      <c r="DN13" s="30">
        <f>SUM(DN11:DN12)</f>
        <v>0.99999999999999989</v>
      </c>
      <c r="DX13" s="1" t="s">
        <v>96</v>
      </c>
      <c r="DY13" s="1">
        <v>304</v>
      </c>
      <c r="DZ13" s="2">
        <v>6.7650265927854496E-3</v>
      </c>
      <c r="EF13" t="s">
        <v>154</v>
      </c>
      <c r="EG13" s="1">
        <v>46</v>
      </c>
      <c r="EH13" s="40">
        <v>2.7332144979203801E-2</v>
      </c>
      <c r="EI13" s="1">
        <v>95</v>
      </c>
      <c r="EJ13" s="40">
        <v>2.4284253578732099E-2</v>
      </c>
      <c r="EK13" s="43">
        <v>222</v>
      </c>
      <c r="EL13" s="40">
        <v>1.8214637348211399E-2</v>
      </c>
      <c r="EM13" s="1">
        <v>289</v>
      </c>
      <c r="EN13" s="40">
        <v>1.1293032706811E-2</v>
      </c>
      <c r="EO13" s="1">
        <v>4</v>
      </c>
      <c r="EP13" s="2">
        <v>2.5591810620601398E-3</v>
      </c>
      <c r="EQ13" s="49"/>
      <c r="ER13" s="3">
        <f t="shared" si="1"/>
        <v>656</v>
      </c>
      <c r="ES13" s="4">
        <f t="shared" si="6"/>
        <v>1.4598215279168613E-2</v>
      </c>
      <c r="EU13" t="s">
        <v>154</v>
      </c>
      <c r="EV13" s="1">
        <v>46</v>
      </c>
      <c r="EW13" s="40">
        <v>7.0121951219512202E-2</v>
      </c>
      <c r="EX13" s="1">
        <v>95</v>
      </c>
      <c r="EY13" s="40">
        <v>0.144817073170732</v>
      </c>
      <c r="EZ13" s="43">
        <v>222</v>
      </c>
      <c r="FA13" s="40">
        <v>0.33841463414634099</v>
      </c>
      <c r="FB13" s="1">
        <v>289</v>
      </c>
      <c r="FC13" s="40">
        <v>0.44054878048780499</v>
      </c>
      <c r="FD13" s="1">
        <v>4</v>
      </c>
      <c r="FE13" s="2">
        <v>6.0975609756097598E-3</v>
      </c>
      <c r="FF13" s="49"/>
      <c r="FG13" s="3">
        <f t="shared" si="7"/>
        <v>656</v>
      </c>
      <c r="FH13" s="4">
        <f t="shared" si="8"/>
        <v>1.4598215279168613E-2</v>
      </c>
    </row>
    <row r="14" spans="2:164" x14ac:dyDescent="0.3">
      <c r="CB14" s="9" t="s">
        <v>2</v>
      </c>
      <c r="CC14" s="10">
        <v>3520</v>
      </c>
      <c r="CD14" s="11">
        <v>7.8331886863831607E-2</v>
      </c>
      <c r="CR14" t="s">
        <v>57</v>
      </c>
      <c r="CS14" s="1">
        <v>4118</v>
      </c>
      <c r="CT14" s="2">
        <v>9.1639406279902996E-2</v>
      </c>
      <c r="CV14" t="s">
        <v>63</v>
      </c>
      <c r="CW14" s="1">
        <v>66</v>
      </c>
      <c r="CX14" s="2">
        <v>1.4687228786968399E-3</v>
      </c>
      <c r="CZ14" s="9" t="s">
        <v>2</v>
      </c>
      <c r="DA14" s="10">
        <v>21314</v>
      </c>
      <c r="DB14" s="11">
        <v>0.47430847631127998</v>
      </c>
      <c r="DX14" s="1" t="s">
        <v>97</v>
      </c>
      <c r="DY14" s="1">
        <v>360</v>
      </c>
      <c r="DZ14" s="2">
        <v>8.0112157019827795E-3</v>
      </c>
      <c r="EF14" t="s">
        <v>155</v>
      </c>
      <c r="EG14" s="1">
        <v>76</v>
      </c>
      <c r="EH14" s="40">
        <v>4.5157456922162803E-2</v>
      </c>
      <c r="EI14" s="1">
        <v>62</v>
      </c>
      <c r="EJ14" s="40">
        <v>1.5848670756646199E-2</v>
      </c>
      <c r="EK14" s="43">
        <v>33</v>
      </c>
      <c r="EL14" s="40">
        <v>2.7075812274368199E-3</v>
      </c>
      <c r="EM14" s="1">
        <v>28</v>
      </c>
      <c r="EN14" s="40">
        <v>1.09413465671525E-3</v>
      </c>
      <c r="EO14" s="1">
        <v>0</v>
      </c>
      <c r="EP14" s="2">
        <v>0</v>
      </c>
      <c r="EQ14" s="49"/>
      <c r="ER14" s="3">
        <f t="shared" si="1"/>
        <v>199</v>
      </c>
      <c r="ES14" s="4">
        <f t="shared" si="6"/>
        <v>4.4284220130404789E-3</v>
      </c>
      <c r="EU14" t="s">
        <v>155</v>
      </c>
      <c r="EV14" s="1">
        <v>76</v>
      </c>
      <c r="EW14" s="40">
        <v>0.38190954773869301</v>
      </c>
      <c r="EX14" s="1">
        <v>62</v>
      </c>
      <c r="EY14" s="40">
        <v>0.31155778894472402</v>
      </c>
      <c r="EZ14" s="43">
        <v>33</v>
      </c>
      <c r="FA14" s="40">
        <v>0.16582914572864299</v>
      </c>
      <c r="FB14" s="1">
        <v>28</v>
      </c>
      <c r="FC14" s="40">
        <v>0.14070351758794</v>
      </c>
      <c r="FD14" s="1">
        <v>0</v>
      </c>
      <c r="FE14" s="2">
        <v>0</v>
      </c>
      <c r="FF14" s="49"/>
      <c r="FG14" s="3">
        <f t="shared" si="7"/>
        <v>199</v>
      </c>
      <c r="FH14" s="4">
        <f t="shared" si="8"/>
        <v>4.4284220130404789E-3</v>
      </c>
    </row>
    <row r="15" spans="2:164" x14ac:dyDescent="0.3">
      <c r="CB15" t="s">
        <v>3</v>
      </c>
      <c r="CC15" s="3">
        <v>7953</v>
      </c>
      <c r="CD15" s="4">
        <v>0.17698110688297</v>
      </c>
      <c r="CR15" t="s">
        <v>58</v>
      </c>
      <c r="CS15" s="1">
        <v>17286</v>
      </c>
      <c r="CT15" s="2">
        <v>0.38467187395687302</v>
      </c>
      <c r="CV15" s="9" t="s">
        <v>65</v>
      </c>
      <c r="CW15" s="22">
        <v>12391</v>
      </c>
      <c r="CX15" s="23">
        <v>0.27574159378685698</v>
      </c>
      <c r="CZ15" t="s">
        <v>3</v>
      </c>
      <c r="DA15" s="3">
        <v>17479</v>
      </c>
      <c r="DB15" s="4">
        <v>0.38896677570821397</v>
      </c>
      <c r="DX15" s="1" t="s">
        <v>98</v>
      </c>
      <c r="DY15" s="1">
        <v>386</v>
      </c>
      <c r="DZ15" s="2">
        <v>8.5898035026815301E-3</v>
      </c>
      <c r="EF15" t="s">
        <v>156</v>
      </c>
      <c r="EG15" s="1">
        <v>220</v>
      </c>
      <c r="EH15" s="40">
        <v>0.13071895424836599</v>
      </c>
      <c r="EI15" s="1">
        <v>590</v>
      </c>
      <c r="EJ15" s="40">
        <v>0.15081799591001999</v>
      </c>
      <c r="EK15" s="43">
        <v>1639</v>
      </c>
      <c r="EL15" s="40">
        <v>0.13447653429602899</v>
      </c>
      <c r="EM15" s="1">
        <v>2066</v>
      </c>
      <c r="EN15" s="40">
        <v>8.0731507170489603E-2</v>
      </c>
      <c r="EO15" s="1">
        <v>47</v>
      </c>
      <c r="EP15" s="2">
        <v>3.0070377479206701E-2</v>
      </c>
      <c r="EQ15" s="49"/>
      <c r="ER15" s="3">
        <f t="shared" si="1"/>
        <v>4562</v>
      </c>
      <c r="ES15" s="4">
        <f t="shared" si="6"/>
        <v>0.10151990564568174</v>
      </c>
      <c r="EU15" t="s">
        <v>156</v>
      </c>
      <c r="EV15" s="1">
        <v>220</v>
      </c>
      <c r="EW15" s="40">
        <v>4.8224462954844401E-2</v>
      </c>
      <c r="EX15" s="1">
        <v>590</v>
      </c>
      <c r="EY15" s="40">
        <v>0.12932924156071901</v>
      </c>
      <c r="EZ15" s="43">
        <v>1639</v>
      </c>
      <c r="FA15" s="40">
        <v>0.35927224901359101</v>
      </c>
      <c r="FB15" s="1">
        <v>2066</v>
      </c>
      <c r="FC15" s="40">
        <v>0.45287154756685699</v>
      </c>
      <c r="FD15" s="1">
        <v>47</v>
      </c>
      <c r="FE15" s="2">
        <v>1.03024989039895E-2</v>
      </c>
      <c r="FF15" s="49"/>
      <c r="FG15" s="3">
        <f t="shared" si="7"/>
        <v>4562</v>
      </c>
      <c r="FH15" s="4">
        <f t="shared" si="8"/>
        <v>0.10151990564568174</v>
      </c>
    </row>
    <row r="16" spans="2:164" x14ac:dyDescent="0.3">
      <c r="CB16" t="s">
        <v>4</v>
      </c>
      <c r="CC16" s="3">
        <v>9941</v>
      </c>
      <c r="CD16" s="4">
        <v>0.22122082025947401</v>
      </c>
      <c r="CR16" s="12" t="s">
        <v>59</v>
      </c>
      <c r="CS16" s="21">
        <v>16941</v>
      </c>
      <c r="CT16" s="24">
        <v>0.37699445890913902</v>
      </c>
      <c r="CV16" t="s">
        <v>66</v>
      </c>
      <c r="CW16" s="1">
        <v>21427</v>
      </c>
      <c r="CX16" s="2">
        <v>0.47682310790662502</v>
      </c>
      <c r="CZ16" t="s">
        <v>4</v>
      </c>
      <c r="DA16" s="3">
        <v>5880</v>
      </c>
      <c r="DB16" s="4">
        <v>0.13084985646571901</v>
      </c>
      <c r="DX16" s="1" t="s">
        <v>99</v>
      </c>
      <c r="DY16" s="1">
        <v>326</v>
      </c>
      <c r="DZ16" s="2">
        <v>7.2546008856843999E-3</v>
      </c>
      <c r="EF16" t="s">
        <v>157</v>
      </c>
      <c r="EG16" s="1">
        <v>58</v>
      </c>
      <c r="EH16" s="40">
        <v>3.4462269756387401E-2</v>
      </c>
      <c r="EI16" s="1">
        <v>204</v>
      </c>
      <c r="EJ16" s="40">
        <v>5.2147239263803699E-2</v>
      </c>
      <c r="EK16" s="43">
        <v>986</v>
      </c>
      <c r="EL16" s="40">
        <v>8.0899245159173003E-2</v>
      </c>
      <c r="EM16" s="1">
        <v>1218</v>
      </c>
      <c r="EN16" s="40">
        <v>4.7594857567113402E-2</v>
      </c>
      <c r="EO16" s="1">
        <v>14</v>
      </c>
      <c r="EP16" s="2">
        <v>8.9571337172104897E-3</v>
      </c>
      <c r="EQ16" s="49"/>
      <c r="ER16" s="3">
        <f t="shared" si="1"/>
        <v>2480</v>
      </c>
      <c r="ES16" s="4">
        <f t="shared" si="6"/>
        <v>5.5188374835881342E-2</v>
      </c>
      <c r="EU16" t="s">
        <v>157</v>
      </c>
      <c r="EV16" s="1">
        <v>58</v>
      </c>
      <c r="EW16" s="40">
        <v>2.3387096774193501E-2</v>
      </c>
      <c r="EX16" s="1">
        <v>204</v>
      </c>
      <c r="EY16" s="40">
        <v>8.2258064516129006E-2</v>
      </c>
      <c r="EZ16" s="43">
        <v>986</v>
      </c>
      <c r="FA16" s="40">
        <v>0.39758064516128999</v>
      </c>
      <c r="FB16" s="1">
        <v>1218</v>
      </c>
      <c r="FC16" s="40">
        <v>0.49112903225806498</v>
      </c>
      <c r="FD16" s="1">
        <v>14</v>
      </c>
      <c r="FE16" s="2">
        <v>5.6451612903225803E-3</v>
      </c>
      <c r="FF16" s="49"/>
      <c r="FG16" s="3">
        <f t="shared" si="7"/>
        <v>2480</v>
      </c>
      <c r="FH16" s="4">
        <f t="shared" si="8"/>
        <v>5.5188374835881342E-2</v>
      </c>
    </row>
    <row r="17" spans="80:164" x14ac:dyDescent="0.3">
      <c r="CB17" t="s">
        <v>5</v>
      </c>
      <c r="CC17" s="3">
        <v>16922</v>
      </c>
      <c r="CD17" s="4">
        <v>0.37657164474708998</v>
      </c>
      <c r="CR17" s="25" t="s">
        <v>12</v>
      </c>
      <c r="CS17" s="26">
        <f>SUM(CS12:CS16)</f>
        <v>44937</v>
      </c>
      <c r="CT17" s="27">
        <f>SUM(CT12:CT16)</f>
        <v>0.99999999999999933</v>
      </c>
      <c r="CV17" t="s">
        <v>67</v>
      </c>
      <c r="CW17" s="1">
        <v>10493</v>
      </c>
      <c r="CX17" s="2">
        <v>0.23350468433584801</v>
      </c>
      <c r="CZ17" t="s">
        <v>5</v>
      </c>
      <c r="DA17" s="3">
        <v>153</v>
      </c>
      <c r="DB17" s="4">
        <v>3.4047666733426798E-3</v>
      </c>
      <c r="DX17" s="1" t="s">
        <v>100</v>
      </c>
      <c r="DY17" s="1">
        <v>327</v>
      </c>
      <c r="DZ17" s="2">
        <v>7.2768542626343502E-3</v>
      </c>
      <c r="EF17" t="s">
        <v>158</v>
      </c>
      <c r="EG17" s="1">
        <v>0</v>
      </c>
      <c r="EH17" s="40">
        <v>0</v>
      </c>
      <c r="EI17" s="1">
        <v>1</v>
      </c>
      <c r="EJ17" s="40">
        <v>2.55623721881391E-4</v>
      </c>
      <c r="EK17" s="43">
        <v>60</v>
      </c>
      <c r="EL17" s="40">
        <v>4.9228749589760399E-3</v>
      </c>
      <c r="EM17" s="1">
        <v>111</v>
      </c>
      <c r="EN17" s="40">
        <v>4.33746238912118E-3</v>
      </c>
      <c r="EO17" s="1">
        <v>0</v>
      </c>
      <c r="EP17" s="2">
        <v>0</v>
      </c>
      <c r="EQ17" s="49"/>
      <c r="ER17" s="3">
        <f t="shared" si="1"/>
        <v>172</v>
      </c>
      <c r="ES17" s="4">
        <f t="shared" si="6"/>
        <v>3.8275808353917706E-3</v>
      </c>
      <c r="EU17" t="s">
        <v>158</v>
      </c>
      <c r="EV17" s="1">
        <v>0</v>
      </c>
      <c r="EW17" s="40">
        <v>0</v>
      </c>
      <c r="EX17" s="1">
        <v>1</v>
      </c>
      <c r="EY17" s="40">
        <v>5.8139534883720903E-3</v>
      </c>
      <c r="EZ17" s="43">
        <v>60</v>
      </c>
      <c r="FA17" s="40">
        <v>0.34883720930232598</v>
      </c>
      <c r="FB17" s="1">
        <v>111</v>
      </c>
      <c r="FC17" s="40">
        <v>0.64534883720930203</v>
      </c>
      <c r="FD17" s="1">
        <v>0</v>
      </c>
      <c r="FE17" s="2">
        <v>0</v>
      </c>
      <c r="FF17" s="49"/>
      <c r="FG17" s="3">
        <f t="shared" si="7"/>
        <v>172</v>
      </c>
      <c r="FH17" s="4">
        <f t="shared" si="8"/>
        <v>3.8275808353917706E-3</v>
      </c>
    </row>
    <row r="18" spans="80:164" x14ac:dyDescent="0.3">
      <c r="CB18" s="12" t="s">
        <v>6</v>
      </c>
      <c r="CC18" s="13">
        <v>6601</v>
      </c>
      <c r="CD18" s="14">
        <v>0.14689454124663401</v>
      </c>
      <c r="CV18" s="12" t="s">
        <v>64</v>
      </c>
      <c r="CW18" s="21">
        <v>626</v>
      </c>
      <c r="CX18" s="24">
        <v>1.3930613970670001E-2</v>
      </c>
      <c r="CZ18" s="12" t="s">
        <v>6</v>
      </c>
      <c r="DA18" s="13">
        <v>111</v>
      </c>
      <c r="DB18" s="14">
        <v>2.4701248414446902E-3</v>
      </c>
      <c r="DX18" s="1" t="s">
        <v>101</v>
      </c>
      <c r="DY18" s="1">
        <v>319</v>
      </c>
      <c r="DZ18" s="2">
        <v>7.0988272470347401E-3</v>
      </c>
      <c r="EF18" t="s">
        <v>159</v>
      </c>
      <c r="EG18" s="1">
        <v>16</v>
      </c>
      <c r="EH18" s="40">
        <v>9.5068330362447998E-3</v>
      </c>
      <c r="EI18" s="1">
        <v>24</v>
      </c>
      <c r="EJ18" s="40">
        <v>6.13496932515337E-3</v>
      </c>
      <c r="EK18" s="43">
        <v>168</v>
      </c>
      <c r="EL18" s="40">
        <v>1.3784049885132901E-2</v>
      </c>
      <c r="EM18" s="1">
        <v>587</v>
      </c>
      <c r="EN18" s="40">
        <v>2.29377515532804E-2</v>
      </c>
      <c r="EO18" s="1">
        <v>29</v>
      </c>
      <c r="EP18" s="2">
        <v>1.8554062699936001E-2</v>
      </c>
      <c r="EQ18" s="49"/>
      <c r="ER18" s="3">
        <f t="shared" si="1"/>
        <v>824</v>
      </c>
      <c r="ES18" s="4">
        <f t="shared" si="6"/>
        <v>1.8336782606760575E-2</v>
      </c>
      <c r="EU18" t="s">
        <v>159</v>
      </c>
      <c r="EV18" s="1">
        <v>16</v>
      </c>
      <c r="EW18" s="40">
        <v>1.94174757281553E-2</v>
      </c>
      <c r="EX18" s="1">
        <v>24</v>
      </c>
      <c r="EY18" s="40">
        <v>2.9126213592233E-2</v>
      </c>
      <c r="EZ18" s="43">
        <v>168</v>
      </c>
      <c r="FA18" s="40">
        <v>0.20388349514563101</v>
      </c>
      <c r="FB18" s="1">
        <v>587</v>
      </c>
      <c r="FC18" s="40">
        <v>0.71237864077669899</v>
      </c>
      <c r="FD18" s="1">
        <v>29</v>
      </c>
      <c r="FE18" s="2">
        <v>3.51941747572816E-2</v>
      </c>
      <c r="FF18" s="49"/>
      <c r="FG18" s="3">
        <f t="shared" si="7"/>
        <v>824</v>
      </c>
      <c r="FH18" s="4">
        <f t="shared" si="8"/>
        <v>1.8336782606760575E-2</v>
      </c>
    </row>
    <row r="19" spans="80:164" x14ac:dyDescent="0.3">
      <c r="CB19" s="12" t="s">
        <v>12</v>
      </c>
      <c r="CC19" s="13">
        <f>SUM(CC14:CC18)</f>
        <v>44937</v>
      </c>
      <c r="CD19" s="14">
        <f>SUM(CD14:CD18)</f>
        <v>0.99999999999999956</v>
      </c>
      <c r="CV19" s="25" t="s">
        <v>12</v>
      </c>
      <c r="CW19" s="26">
        <f>SUM(CW15:CW18)</f>
        <v>44937</v>
      </c>
      <c r="CX19" s="27">
        <f>SUM(CX15:CX18)</f>
        <v>1</v>
      </c>
      <c r="CZ19" s="25" t="s">
        <v>12</v>
      </c>
      <c r="DA19" s="29">
        <f>SUM(DA14:DA18)</f>
        <v>44937</v>
      </c>
      <c r="DB19" s="30">
        <f>SUM(DB14:DB18)</f>
        <v>1.0000000000000002</v>
      </c>
      <c r="DX19" s="1" t="s">
        <v>102</v>
      </c>
      <c r="DY19" s="1">
        <v>382</v>
      </c>
      <c r="DZ19" s="2">
        <v>8.5007899948817203E-3</v>
      </c>
      <c r="EF19" t="s">
        <v>160</v>
      </c>
      <c r="EG19" s="1">
        <v>21</v>
      </c>
      <c r="EH19" s="40">
        <v>1.24777183600713E-2</v>
      </c>
      <c r="EI19" s="1">
        <v>53</v>
      </c>
      <c r="EJ19" s="40">
        <v>1.3548057259713701E-2</v>
      </c>
      <c r="EK19" s="43">
        <v>375</v>
      </c>
      <c r="EL19" s="40">
        <v>3.0767968493600299E-2</v>
      </c>
      <c r="EM19" s="1">
        <v>930</v>
      </c>
      <c r="EN19" s="40">
        <v>3.6340901098042298E-2</v>
      </c>
      <c r="EO19" s="1">
        <v>23</v>
      </c>
      <c r="EP19" s="2">
        <v>1.47152911068458E-2</v>
      </c>
      <c r="EQ19" s="49"/>
      <c r="ER19" s="3">
        <f t="shared" si="1"/>
        <v>1402</v>
      </c>
      <c r="ES19" s="4">
        <f t="shared" si="6"/>
        <v>3.1199234483832921E-2</v>
      </c>
      <c r="EU19" t="s">
        <v>160</v>
      </c>
      <c r="EV19" s="1">
        <v>21</v>
      </c>
      <c r="EW19" s="40">
        <v>1.4978601997146899E-2</v>
      </c>
      <c r="EX19" s="1">
        <v>53</v>
      </c>
      <c r="EY19" s="40">
        <v>3.78031383737518E-2</v>
      </c>
      <c r="EZ19" s="43">
        <v>375</v>
      </c>
      <c r="FA19" s="40">
        <v>0.26747503566333802</v>
      </c>
      <c r="FB19" s="1">
        <v>930</v>
      </c>
      <c r="FC19" s="40">
        <v>0.66333808844507802</v>
      </c>
      <c r="FD19" s="1">
        <v>23</v>
      </c>
      <c r="FE19" s="2">
        <v>1.6405135520684701E-2</v>
      </c>
      <c r="FF19" s="49"/>
      <c r="FG19" s="3">
        <f t="shared" si="7"/>
        <v>1402</v>
      </c>
      <c r="FH19" s="4">
        <f t="shared" si="8"/>
        <v>3.1199234483832921E-2</v>
      </c>
    </row>
    <row r="20" spans="80:164" x14ac:dyDescent="0.3">
      <c r="DX20" s="1" t="s">
        <v>103</v>
      </c>
      <c r="DY20" s="1">
        <v>423</v>
      </c>
      <c r="DZ20" s="2">
        <v>9.4131784498297597E-3</v>
      </c>
      <c r="EF20" t="s">
        <v>161</v>
      </c>
      <c r="EG20" s="1">
        <v>337</v>
      </c>
      <c r="EH20" s="40">
        <v>0.20023767082590599</v>
      </c>
      <c r="EI20" s="1">
        <v>643</v>
      </c>
      <c r="EJ20" s="40">
        <v>0.16436605316973399</v>
      </c>
      <c r="EK20" s="43">
        <v>806</v>
      </c>
      <c r="EL20" s="40">
        <v>6.6130620282244798E-2</v>
      </c>
      <c r="EM20" s="1">
        <v>481</v>
      </c>
      <c r="EN20" s="40">
        <v>1.8795670352858399E-2</v>
      </c>
      <c r="EO20" s="1">
        <v>7</v>
      </c>
      <c r="EP20" s="2">
        <v>4.4785668586052501E-3</v>
      </c>
      <c r="EQ20" s="49"/>
      <c r="ER20" s="3">
        <f t="shared" si="1"/>
        <v>2274</v>
      </c>
      <c r="ES20" s="4">
        <f t="shared" si="6"/>
        <v>5.0604179184191203E-2</v>
      </c>
      <c r="EU20" t="s">
        <v>161</v>
      </c>
      <c r="EV20" s="1">
        <v>337</v>
      </c>
      <c r="EW20" s="40">
        <v>0.14819700967458199</v>
      </c>
      <c r="EX20" s="1">
        <v>643</v>
      </c>
      <c r="EY20" s="40">
        <v>0.28276165347405502</v>
      </c>
      <c r="EZ20" s="43">
        <v>806</v>
      </c>
      <c r="FA20" s="40">
        <v>0.35444151275285801</v>
      </c>
      <c r="FB20" s="1">
        <v>481</v>
      </c>
      <c r="FC20" s="40">
        <v>0.211521547933157</v>
      </c>
      <c r="FD20" s="1">
        <v>7</v>
      </c>
      <c r="FE20" s="2">
        <v>3.0782761653474098E-3</v>
      </c>
      <c r="FF20" s="49"/>
      <c r="FG20" s="3">
        <f t="shared" si="7"/>
        <v>2274</v>
      </c>
      <c r="FH20" s="4">
        <f t="shared" si="8"/>
        <v>5.0604179184191203E-2</v>
      </c>
    </row>
    <row r="21" spans="80:164" x14ac:dyDescent="0.3">
      <c r="DX21" s="1" t="s">
        <v>104</v>
      </c>
      <c r="DY21" s="1">
        <v>446</v>
      </c>
      <c r="DZ21" s="2">
        <v>9.9250061196786594E-3</v>
      </c>
      <c r="EF21" t="s">
        <v>162</v>
      </c>
      <c r="EG21" s="1">
        <v>67</v>
      </c>
      <c r="EH21" s="40">
        <v>3.9809863339275102E-2</v>
      </c>
      <c r="EI21" s="1">
        <v>312</v>
      </c>
      <c r="EJ21" s="40">
        <v>7.9754601226993904E-2</v>
      </c>
      <c r="EK21" s="43">
        <v>1242</v>
      </c>
      <c r="EL21" s="40">
        <v>0.101903511650804</v>
      </c>
      <c r="EM21" s="1">
        <v>3788</v>
      </c>
      <c r="EN21" s="40">
        <v>0.148020788558478</v>
      </c>
      <c r="EO21" s="1">
        <v>213</v>
      </c>
      <c r="EP21" s="2">
        <v>0.136276391554703</v>
      </c>
      <c r="EQ21" s="49"/>
      <c r="ER21" s="3">
        <f t="shared" si="1"/>
        <v>5622</v>
      </c>
      <c r="ES21" s="4">
        <f t="shared" si="6"/>
        <v>0.12510848521263102</v>
      </c>
      <c r="EU21" t="s">
        <v>162</v>
      </c>
      <c r="EV21" s="1">
        <v>67</v>
      </c>
      <c r="EW21" s="40">
        <v>1.1917467093561E-2</v>
      </c>
      <c r="EX21" s="1">
        <v>312</v>
      </c>
      <c r="EY21" s="40">
        <v>5.5496264674493097E-2</v>
      </c>
      <c r="EZ21" s="43">
        <v>1242</v>
      </c>
      <c r="FA21" s="40">
        <v>0.22091782283884701</v>
      </c>
      <c r="FB21" s="1">
        <v>3788</v>
      </c>
      <c r="FC21" s="40">
        <v>0.67378157239416603</v>
      </c>
      <c r="FD21" s="1">
        <v>213</v>
      </c>
      <c r="FE21" s="2">
        <v>3.78868729989328E-2</v>
      </c>
      <c r="FF21" s="49"/>
      <c r="FG21" s="3">
        <f t="shared" si="7"/>
        <v>5622</v>
      </c>
      <c r="FH21" s="4">
        <f t="shared" si="8"/>
        <v>0.12510848521263102</v>
      </c>
    </row>
    <row r="22" spans="80:164" x14ac:dyDescent="0.3">
      <c r="DX22" s="1" t="s">
        <v>105</v>
      </c>
      <c r="DY22" s="1">
        <v>435</v>
      </c>
      <c r="DZ22" s="2">
        <v>9.6802189732291908E-3</v>
      </c>
      <c r="EF22" t="s">
        <v>163</v>
      </c>
      <c r="EG22" s="1">
        <v>2</v>
      </c>
      <c r="EH22" s="40">
        <v>1.1883541295306E-3</v>
      </c>
      <c r="EI22" s="1">
        <v>21</v>
      </c>
      <c r="EJ22" s="40">
        <v>5.3680981595092001E-3</v>
      </c>
      <c r="EK22" s="43">
        <v>154</v>
      </c>
      <c r="EL22" s="40">
        <v>1.26353790613718E-2</v>
      </c>
      <c r="EM22" s="1">
        <v>413</v>
      </c>
      <c r="EN22" s="40">
        <v>1.6138486186550002E-2</v>
      </c>
      <c r="EO22" s="1">
        <v>16</v>
      </c>
      <c r="EP22" s="2">
        <v>1.0236724248240601E-2</v>
      </c>
      <c r="EQ22" s="49"/>
      <c r="ER22" s="3">
        <f t="shared" si="1"/>
        <v>606</v>
      </c>
      <c r="ES22" s="4">
        <f t="shared" si="6"/>
        <v>1.3485546431671006E-2</v>
      </c>
      <c r="EU22" t="s">
        <v>163</v>
      </c>
      <c r="EV22" s="1">
        <v>2</v>
      </c>
      <c r="EW22" s="40">
        <v>3.3003300330032999E-3</v>
      </c>
      <c r="EX22" s="1">
        <v>21</v>
      </c>
      <c r="EY22" s="40">
        <v>3.4653465346534698E-2</v>
      </c>
      <c r="EZ22" s="43">
        <v>154</v>
      </c>
      <c r="FA22" s="40">
        <v>0.25412541254125398</v>
      </c>
      <c r="FB22" s="1">
        <v>413</v>
      </c>
      <c r="FC22" s="40">
        <v>0.68151815181518105</v>
      </c>
      <c r="FD22" s="1">
        <v>16</v>
      </c>
      <c r="FE22" s="2">
        <v>2.6402640264026399E-2</v>
      </c>
      <c r="FF22" s="49"/>
      <c r="FG22" s="3">
        <f t="shared" si="7"/>
        <v>606</v>
      </c>
      <c r="FH22" s="4">
        <f t="shared" si="8"/>
        <v>1.3485546431671006E-2</v>
      </c>
    </row>
    <row r="23" spans="80:164" x14ac:dyDescent="0.3">
      <c r="DX23" s="1" t="s">
        <v>106</v>
      </c>
      <c r="DY23" s="1">
        <v>508</v>
      </c>
      <c r="DZ23" s="2">
        <v>1.13047154905757E-2</v>
      </c>
      <c r="EF23" t="s">
        <v>164</v>
      </c>
      <c r="EG23" s="1">
        <v>7</v>
      </c>
      <c r="EH23" s="40">
        <v>4.1592394533570996E-3</v>
      </c>
      <c r="EI23" s="1">
        <v>33</v>
      </c>
      <c r="EJ23" s="40">
        <v>8.4355828220858894E-3</v>
      </c>
      <c r="EK23" s="43">
        <v>187</v>
      </c>
      <c r="EL23" s="40">
        <v>1.53429602888087E-2</v>
      </c>
      <c r="EM23" s="1">
        <v>686</v>
      </c>
      <c r="EN23" s="40">
        <v>2.68062990895237E-2</v>
      </c>
      <c r="EO23" s="1">
        <v>30</v>
      </c>
      <c r="EP23" s="2">
        <v>1.9193857965451099E-2</v>
      </c>
      <c r="EQ23" s="49"/>
      <c r="ER23" s="3">
        <f t="shared" si="1"/>
        <v>943</v>
      </c>
      <c r="ES23" s="4">
        <f t="shared" si="6"/>
        <v>2.0984934463804884E-2</v>
      </c>
      <c r="EU23" t="s">
        <v>164</v>
      </c>
      <c r="EV23" s="1">
        <v>7</v>
      </c>
      <c r="EW23" s="40">
        <v>7.4231177094379597E-3</v>
      </c>
      <c r="EX23" s="1">
        <v>33</v>
      </c>
      <c r="EY23" s="40">
        <v>3.4994697773064701E-2</v>
      </c>
      <c r="EZ23" s="43">
        <v>187</v>
      </c>
      <c r="FA23" s="40">
        <v>0.19830328738069999</v>
      </c>
      <c r="FB23" s="1">
        <v>686</v>
      </c>
      <c r="FC23" s="40">
        <v>0.72746553552491999</v>
      </c>
      <c r="FD23" s="1">
        <v>30</v>
      </c>
      <c r="FE23" s="2">
        <v>3.1813361611876999E-2</v>
      </c>
      <c r="FF23" s="49"/>
      <c r="FG23" s="3">
        <f t="shared" si="7"/>
        <v>943</v>
      </c>
      <c r="FH23" s="4">
        <f t="shared" si="8"/>
        <v>2.0984934463804884E-2</v>
      </c>
    </row>
    <row r="24" spans="80:164" x14ac:dyDescent="0.3">
      <c r="DX24" s="1" t="s">
        <v>107</v>
      </c>
      <c r="DY24" s="1">
        <v>542</v>
      </c>
      <c r="DZ24" s="2">
        <v>1.2061330306874099E-2</v>
      </c>
      <c r="EF24" t="s">
        <v>165</v>
      </c>
      <c r="EG24" s="1">
        <v>396</v>
      </c>
      <c r="EH24" s="40">
        <v>0.23529411764705899</v>
      </c>
      <c r="EI24" s="1">
        <v>576</v>
      </c>
      <c r="EJ24" s="40">
        <v>0.14723926380368099</v>
      </c>
      <c r="EK24" s="43">
        <v>700</v>
      </c>
      <c r="EL24" s="40">
        <v>5.7433541188053799E-2</v>
      </c>
      <c r="EM24" s="1">
        <v>454</v>
      </c>
      <c r="EN24" s="40">
        <v>1.7740611933882999E-2</v>
      </c>
      <c r="EO24" s="1">
        <v>15</v>
      </c>
      <c r="EP24" s="2">
        <v>9.5969289827255305E-3</v>
      </c>
      <c r="EQ24" s="49"/>
      <c r="ER24" s="3">
        <f t="shared" si="1"/>
        <v>2141</v>
      </c>
      <c r="ES24" s="4">
        <f t="shared" si="6"/>
        <v>4.7644480049847567E-2</v>
      </c>
      <c r="EU24" t="s">
        <v>165</v>
      </c>
      <c r="EV24" s="1">
        <v>396</v>
      </c>
      <c r="EW24" s="40">
        <v>0.18496029892573601</v>
      </c>
      <c r="EX24" s="1">
        <v>576</v>
      </c>
      <c r="EY24" s="40">
        <v>0.26903316207379702</v>
      </c>
      <c r="EZ24" s="43">
        <v>700</v>
      </c>
      <c r="FA24" s="40">
        <v>0.32695002335357298</v>
      </c>
      <c r="FB24" s="1">
        <v>454</v>
      </c>
      <c r="FC24" s="40">
        <v>0.212050443717889</v>
      </c>
      <c r="FD24" s="1">
        <v>15</v>
      </c>
      <c r="FE24" s="2">
        <v>7.0060719290051402E-3</v>
      </c>
      <c r="FF24" s="49"/>
      <c r="FG24" s="3">
        <f t="shared" si="7"/>
        <v>2141</v>
      </c>
      <c r="FH24" s="4">
        <f t="shared" si="8"/>
        <v>4.7644480049847567E-2</v>
      </c>
    </row>
    <row r="25" spans="80:164" x14ac:dyDescent="0.3">
      <c r="DX25" s="1" t="s">
        <v>108</v>
      </c>
      <c r="DY25" s="1">
        <v>737</v>
      </c>
      <c r="DZ25" s="2">
        <v>1.64007388121147E-2</v>
      </c>
      <c r="EF25" t="s">
        <v>166</v>
      </c>
      <c r="EG25" s="1">
        <v>4</v>
      </c>
      <c r="EH25" s="40">
        <v>2.3767082590612E-3</v>
      </c>
      <c r="EI25" s="1">
        <v>39</v>
      </c>
      <c r="EJ25" s="40">
        <v>9.9693251533742294E-3</v>
      </c>
      <c r="EK25" s="43">
        <v>560</v>
      </c>
      <c r="EL25" s="40">
        <v>4.5946832950443099E-2</v>
      </c>
      <c r="EM25" s="1">
        <v>830</v>
      </c>
      <c r="EN25" s="40">
        <v>3.24332773240592E-2</v>
      </c>
      <c r="EO25" s="1">
        <v>5</v>
      </c>
      <c r="EP25" s="2">
        <v>3.1989763275751802E-3</v>
      </c>
      <c r="EQ25" s="49"/>
      <c r="ER25" s="3">
        <f t="shared" si="1"/>
        <v>1438</v>
      </c>
      <c r="ES25" s="4">
        <f t="shared" si="6"/>
        <v>3.2000356054031197E-2</v>
      </c>
      <c r="EU25" t="s">
        <v>166</v>
      </c>
      <c r="EV25" s="1">
        <v>4</v>
      </c>
      <c r="EW25" s="40">
        <v>2.7816411682892901E-3</v>
      </c>
      <c r="EX25" s="1">
        <v>39</v>
      </c>
      <c r="EY25" s="40">
        <v>2.71210013908206E-2</v>
      </c>
      <c r="EZ25" s="43">
        <v>560</v>
      </c>
      <c r="FA25" s="40">
        <v>0.38942976356050102</v>
      </c>
      <c r="FB25" s="1">
        <v>830</v>
      </c>
      <c r="FC25" s="40">
        <v>0.57719054242002799</v>
      </c>
      <c r="FD25" s="1">
        <v>5</v>
      </c>
      <c r="FE25" s="2">
        <v>3.47705146036161E-3</v>
      </c>
      <c r="FF25" s="49"/>
      <c r="FG25" s="3">
        <f t="shared" si="7"/>
        <v>1438</v>
      </c>
      <c r="FH25" s="4">
        <f t="shared" si="8"/>
        <v>3.2000356054031197E-2</v>
      </c>
    </row>
    <row r="26" spans="80:164" x14ac:dyDescent="0.3">
      <c r="DX26" s="1" t="s">
        <v>109</v>
      </c>
      <c r="DY26" s="1">
        <v>775</v>
      </c>
      <c r="DZ26" s="2">
        <v>1.7246367136212901E-2</v>
      </c>
      <c r="EF26" t="s">
        <v>167</v>
      </c>
      <c r="EG26" s="1">
        <v>64</v>
      </c>
      <c r="EH26" s="40">
        <v>3.8027332144979199E-2</v>
      </c>
      <c r="EI26" s="1">
        <v>200</v>
      </c>
      <c r="EJ26" s="40">
        <v>5.1124744376278099E-2</v>
      </c>
      <c r="EK26" s="43">
        <v>956</v>
      </c>
      <c r="EL26" s="40">
        <v>7.8437807679684904E-2</v>
      </c>
      <c r="EM26" s="1">
        <v>1324</v>
      </c>
      <c r="EN26" s="40">
        <v>5.1736938767535497E-2</v>
      </c>
      <c r="EO26" s="1">
        <v>28</v>
      </c>
      <c r="EP26" s="2">
        <v>1.7914267434421E-2</v>
      </c>
      <c r="EQ26" s="49"/>
      <c r="ER26" s="3">
        <f t="shared" si="1"/>
        <v>2572</v>
      </c>
      <c r="ES26" s="4">
        <f t="shared" si="6"/>
        <v>5.7235685515276941E-2</v>
      </c>
      <c r="EU26" t="s">
        <v>167</v>
      </c>
      <c r="EV26" s="1">
        <v>64</v>
      </c>
      <c r="EW26" s="40">
        <v>2.4883359253499202E-2</v>
      </c>
      <c r="EX26" s="1">
        <v>200</v>
      </c>
      <c r="EY26" s="40">
        <v>7.7760497667185097E-2</v>
      </c>
      <c r="EZ26" s="43">
        <v>956</v>
      </c>
      <c r="FA26" s="40">
        <v>0.37169517884914499</v>
      </c>
      <c r="FB26" s="1">
        <v>1324</v>
      </c>
      <c r="FC26" s="40">
        <v>0.51477449455676505</v>
      </c>
      <c r="FD26" s="1">
        <v>28</v>
      </c>
      <c r="FE26" s="2">
        <v>1.08864696734059E-2</v>
      </c>
      <c r="FF26" s="49"/>
      <c r="FG26" s="3">
        <f t="shared" si="7"/>
        <v>2572</v>
      </c>
      <c r="FH26" s="4">
        <f t="shared" si="8"/>
        <v>5.7235685515276941E-2</v>
      </c>
    </row>
    <row r="27" spans="80:164" x14ac:dyDescent="0.3">
      <c r="DX27" s="1" t="s">
        <v>110</v>
      </c>
      <c r="DY27" s="1">
        <v>938</v>
      </c>
      <c r="DZ27" s="2">
        <v>2.0873667579055101E-2</v>
      </c>
      <c r="EF27" t="s">
        <v>168</v>
      </c>
      <c r="EG27" s="1">
        <v>120</v>
      </c>
      <c r="EH27" s="40">
        <v>7.1301247771835996E-2</v>
      </c>
      <c r="EI27" s="1">
        <v>193</v>
      </c>
      <c r="EJ27" s="40">
        <v>4.93353783231084E-2</v>
      </c>
      <c r="EK27" s="43">
        <v>613</v>
      </c>
      <c r="EL27" s="40">
        <v>5.0295372497538599E-2</v>
      </c>
      <c r="EM27" s="1">
        <v>529</v>
      </c>
      <c r="EN27" s="40">
        <v>2.0671329764370298E-2</v>
      </c>
      <c r="EO27" s="1">
        <v>17</v>
      </c>
      <c r="EP27" s="2">
        <v>1.08765195137556E-2</v>
      </c>
      <c r="EQ27" s="49"/>
      <c r="ER27" s="3">
        <f t="shared" si="1"/>
        <v>1472</v>
      </c>
      <c r="ES27" s="4">
        <f t="shared" si="6"/>
        <v>3.2756970870329576E-2</v>
      </c>
      <c r="EU27" t="s">
        <v>168</v>
      </c>
      <c r="EV27" s="1">
        <v>120</v>
      </c>
      <c r="EW27" s="40">
        <v>8.1521739130434798E-2</v>
      </c>
      <c r="EX27" s="1">
        <v>193</v>
      </c>
      <c r="EY27" s="40">
        <v>0.13111413043478301</v>
      </c>
      <c r="EZ27" s="43">
        <v>613</v>
      </c>
      <c r="FA27" s="40">
        <v>0.41644021739130399</v>
      </c>
      <c r="FB27" s="1">
        <v>529</v>
      </c>
      <c r="FC27" s="40">
        <v>0.359375</v>
      </c>
      <c r="FD27" s="1">
        <v>17</v>
      </c>
      <c r="FE27" s="2">
        <v>1.15489130434783E-2</v>
      </c>
      <c r="FF27" s="49"/>
      <c r="FG27" s="3">
        <f t="shared" si="7"/>
        <v>1472</v>
      </c>
      <c r="FH27" s="4">
        <f t="shared" si="8"/>
        <v>3.2756970870329576E-2</v>
      </c>
    </row>
    <row r="28" spans="80:164" x14ac:dyDescent="0.3">
      <c r="DX28" s="1" t="s">
        <v>111</v>
      </c>
      <c r="DY28" s="1">
        <v>1077</v>
      </c>
      <c r="DZ28" s="2">
        <v>2.3966886975098502E-2</v>
      </c>
      <c r="EF28" t="s">
        <v>169</v>
      </c>
      <c r="EG28" s="1">
        <v>19</v>
      </c>
      <c r="EH28" s="40">
        <v>1.1289364230540701E-2</v>
      </c>
      <c r="EI28" s="1">
        <v>63</v>
      </c>
      <c r="EJ28" s="40">
        <v>1.6104294478527601E-2</v>
      </c>
      <c r="EK28" s="43">
        <v>318</v>
      </c>
      <c r="EL28" s="40">
        <v>2.6091237282572999E-2</v>
      </c>
      <c r="EM28" s="1">
        <v>1865</v>
      </c>
      <c r="EN28" s="40">
        <v>7.2877183384783703E-2</v>
      </c>
      <c r="EO28" s="1">
        <v>245</v>
      </c>
      <c r="EP28" s="2">
        <v>0.156749840051184</v>
      </c>
      <c r="EQ28" s="49"/>
      <c r="ER28" s="3">
        <f t="shared" si="1"/>
        <v>2510</v>
      </c>
      <c r="ES28" s="4">
        <f t="shared" si="6"/>
        <v>5.5855976144379912E-2</v>
      </c>
      <c r="EU28" t="s">
        <v>169</v>
      </c>
      <c r="EV28" s="1">
        <v>19</v>
      </c>
      <c r="EW28" s="40">
        <v>7.5697211155378499E-3</v>
      </c>
      <c r="EX28" s="1">
        <v>63</v>
      </c>
      <c r="EY28" s="40">
        <v>2.5099601593625499E-2</v>
      </c>
      <c r="EZ28" s="43">
        <v>318</v>
      </c>
      <c r="FA28" s="40">
        <v>0.126693227091633</v>
      </c>
      <c r="FB28" s="1">
        <v>1865</v>
      </c>
      <c r="FC28" s="40">
        <v>0.74302788844621503</v>
      </c>
      <c r="FD28" s="1">
        <v>245</v>
      </c>
      <c r="FE28" s="2">
        <v>9.7609561752988003E-2</v>
      </c>
      <c r="FF28" s="49"/>
      <c r="FG28" s="3">
        <f t="shared" si="7"/>
        <v>2510</v>
      </c>
      <c r="FH28" s="4">
        <f t="shared" si="8"/>
        <v>5.5855976144379912E-2</v>
      </c>
    </row>
    <row r="29" spans="80:164" x14ac:dyDescent="0.3">
      <c r="DX29" s="1" t="s">
        <v>112</v>
      </c>
      <c r="DY29" s="1">
        <v>1240</v>
      </c>
      <c r="DZ29" s="2">
        <v>2.7594187417940699E-2</v>
      </c>
      <c r="EF29" t="s">
        <v>170</v>
      </c>
      <c r="EG29" s="1">
        <v>16</v>
      </c>
      <c r="EH29" s="40">
        <v>9.5068330362447998E-3</v>
      </c>
      <c r="EI29" s="1">
        <v>166</v>
      </c>
      <c r="EJ29" s="40">
        <v>4.2433537832310797E-2</v>
      </c>
      <c r="EK29" s="43">
        <v>534</v>
      </c>
      <c r="EL29" s="40">
        <v>4.3813587134886797E-2</v>
      </c>
      <c r="EM29" s="1">
        <v>1164</v>
      </c>
      <c r="EN29" s="40">
        <v>4.5484740729162601E-2</v>
      </c>
      <c r="EO29" s="1">
        <v>78</v>
      </c>
      <c r="EP29" s="2">
        <v>4.99040307101727E-2</v>
      </c>
      <c r="EQ29" s="49"/>
      <c r="ER29" s="3">
        <f t="shared" si="1"/>
        <v>1958</v>
      </c>
      <c r="ES29" s="4">
        <f t="shared" si="6"/>
        <v>4.3572112068006319E-2</v>
      </c>
      <c r="EU29" t="s">
        <v>170</v>
      </c>
      <c r="EV29" s="1">
        <v>16</v>
      </c>
      <c r="EW29" s="40">
        <v>8.1716036772216498E-3</v>
      </c>
      <c r="EX29" s="1">
        <v>166</v>
      </c>
      <c r="EY29" s="40">
        <v>8.4780388151174696E-2</v>
      </c>
      <c r="EZ29" s="43">
        <v>534</v>
      </c>
      <c r="FA29" s="40">
        <v>0.27272727272727298</v>
      </c>
      <c r="FB29" s="1">
        <v>1164</v>
      </c>
      <c r="FC29" s="40">
        <v>0.59448416751787503</v>
      </c>
      <c r="FD29" s="1">
        <v>78</v>
      </c>
      <c r="FE29" s="2">
        <v>3.9836567926455603E-2</v>
      </c>
      <c r="FF29" s="49"/>
      <c r="FG29" s="3">
        <f t="shared" si="7"/>
        <v>1958</v>
      </c>
      <c r="FH29" s="4">
        <f t="shared" si="8"/>
        <v>4.3572112068006319E-2</v>
      </c>
    </row>
    <row r="30" spans="80:164" x14ac:dyDescent="0.3">
      <c r="DX30" s="1" t="s">
        <v>113</v>
      </c>
      <c r="DY30" s="1">
        <v>1385</v>
      </c>
      <c r="DZ30" s="2">
        <v>3.08209270756837E-2</v>
      </c>
      <c r="EF30" t="s">
        <v>171</v>
      </c>
      <c r="EG30" s="1">
        <v>49</v>
      </c>
      <c r="EH30" s="40">
        <v>2.91146761734997E-2</v>
      </c>
      <c r="EI30" s="1">
        <v>146</v>
      </c>
      <c r="EJ30" s="40">
        <v>3.7321063394683003E-2</v>
      </c>
      <c r="EK30" s="43">
        <v>491</v>
      </c>
      <c r="EL30" s="40">
        <v>4.0285526747620599E-2</v>
      </c>
      <c r="EM30" s="1">
        <v>536</v>
      </c>
      <c r="EN30" s="40">
        <v>2.09448634285491E-2</v>
      </c>
      <c r="EO30" s="1">
        <v>10</v>
      </c>
      <c r="EP30" s="2">
        <v>6.3979526551503499E-3</v>
      </c>
      <c r="EQ30" s="49"/>
      <c r="ER30" s="3">
        <f t="shared" si="1"/>
        <v>1232</v>
      </c>
      <c r="ES30" s="4">
        <f t="shared" si="6"/>
        <v>2.7416160402341055E-2</v>
      </c>
      <c r="EU30" t="s">
        <v>171</v>
      </c>
      <c r="EV30" s="1">
        <v>49</v>
      </c>
      <c r="EW30" s="40">
        <v>3.97727272727273E-2</v>
      </c>
      <c r="EX30" s="1">
        <v>146</v>
      </c>
      <c r="EY30" s="40">
        <v>0.118506493506494</v>
      </c>
      <c r="EZ30" s="43">
        <v>491</v>
      </c>
      <c r="FA30" s="40">
        <v>0.39853896103896103</v>
      </c>
      <c r="FB30" s="1">
        <v>536</v>
      </c>
      <c r="FC30" s="40">
        <v>0.43506493506493499</v>
      </c>
      <c r="FD30" s="1">
        <v>10</v>
      </c>
      <c r="FE30" s="2">
        <v>8.1168831168831196E-3</v>
      </c>
      <c r="FF30" s="49"/>
      <c r="FG30" s="3">
        <f t="shared" si="7"/>
        <v>1232</v>
      </c>
      <c r="FH30" s="4">
        <f t="shared" si="8"/>
        <v>2.7416160402341055E-2</v>
      </c>
    </row>
    <row r="31" spans="80:164" x14ac:dyDescent="0.3">
      <c r="DX31" s="1" t="s">
        <v>114</v>
      </c>
      <c r="DY31" s="1">
        <v>1655</v>
      </c>
      <c r="DZ31" s="2">
        <v>3.6829338852170802E-2</v>
      </c>
      <c r="EF31" t="s">
        <v>172</v>
      </c>
      <c r="EG31" s="1">
        <v>5</v>
      </c>
      <c r="EH31" s="40">
        <v>2.9708853238264998E-3</v>
      </c>
      <c r="EI31" s="1">
        <v>11</v>
      </c>
      <c r="EJ31" s="40">
        <v>2.8118609406953001E-3</v>
      </c>
      <c r="EK31" s="43">
        <v>92</v>
      </c>
      <c r="EL31" s="40">
        <v>7.5484082704299297E-3</v>
      </c>
      <c r="EM31" s="1">
        <v>174</v>
      </c>
      <c r="EN31" s="40">
        <v>6.7992653667304902E-3</v>
      </c>
      <c r="EO31" s="1">
        <v>19</v>
      </c>
      <c r="EP31" s="2">
        <v>1.2156110044785701E-2</v>
      </c>
      <c r="EQ31" s="49"/>
      <c r="ER31" s="3">
        <f t="shared" si="1"/>
        <v>301</v>
      </c>
      <c r="ES31" s="4">
        <f t="shared" si="6"/>
        <v>6.6982664619355987E-3</v>
      </c>
      <c r="EU31" t="s">
        <v>172</v>
      </c>
      <c r="EV31" s="1">
        <v>5</v>
      </c>
      <c r="EW31" s="40">
        <v>1.66112956810631E-2</v>
      </c>
      <c r="EX31" s="1">
        <v>11</v>
      </c>
      <c r="EY31" s="40">
        <v>3.6544850498338902E-2</v>
      </c>
      <c r="EZ31" s="43">
        <v>92</v>
      </c>
      <c r="FA31" s="40">
        <v>0.30564784053156102</v>
      </c>
      <c r="FB31" s="1">
        <v>174</v>
      </c>
      <c r="FC31" s="40">
        <v>0.57807308970099702</v>
      </c>
      <c r="FD31" s="1">
        <v>19</v>
      </c>
      <c r="FE31" s="2">
        <v>6.3122923588039906E-2</v>
      </c>
      <c r="FF31" s="49"/>
      <c r="FG31" s="3">
        <f t="shared" si="7"/>
        <v>301</v>
      </c>
      <c r="FH31" s="4">
        <f t="shared" si="8"/>
        <v>6.6982664619355987E-3</v>
      </c>
    </row>
    <row r="32" spans="80:164" x14ac:dyDescent="0.3">
      <c r="DX32" s="1" t="s">
        <v>115</v>
      </c>
      <c r="DY32" s="1">
        <v>1836</v>
      </c>
      <c r="DZ32" s="2">
        <v>4.0857200080112198E-2</v>
      </c>
      <c r="EF32" t="s">
        <v>173</v>
      </c>
      <c r="EG32" s="1">
        <v>13</v>
      </c>
      <c r="EH32" s="40">
        <v>7.7243018419488997E-3</v>
      </c>
      <c r="EI32" s="1">
        <v>14</v>
      </c>
      <c r="EJ32" s="40">
        <v>3.57873210633947E-3</v>
      </c>
      <c r="EK32" s="43">
        <v>28</v>
      </c>
      <c r="EL32" s="40">
        <v>2.2973416475221501E-3</v>
      </c>
      <c r="EM32" s="1">
        <v>70</v>
      </c>
      <c r="EN32" s="40">
        <v>2.7353366417881301E-3</v>
      </c>
      <c r="EO32" s="1">
        <v>4</v>
      </c>
      <c r="EP32" s="2">
        <v>2.5591810620601398E-3</v>
      </c>
      <c r="EQ32" s="49"/>
      <c r="ER32" s="3">
        <f t="shared" si="1"/>
        <v>129</v>
      </c>
      <c r="ES32" s="4">
        <f t="shared" si="6"/>
        <v>2.8706856265438281E-3</v>
      </c>
      <c r="EU32" t="s">
        <v>173</v>
      </c>
      <c r="EV32" s="1">
        <v>13</v>
      </c>
      <c r="EW32" s="40">
        <v>0.10077519379845</v>
      </c>
      <c r="EX32" s="1">
        <v>14</v>
      </c>
      <c r="EY32" s="40">
        <v>0.108527131782946</v>
      </c>
      <c r="EZ32" s="43">
        <v>28</v>
      </c>
      <c r="FA32" s="40">
        <v>0.217054263565891</v>
      </c>
      <c r="FB32" s="1">
        <v>70</v>
      </c>
      <c r="FC32" s="40">
        <v>0.54263565891472898</v>
      </c>
      <c r="FD32" s="1">
        <v>4</v>
      </c>
      <c r="FE32" s="2">
        <v>3.1007751937984499E-2</v>
      </c>
      <c r="FF32" s="49"/>
      <c r="FG32" s="3">
        <f t="shared" si="7"/>
        <v>129</v>
      </c>
      <c r="FH32" s="4">
        <f t="shared" si="8"/>
        <v>2.8706856265438281E-3</v>
      </c>
    </row>
    <row r="33" spans="128:164" x14ac:dyDescent="0.3">
      <c r="DX33" s="1" t="s">
        <v>116</v>
      </c>
      <c r="DY33" s="1">
        <v>2003</v>
      </c>
      <c r="DZ33" s="2">
        <v>4.4573514030754199E-2</v>
      </c>
      <c r="EF33" t="s">
        <v>174</v>
      </c>
      <c r="EG33" s="1">
        <v>18</v>
      </c>
      <c r="EH33" s="40">
        <v>1.06951871657754E-2</v>
      </c>
      <c r="EI33" s="1">
        <v>48</v>
      </c>
      <c r="EJ33" s="40">
        <v>1.22699386503067E-2</v>
      </c>
      <c r="EK33" s="43">
        <v>341</v>
      </c>
      <c r="EL33" s="40">
        <v>2.7978339350180501E-2</v>
      </c>
      <c r="EM33" s="1">
        <v>1806</v>
      </c>
      <c r="EN33" s="40">
        <v>7.0571685358133698E-2</v>
      </c>
      <c r="EO33" s="1">
        <v>157</v>
      </c>
      <c r="EP33" s="2">
        <v>0.100447856685861</v>
      </c>
      <c r="EQ33" s="49"/>
      <c r="ER33" s="3">
        <f t="shared" si="1"/>
        <v>2370</v>
      </c>
      <c r="ES33" s="4">
        <f t="shared" si="6"/>
        <v>5.274050337138661E-2</v>
      </c>
      <c r="EU33" t="s">
        <v>174</v>
      </c>
      <c r="EV33" s="1">
        <v>18</v>
      </c>
      <c r="EW33" s="40">
        <v>7.5949367088607601E-3</v>
      </c>
      <c r="EX33" s="1">
        <v>48</v>
      </c>
      <c r="EY33" s="40">
        <v>2.0253164556962001E-2</v>
      </c>
      <c r="EZ33" s="43">
        <v>341</v>
      </c>
      <c r="FA33" s="40">
        <v>0.14388185654008401</v>
      </c>
      <c r="FB33" s="1">
        <v>1806</v>
      </c>
      <c r="FC33" s="40">
        <v>0.76202531645569604</v>
      </c>
      <c r="FD33" s="1">
        <v>157</v>
      </c>
      <c r="FE33" s="2">
        <v>6.6244725738396598E-2</v>
      </c>
      <c r="FF33" s="49"/>
      <c r="FG33" s="3">
        <f t="shared" si="7"/>
        <v>2370</v>
      </c>
      <c r="FH33" s="4">
        <f t="shared" si="8"/>
        <v>5.274050337138661E-2</v>
      </c>
    </row>
    <row r="34" spans="128:164" x14ac:dyDescent="0.3">
      <c r="DX34" s="1" t="s">
        <v>117</v>
      </c>
      <c r="DY34" s="1">
        <v>2278</v>
      </c>
      <c r="DZ34" s="2">
        <v>5.0693192691990997E-2</v>
      </c>
      <c r="EF34" t="s">
        <v>175</v>
      </c>
      <c r="EG34" s="1">
        <v>1</v>
      </c>
      <c r="EH34" s="40">
        <v>5.9417706476529999E-4</v>
      </c>
      <c r="EI34" s="1">
        <v>8</v>
      </c>
      <c r="EJ34" s="40">
        <v>2.0449897750511202E-3</v>
      </c>
      <c r="EK34" s="43">
        <v>130</v>
      </c>
      <c r="EL34" s="40">
        <v>1.06662290777814E-2</v>
      </c>
      <c r="EM34" s="1">
        <v>1344</v>
      </c>
      <c r="EN34" s="40">
        <v>5.2518463522332103E-2</v>
      </c>
      <c r="EO34" s="1">
        <v>244</v>
      </c>
      <c r="EP34" s="2">
        <v>0.15611004478566901</v>
      </c>
      <c r="EQ34" s="49"/>
      <c r="ER34" s="3">
        <f t="shared" si="1"/>
        <v>1727</v>
      </c>
      <c r="ES34" s="4">
        <f t="shared" si="6"/>
        <v>3.8431581992567375E-2</v>
      </c>
      <c r="EU34" t="s">
        <v>175</v>
      </c>
      <c r="EV34" s="1">
        <v>1</v>
      </c>
      <c r="EW34" s="40">
        <v>5.7903879559930501E-4</v>
      </c>
      <c r="EX34" s="1">
        <v>8</v>
      </c>
      <c r="EY34" s="40">
        <v>4.63231036479444E-3</v>
      </c>
      <c r="EZ34" s="43">
        <v>130</v>
      </c>
      <c r="FA34" s="40">
        <v>7.5275043427909694E-2</v>
      </c>
      <c r="FB34" s="1">
        <v>1344</v>
      </c>
      <c r="FC34" s="40">
        <v>0.77822814128546602</v>
      </c>
      <c r="FD34" s="1">
        <v>244</v>
      </c>
      <c r="FE34" s="2">
        <v>0.14128546612623</v>
      </c>
      <c r="FF34" s="49"/>
      <c r="FG34" s="3">
        <f t="shared" si="7"/>
        <v>1727</v>
      </c>
      <c r="FH34" s="4">
        <f t="shared" si="8"/>
        <v>3.8431581992567375E-2</v>
      </c>
    </row>
    <row r="35" spans="128:164" x14ac:dyDescent="0.3">
      <c r="DX35" s="1" t="s">
        <v>118</v>
      </c>
      <c r="DY35" s="1">
        <v>2413</v>
      </c>
      <c r="DZ35" s="2">
        <v>5.36973985802345E-2</v>
      </c>
      <c r="EF35" t="s">
        <v>176</v>
      </c>
      <c r="EG35" s="1">
        <v>55</v>
      </c>
      <c r="EH35" s="40">
        <v>3.2679738562091498E-2</v>
      </c>
      <c r="EI35" s="1">
        <v>163</v>
      </c>
      <c r="EJ35" s="40">
        <v>4.1666666666666699E-2</v>
      </c>
      <c r="EK35" s="43">
        <v>243</v>
      </c>
      <c r="EL35" s="40">
        <v>1.9937643583852999E-2</v>
      </c>
      <c r="EM35" s="1">
        <v>248</v>
      </c>
      <c r="EN35" s="40">
        <v>9.6909069594779407E-3</v>
      </c>
      <c r="EO35" s="1">
        <v>2</v>
      </c>
      <c r="EP35" s="2">
        <v>1.2795905310300699E-3</v>
      </c>
      <c r="EQ35" s="49"/>
      <c r="ER35" s="3">
        <f t="shared" si="1"/>
        <v>711</v>
      </c>
      <c r="ES35" s="4">
        <f t="shared" si="6"/>
        <v>1.5822151011415982E-2</v>
      </c>
      <c r="EU35" t="s">
        <v>176</v>
      </c>
      <c r="EV35" s="1">
        <v>55</v>
      </c>
      <c r="EW35" s="40">
        <v>7.7355836849507698E-2</v>
      </c>
      <c r="EX35" s="1">
        <v>163</v>
      </c>
      <c r="EY35" s="40">
        <v>0.229254571026723</v>
      </c>
      <c r="EZ35" s="43">
        <v>243</v>
      </c>
      <c r="FA35" s="40">
        <v>0.341772151898734</v>
      </c>
      <c r="FB35" s="1">
        <v>248</v>
      </c>
      <c r="FC35" s="40">
        <v>0.34880450070323499</v>
      </c>
      <c r="FD35" s="1">
        <v>2</v>
      </c>
      <c r="FE35" s="2">
        <v>2.81293952180028E-3</v>
      </c>
      <c r="FF35" s="49"/>
      <c r="FG35" s="3">
        <f t="shared" si="7"/>
        <v>711</v>
      </c>
      <c r="FH35" s="4">
        <f t="shared" si="8"/>
        <v>1.5822151011415982E-2</v>
      </c>
    </row>
    <row r="36" spans="128:164" x14ac:dyDescent="0.3">
      <c r="DX36" s="1" t="s">
        <v>119</v>
      </c>
      <c r="DY36" s="1">
        <v>2425</v>
      </c>
      <c r="DZ36" s="2">
        <v>5.3964439103634E-2</v>
      </c>
      <c r="EF36" t="s">
        <v>177</v>
      </c>
      <c r="EG36" s="1">
        <v>12</v>
      </c>
      <c r="EH36" s="40">
        <v>7.1301247771836003E-3</v>
      </c>
      <c r="EI36" s="1">
        <v>119</v>
      </c>
      <c r="EJ36" s="40">
        <v>3.04192229038855E-2</v>
      </c>
      <c r="EK36" s="43">
        <v>805</v>
      </c>
      <c r="EL36" s="40">
        <v>6.6048572366261896E-2</v>
      </c>
      <c r="EM36" s="1">
        <v>3689</v>
      </c>
      <c r="EN36" s="40">
        <v>0.14415224102223401</v>
      </c>
      <c r="EO36" s="1">
        <v>345</v>
      </c>
      <c r="EP36" s="2">
        <v>0.22072936660268699</v>
      </c>
      <c r="EQ36" s="49"/>
      <c r="ER36" s="3">
        <f t="shared" si="1"/>
        <v>4970</v>
      </c>
      <c r="ES36" s="4">
        <f t="shared" si="6"/>
        <v>0.11059928344126221</v>
      </c>
      <c r="EU36" t="s">
        <v>177</v>
      </c>
      <c r="EV36" s="1">
        <v>12</v>
      </c>
      <c r="EW36" s="40">
        <v>2.4144869215291698E-3</v>
      </c>
      <c r="EX36" s="1">
        <v>119</v>
      </c>
      <c r="EY36" s="40">
        <v>2.3943661971830999E-2</v>
      </c>
      <c r="EZ36" s="43">
        <v>805</v>
      </c>
      <c r="FA36" s="40">
        <v>0.161971830985915</v>
      </c>
      <c r="FB36" s="1">
        <v>3689</v>
      </c>
      <c r="FC36" s="40">
        <v>0.74225352112676102</v>
      </c>
      <c r="FD36" s="1">
        <v>345</v>
      </c>
      <c r="FE36" s="2">
        <v>6.9416498993963793E-2</v>
      </c>
      <c r="FF36" s="49"/>
      <c r="FG36" s="3">
        <f t="shared" si="7"/>
        <v>4970</v>
      </c>
      <c r="FH36" s="4">
        <f t="shared" si="8"/>
        <v>0.11059928344126221</v>
      </c>
    </row>
    <row r="37" spans="128:164" x14ac:dyDescent="0.3">
      <c r="DX37" s="1" t="s">
        <v>120</v>
      </c>
      <c r="DY37" s="1">
        <v>2347</v>
      </c>
      <c r="DZ37" s="2">
        <v>5.2228675701537698E-2</v>
      </c>
      <c r="EF37" s="12" t="s">
        <v>178</v>
      </c>
      <c r="EG37" s="21">
        <v>7</v>
      </c>
      <c r="EH37" s="41">
        <v>4.1592394533570996E-3</v>
      </c>
      <c r="EI37" s="21">
        <v>12</v>
      </c>
      <c r="EJ37" s="41">
        <v>3.0674846625766898E-3</v>
      </c>
      <c r="EK37" s="44">
        <v>111</v>
      </c>
      <c r="EL37" s="41">
        <v>9.1073186741056807E-3</v>
      </c>
      <c r="EM37" s="21">
        <v>304</v>
      </c>
      <c r="EN37" s="41">
        <v>1.1879176272908401E-2</v>
      </c>
      <c r="EO37" s="21">
        <v>10</v>
      </c>
      <c r="EP37" s="24">
        <v>6.3979526551503499E-3</v>
      </c>
      <c r="EQ37" s="50"/>
      <c r="ER37" s="3">
        <f t="shared" si="1"/>
        <v>444</v>
      </c>
      <c r="ES37" s="4">
        <f t="shared" si="6"/>
        <v>9.8804993657787572E-3</v>
      </c>
      <c r="EU37" s="12" t="s">
        <v>178</v>
      </c>
      <c r="EV37" s="21">
        <v>7</v>
      </c>
      <c r="EW37" s="41">
        <v>1.5765765765765799E-2</v>
      </c>
      <c r="EX37" s="21">
        <v>12</v>
      </c>
      <c r="EY37" s="41">
        <v>2.7027027027027001E-2</v>
      </c>
      <c r="EZ37" s="44">
        <v>111</v>
      </c>
      <c r="FA37" s="41">
        <v>0.25</v>
      </c>
      <c r="FB37" s="21">
        <v>304</v>
      </c>
      <c r="FC37" s="41">
        <v>0.68468468468468502</v>
      </c>
      <c r="FD37" s="21">
        <v>10</v>
      </c>
      <c r="FE37" s="24">
        <v>2.2522522522522501E-2</v>
      </c>
      <c r="FF37" s="50"/>
      <c r="FG37" s="3">
        <f t="shared" si="7"/>
        <v>444</v>
      </c>
      <c r="FH37" s="4">
        <f t="shared" si="8"/>
        <v>9.8804993657787572E-3</v>
      </c>
    </row>
    <row r="38" spans="128:164" x14ac:dyDescent="0.3">
      <c r="DX38" s="1" t="s">
        <v>121</v>
      </c>
      <c r="DY38" s="1">
        <v>2253</v>
      </c>
      <c r="DZ38" s="2">
        <v>5.0136858268242199E-2</v>
      </c>
      <c r="EF38" s="25" t="s">
        <v>12</v>
      </c>
      <c r="EG38" s="26">
        <f>SUM(EG11:EG37)</f>
        <v>1683</v>
      </c>
      <c r="EH38" s="27">
        <f t="shared" ref="EH38:EP38" si="9">SUM(EH11:EH37)</f>
        <v>0.99999999999999989</v>
      </c>
      <c r="EI38" s="46">
        <f t="shared" si="9"/>
        <v>3912</v>
      </c>
      <c r="EJ38" s="47">
        <f t="shared" si="9"/>
        <v>0.99999999999999933</v>
      </c>
      <c r="EK38" s="26">
        <f t="shared" si="9"/>
        <v>12188</v>
      </c>
      <c r="EL38" s="27">
        <f t="shared" si="9"/>
        <v>0.99999999999999989</v>
      </c>
      <c r="EM38" s="46">
        <f t="shared" si="9"/>
        <v>25591</v>
      </c>
      <c r="EN38" s="47">
        <f t="shared" si="9"/>
        <v>0.99999999999999989</v>
      </c>
      <c r="EO38" s="26">
        <f t="shared" si="9"/>
        <v>1563</v>
      </c>
      <c r="EP38" s="27">
        <f t="shared" si="9"/>
        <v>1.0000000000000016</v>
      </c>
      <c r="EQ38" s="29"/>
      <c r="ER38" s="29">
        <f t="shared" ref="ER38" si="10">SUM(EG38,EI38,EK38,EM38,EO38)</f>
        <v>44937</v>
      </c>
      <c r="ES38" s="30">
        <f t="shared" si="6"/>
        <v>1</v>
      </c>
      <c r="EU38" s="25" t="s">
        <v>12</v>
      </c>
      <c r="EV38" s="26">
        <f>SUM(EV11:EV37)</f>
        <v>1683</v>
      </c>
      <c r="EW38" s="27"/>
      <c r="EX38" s="46">
        <f t="shared" ref="EX38:FD38" si="11">SUM(EX11:EX37)</f>
        <v>3912</v>
      </c>
      <c r="EY38" s="47"/>
      <c r="EZ38" s="26">
        <f t="shared" si="11"/>
        <v>12188</v>
      </c>
      <c r="FA38" s="27"/>
      <c r="FB38" s="46">
        <f t="shared" si="11"/>
        <v>25591</v>
      </c>
      <c r="FC38" s="47"/>
      <c r="FD38" s="26">
        <f t="shared" si="11"/>
        <v>1563</v>
      </c>
      <c r="FE38" s="27"/>
      <c r="FF38" s="29"/>
      <c r="FG38" s="29">
        <f t="shared" si="7"/>
        <v>44937</v>
      </c>
      <c r="FH38" s="30">
        <f t="shared" si="8"/>
        <v>1</v>
      </c>
    </row>
    <row r="39" spans="128:164" x14ac:dyDescent="0.3">
      <c r="DX39" s="1" t="s">
        <v>122</v>
      </c>
      <c r="DY39" s="1">
        <v>2212</v>
      </c>
      <c r="DZ39" s="2">
        <v>4.9224469813294203E-2</v>
      </c>
    </row>
    <row r="40" spans="128:164" x14ac:dyDescent="0.3">
      <c r="DX40" s="1" t="s">
        <v>123</v>
      </c>
      <c r="DY40" s="1">
        <v>2121</v>
      </c>
      <c r="DZ40" s="2">
        <v>4.7199412510848499E-2</v>
      </c>
    </row>
    <row r="41" spans="128:164" x14ac:dyDescent="0.3">
      <c r="DX41" s="1" t="s">
        <v>124</v>
      </c>
      <c r="DY41" s="1">
        <v>1915</v>
      </c>
      <c r="DZ41" s="2">
        <v>4.2615216859158402E-2</v>
      </c>
    </row>
    <row r="42" spans="128:164" x14ac:dyDescent="0.3">
      <c r="DX42" s="1" t="s">
        <v>125</v>
      </c>
      <c r="DY42" s="1">
        <v>1627</v>
      </c>
      <c r="DZ42" s="2">
        <v>3.6206244297572202E-2</v>
      </c>
    </row>
    <row r="43" spans="128:164" x14ac:dyDescent="0.3">
      <c r="DX43" s="1" t="s">
        <v>126</v>
      </c>
      <c r="DY43" s="1">
        <v>1459</v>
      </c>
      <c r="DZ43" s="2">
        <v>3.2467676969980201E-2</v>
      </c>
    </row>
    <row r="44" spans="128:164" x14ac:dyDescent="0.3">
      <c r="DX44" s="1" t="s">
        <v>127</v>
      </c>
      <c r="DY44" s="1">
        <v>1259</v>
      </c>
      <c r="DZ44" s="2">
        <v>2.8017001579989799E-2</v>
      </c>
    </row>
    <row r="45" spans="128:164" x14ac:dyDescent="0.3">
      <c r="DX45" s="1" t="s">
        <v>128</v>
      </c>
      <c r="DY45" s="1">
        <v>1071</v>
      </c>
      <c r="DZ45" s="2">
        <v>2.38333667133988E-2</v>
      </c>
    </row>
    <row r="46" spans="128:164" x14ac:dyDescent="0.3">
      <c r="DX46" s="1" t="s">
        <v>129</v>
      </c>
      <c r="DY46" s="1">
        <v>903</v>
      </c>
      <c r="DZ46" s="2">
        <v>2.00947993858068E-2</v>
      </c>
    </row>
    <row r="47" spans="128:164" x14ac:dyDescent="0.3">
      <c r="DX47" s="1" t="s">
        <v>130</v>
      </c>
      <c r="DY47" s="1">
        <v>739</v>
      </c>
      <c r="DZ47" s="2">
        <v>1.64452455660146E-2</v>
      </c>
    </row>
    <row r="48" spans="128:164" x14ac:dyDescent="0.3">
      <c r="DX48" s="1" t="s">
        <v>131</v>
      </c>
      <c r="DY48" s="1">
        <v>569</v>
      </c>
      <c r="DZ48" s="2">
        <v>1.26621714845228E-2</v>
      </c>
    </row>
    <row r="49" spans="128:130" x14ac:dyDescent="0.3">
      <c r="DX49" s="1" t="s">
        <v>132</v>
      </c>
      <c r="DY49" s="1">
        <v>465</v>
      </c>
      <c r="DZ49" s="2">
        <v>1.03478202817278E-2</v>
      </c>
    </row>
    <row r="50" spans="128:130" x14ac:dyDescent="0.3">
      <c r="DX50" s="1" t="s">
        <v>133</v>
      </c>
      <c r="DY50" s="1">
        <v>313</v>
      </c>
      <c r="DZ50" s="2">
        <v>6.9653069853350203E-3</v>
      </c>
    </row>
    <row r="51" spans="128:130" x14ac:dyDescent="0.3">
      <c r="DX51" s="1" t="s">
        <v>134</v>
      </c>
      <c r="DY51" s="1">
        <v>254</v>
      </c>
      <c r="DZ51" s="2">
        <v>5.6523577452878499E-3</v>
      </c>
    </row>
    <row r="52" spans="128:130" x14ac:dyDescent="0.3">
      <c r="DX52" s="1" t="s">
        <v>135</v>
      </c>
      <c r="DY52" s="1">
        <v>159</v>
      </c>
      <c r="DZ52" s="2">
        <v>3.5382869350423902E-3</v>
      </c>
    </row>
    <row r="53" spans="128:130" x14ac:dyDescent="0.3">
      <c r="DX53" s="1" t="s">
        <v>136</v>
      </c>
      <c r="DY53" s="1">
        <v>117</v>
      </c>
      <c r="DZ53" s="2">
        <v>2.6036451031444001E-3</v>
      </c>
    </row>
    <row r="54" spans="128:130" x14ac:dyDescent="0.3">
      <c r="DX54" s="1" t="s">
        <v>137</v>
      </c>
      <c r="DY54" s="1">
        <v>100</v>
      </c>
      <c r="DZ54" s="2">
        <v>2.2253376949952202E-3</v>
      </c>
    </row>
    <row r="55" spans="128:130" x14ac:dyDescent="0.3">
      <c r="DX55" s="1" t="s">
        <v>138</v>
      </c>
      <c r="DY55" s="1">
        <v>71</v>
      </c>
      <c r="DZ55" s="2">
        <v>1.5799897634466E-3</v>
      </c>
    </row>
    <row r="56" spans="128:130" x14ac:dyDescent="0.3">
      <c r="DX56" s="1" t="s">
        <v>139</v>
      </c>
      <c r="DY56" s="1">
        <v>36</v>
      </c>
      <c r="DZ56" s="2">
        <v>8.0112157019827804E-4</v>
      </c>
    </row>
    <row r="57" spans="128:130" x14ac:dyDescent="0.3">
      <c r="DX57" s="1" t="s">
        <v>140</v>
      </c>
      <c r="DY57" s="1">
        <v>18</v>
      </c>
      <c r="DZ57" s="2">
        <v>4.0056078509913902E-4</v>
      </c>
    </row>
    <row r="58" spans="128:130" x14ac:dyDescent="0.3">
      <c r="DX58" s="1" t="s">
        <v>141</v>
      </c>
      <c r="DY58" s="1">
        <v>8</v>
      </c>
      <c r="DZ58" s="2">
        <v>1.7802701559961701E-4</v>
      </c>
    </row>
    <row r="59" spans="128:130" x14ac:dyDescent="0.3">
      <c r="DX59" s="1" t="s">
        <v>142</v>
      </c>
      <c r="DY59" s="1">
        <v>8</v>
      </c>
      <c r="DZ59" s="2">
        <v>1.7802701559961701E-4</v>
      </c>
    </row>
    <row r="60" spans="128:130" x14ac:dyDescent="0.3">
      <c r="DX60" s="1" t="s">
        <v>143</v>
      </c>
      <c r="DY60" s="1">
        <v>10</v>
      </c>
      <c r="DZ60" s="2">
        <v>2.2253376949952201E-4</v>
      </c>
    </row>
    <row r="61" spans="128:130" x14ac:dyDescent="0.3">
      <c r="DX61" s="1" t="s">
        <v>144</v>
      </c>
      <c r="DY61" s="1">
        <v>2</v>
      </c>
      <c r="DZ61" s="2">
        <v>4.45067538999043E-5</v>
      </c>
    </row>
    <row r="62" spans="128:130" x14ac:dyDescent="0.3">
      <c r="DX62" s="1" t="s">
        <v>181</v>
      </c>
      <c r="DY62" s="1">
        <v>1</v>
      </c>
      <c r="DZ62" s="2">
        <v>2.2253376949952201E-5</v>
      </c>
    </row>
    <row r="63" spans="128:130" x14ac:dyDescent="0.3">
      <c r="DX63" s="21" t="s">
        <v>186</v>
      </c>
      <c r="DY63" s="21">
        <v>1</v>
      </c>
      <c r="DZ63" s="24">
        <v>2.2253376949952201E-5</v>
      </c>
    </row>
  </sheetData>
  <mergeCells count="84">
    <mergeCell ref="FF5:FF9"/>
    <mergeCell ref="FF11:FF37"/>
    <mergeCell ref="EU1:FH2"/>
    <mergeCell ref="EU3:EU4"/>
    <mergeCell ref="EV3:EW3"/>
    <mergeCell ref="EX3:EY3"/>
    <mergeCell ref="EZ3:FA3"/>
    <mergeCell ref="FB3:FC3"/>
    <mergeCell ref="FD3:FE3"/>
    <mergeCell ref="FF3:FF4"/>
    <mergeCell ref="FG3:FH3"/>
    <mergeCell ref="BT3:BT4"/>
    <mergeCell ref="BU3:BU4"/>
    <mergeCell ref="BB5:BB9"/>
    <mergeCell ref="CV1:CX2"/>
    <mergeCell ref="BX1:BZ2"/>
    <mergeCell ref="CF1:CH2"/>
    <mergeCell ref="CB1:CD2"/>
    <mergeCell ref="CN1:CP2"/>
    <mergeCell ref="CJ1:CL2"/>
    <mergeCell ref="B5:B9"/>
    <mergeCell ref="T5:T9"/>
    <mergeCell ref="F3:G3"/>
    <mergeCell ref="H3:I3"/>
    <mergeCell ref="J3:K3"/>
    <mergeCell ref="L3:M3"/>
    <mergeCell ref="N3:O3"/>
    <mergeCell ref="P3:Q3"/>
    <mergeCell ref="R3:S3"/>
    <mergeCell ref="AJ3:AK3"/>
    <mergeCell ref="B1:U2"/>
    <mergeCell ref="X1:Z2"/>
    <mergeCell ref="D3:E3"/>
    <mergeCell ref="T3:T4"/>
    <mergeCell ref="B3:C4"/>
    <mergeCell ref="U3:U4"/>
    <mergeCell ref="BR3:BS3"/>
    <mergeCell ref="AB1:AD2"/>
    <mergeCell ref="CZ1:DB2"/>
    <mergeCell ref="DD1:DF2"/>
    <mergeCell ref="DH1:DJ2"/>
    <mergeCell ref="AT3:AU3"/>
    <mergeCell ref="AV3:AW3"/>
    <mergeCell ref="AX3:AX4"/>
    <mergeCell ref="AY3:AY4"/>
    <mergeCell ref="AL3:AM3"/>
    <mergeCell ref="AN3:AO3"/>
    <mergeCell ref="AF3:AG4"/>
    <mergeCell ref="AH3:AI3"/>
    <mergeCell ref="BH3:BI3"/>
    <mergeCell ref="BJ3:BK3"/>
    <mergeCell ref="BL3:BM3"/>
    <mergeCell ref="EO3:EP3"/>
    <mergeCell ref="DL1:DN2"/>
    <mergeCell ref="DP1:DR2"/>
    <mergeCell ref="AF5:AF9"/>
    <mergeCell ref="BN3:BO3"/>
    <mergeCell ref="BP3:BQ3"/>
    <mergeCell ref="BT5:BT9"/>
    <mergeCell ref="AF1:AY2"/>
    <mergeCell ref="CR1:CT2"/>
    <mergeCell ref="AP3:AQ3"/>
    <mergeCell ref="AR3:AS3"/>
    <mergeCell ref="AX5:AX9"/>
    <mergeCell ref="BB1:BU2"/>
    <mergeCell ref="BB3:BC4"/>
    <mergeCell ref="BD3:BE3"/>
    <mergeCell ref="BF3:BG3"/>
    <mergeCell ref="ER3:ES3"/>
    <mergeCell ref="EF1:ES2"/>
    <mergeCell ref="CB11:CD12"/>
    <mergeCell ref="CZ11:DB12"/>
    <mergeCell ref="DL8:DN9"/>
    <mergeCell ref="EQ11:EQ37"/>
    <mergeCell ref="DX1:DZ2"/>
    <mergeCell ref="DT1:DV2"/>
    <mergeCell ref="EQ3:EQ4"/>
    <mergeCell ref="EF3:EF4"/>
    <mergeCell ref="EB1:ED2"/>
    <mergeCell ref="EQ5:EQ9"/>
    <mergeCell ref="EG3:EH3"/>
    <mergeCell ref="EI3:EJ3"/>
    <mergeCell ref="EK3:EL3"/>
    <mergeCell ref="EM3:EN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2025-02-06T09:29:09Z</dcterms:created>
  <dcterms:modified xsi:type="dcterms:W3CDTF">2025-02-24T16:56:40Z</dcterms:modified>
</cp:coreProperties>
</file>