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sfgovbr-my.sharepoint.com/personal/augustos_chesf_com_br/Documents/Augusto/PAPERS/Tariff Flags/"/>
    </mc:Choice>
  </mc:AlternateContent>
  <xr:revisionPtr revIDLastSave="162" documentId="8_{A2E5C270-5813-4951-B933-EF2D5AD83A38}" xr6:coauthVersionLast="47" xr6:coauthVersionMax="47" xr10:uidLastSave="{0B821C70-E9F5-4724-84A3-987B9C57B641}"/>
  <bookViews>
    <workbookView xWindow="-110" yWindow="-110" windowWidth="19420" windowHeight="10420" activeTab="2" xr2:uid="{CEF23571-1EEE-4CE1-88B3-B4E6A032C08D}"/>
  </bookViews>
  <sheets>
    <sheet name="2004_2022" sheetId="7" r:id="rId1"/>
    <sheet name="Industrial_Genero" sheetId="8" r:id="rId2"/>
    <sheet name="Tarifas_Anuais" sheetId="20" r:id="rId3"/>
    <sheet name="Elasticidades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3" i="7" l="1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E2" i="7"/>
  <c r="BD2" i="7"/>
  <c r="BC2" i="7"/>
  <c r="BB2" i="7"/>
  <c r="AJ3" i="7" l="1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" i="7"/>
  <c r="BJ182" i="7"/>
  <c r="BJ183" i="7"/>
  <c r="BJ184" i="7"/>
  <c r="BJ185" i="7"/>
  <c r="BJ186" i="7"/>
  <c r="BJ187" i="7"/>
  <c r="BJ188" i="7"/>
  <c r="BJ189" i="7"/>
  <c r="BJ190" i="7"/>
  <c r="BJ191" i="7"/>
  <c r="BJ192" i="7"/>
  <c r="BJ193" i="7"/>
  <c r="BJ194" i="7"/>
  <c r="BJ195" i="7"/>
  <c r="BJ196" i="7"/>
  <c r="BJ197" i="7"/>
  <c r="BJ198" i="7"/>
  <c r="BJ199" i="7"/>
  <c r="BJ200" i="7"/>
  <c r="BJ201" i="7"/>
  <c r="BJ202" i="7"/>
  <c r="BJ203" i="7"/>
  <c r="BJ204" i="7"/>
  <c r="BJ205" i="7"/>
  <c r="BJ206" i="7"/>
  <c r="BJ207" i="7"/>
  <c r="BJ208" i="7"/>
  <c r="BJ209" i="7"/>
  <c r="BJ210" i="7"/>
  <c r="BJ211" i="7"/>
  <c r="BJ212" i="7"/>
  <c r="BJ213" i="7"/>
  <c r="BJ214" i="7"/>
  <c r="BJ215" i="7"/>
  <c r="BJ216" i="7"/>
  <c r="BJ217" i="7"/>
  <c r="BJ218" i="7"/>
  <c r="BJ219" i="7"/>
  <c r="BJ220" i="7"/>
  <c r="BJ221" i="7"/>
  <c r="BJ222" i="7"/>
  <c r="BJ2" i="7"/>
  <c r="AD170" i="7"/>
  <c r="AE170" i="7" s="1"/>
  <c r="AD171" i="7"/>
  <c r="AE171" i="7" s="1"/>
  <c r="AD172" i="7"/>
  <c r="AE172" i="7" s="1"/>
  <c r="AD173" i="7"/>
  <c r="AE173" i="7" s="1"/>
  <c r="AD174" i="7"/>
  <c r="AE174" i="7" s="1"/>
  <c r="AD175" i="7"/>
  <c r="AE175" i="7" s="1"/>
  <c r="AD176" i="7"/>
  <c r="AE176" i="7" s="1"/>
  <c r="AD177" i="7"/>
  <c r="AE177" i="7" s="1"/>
  <c r="AD178" i="7"/>
  <c r="AE178" i="7" s="1"/>
  <c r="AD179" i="7"/>
  <c r="AE179" i="7" s="1"/>
  <c r="AD180" i="7"/>
  <c r="AE180" i="7" s="1"/>
  <c r="AD181" i="7"/>
  <c r="AE181" i="7" s="1"/>
  <c r="AD182" i="7"/>
  <c r="AE182" i="7" s="1"/>
  <c r="AD183" i="7"/>
  <c r="AE183" i="7" s="1"/>
  <c r="AD184" i="7"/>
  <c r="AE184" i="7" s="1"/>
  <c r="AD185" i="7"/>
  <c r="AE185" i="7" s="1"/>
  <c r="AD186" i="7"/>
  <c r="AE186" i="7" s="1"/>
  <c r="AD187" i="7"/>
  <c r="AE187" i="7" s="1"/>
  <c r="AD188" i="7"/>
  <c r="AE188" i="7" s="1"/>
  <c r="AD189" i="7"/>
  <c r="AE189" i="7" s="1"/>
  <c r="AD190" i="7"/>
  <c r="AE190" i="7" s="1"/>
  <c r="AD191" i="7"/>
  <c r="AE191" i="7" s="1"/>
  <c r="AD192" i="7"/>
  <c r="AE192" i="7" s="1"/>
  <c r="AD193" i="7"/>
  <c r="AE193" i="7" s="1"/>
  <c r="AD194" i="7"/>
  <c r="AE194" i="7" s="1"/>
  <c r="AD195" i="7"/>
  <c r="AE195" i="7" s="1"/>
  <c r="AD196" i="7"/>
  <c r="AE196" i="7" s="1"/>
  <c r="AD197" i="7"/>
  <c r="AE197" i="7" s="1"/>
  <c r="AD198" i="7"/>
  <c r="AE198" i="7" s="1"/>
  <c r="AD199" i="7"/>
  <c r="AE199" i="7" s="1"/>
  <c r="AD200" i="7"/>
  <c r="AE200" i="7" s="1"/>
  <c r="AD201" i="7"/>
  <c r="AE201" i="7" s="1"/>
  <c r="AD202" i="7"/>
  <c r="AE202" i="7" s="1"/>
  <c r="AD203" i="7"/>
  <c r="AE203" i="7" s="1"/>
  <c r="AD204" i="7"/>
  <c r="AE204" i="7" s="1"/>
  <c r="AD205" i="7"/>
  <c r="AE205" i="7" s="1"/>
  <c r="AD206" i="7"/>
  <c r="AE206" i="7" s="1"/>
  <c r="AD207" i="7"/>
  <c r="AE207" i="7" s="1"/>
  <c r="AD208" i="7"/>
  <c r="AE208" i="7" s="1"/>
  <c r="AD209" i="7"/>
  <c r="AE209" i="7" s="1"/>
  <c r="AD210" i="7"/>
  <c r="AE210" i="7" s="1"/>
  <c r="AD211" i="7"/>
  <c r="AE211" i="7" s="1"/>
  <c r="AD212" i="7"/>
  <c r="AE212" i="7" s="1"/>
  <c r="AD213" i="7"/>
  <c r="AE213" i="7" s="1"/>
  <c r="AD214" i="7"/>
  <c r="AE214" i="7" s="1"/>
  <c r="AD215" i="7"/>
  <c r="AE215" i="7" s="1"/>
  <c r="AD216" i="7"/>
  <c r="AE216" i="7" s="1"/>
  <c r="AD217" i="7"/>
  <c r="AE217" i="7" s="1"/>
  <c r="AD218" i="7"/>
  <c r="AE218" i="7" s="1"/>
  <c r="AD219" i="7"/>
  <c r="AE219" i="7" s="1"/>
  <c r="AD220" i="7"/>
  <c r="AE220" i="7" s="1"/>
  <c r="AD221" i="7"/>
  <c r="AE221" i="7" s="1"/>
  <c r="AD222" i="7"/>
  <c r="AE222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206" i="7"/>
  <c r="J206" i="7" s="1"/>
  <c r="I207" i="7"/>
  <c r="J207" i="7" s="1"/>
  <c r="I208" i="7"/>
  <c r="J208" i="7" s="1"/>
  <c r="I209" i="7"/>
  <c r="J209" i="7" s="1"/>
  <c r="I210" i="7"/>
  <c r="J210" i="7" s="1"/>
  <c r="I211" i="7"/>
  <c r="J211" i="7" s="1"/>
  <c r="I212" i="7"/>
  <c r="J212" i="7" s="1"/>
  <c r="I213" i="7"/>
  <c r="J213" i="7" s="1"/>
  <c r="I214" i="7"/>
  <c r="J214" i="7" s="1"/>
  <c r="I215" i="7"/>
  <c r="J215" i="7" s="1"/>
  <c r="I216" i="7"/>
  <c r="J216" i="7" s="1"/>
  <c r="I217" i="7"/>
  <c r="J217" i="7" s="1"/>
  <c r="I218" i="7"/>
  <c r="J218" i="7" s="1"/>
  <c r="I219" i="7"/>
  <c r="J219" i="7" s="1"/>
  <c r="I220" i="7"/>
  <c r="J220" i="7" s="1"/>
  <c r="I221" i="7"/>
  <c r="J221" i="7" s="1"/>
  <c r="I222" i="7"/>
  <c r="J222" i="7" s="1"/>
  <c r="AM182" i="7"/>
  <c r="AN182" i="7"/>
  <c r="AO182" i="7"/>
  <c r="AM183" i="7"/>
  <c r="AN183" i="7"/>
  <c r="AO183" i="7"/>
  <c r="AM184" i="7"/>
  <c r="AN184" i="7"/>
  <c r="AO184" i="7"/>
  <c r="AM185" i="7"/>
  <c r="AN185" i="7"/>
  <c r="AO185" i="7"/>
  <c r="AM186" i="7"/>
  <c r="AN186" i="7"/>
  <c r="AO186" i="7"/>
  <c r="AM187" i="7"/>
  <c r="AN187" i="7"/>
  <c r="AO187" i="7"/>
  <c r="AM188" i="7"/>
  <c r="AN188" i="7"/>
  <c r="AO188" i="7"/>
  <c r="AM189" i="7"/>
  <c r="AN189" i="7"/>
  <c r="AO189" i="7"/>
  <c r="AM190" i="7"/>
  <c r="AN190" i="7"/>
  <c r="AO190" i="7"/>
  <c r="AM191" i="7"/>
  <c r="AN191" i="7"/>
  <c r="AO191" i="7"/>
  <c r="AM192" i="7"/>
  <c r="AN192" i="7"/>
  <c r="AO192" i="7"/>
  <c r="AM193" i="7"/>
  <c r="AN193" i="7"/>
  <c r="AO193" i="7"/>
  <c r="AM194" i="7"/>
  <c r="AN194" i="7"/>
  <c r="AO194" i="7"/>
  <c r="AM195" i="7"/>
  <c r="AN195" i="7"/>
  <c r="AO195" i="7"/>
  <c r="AM196" i="7"/>
  <c r="AN196" i="7"/>
  <c r="AO196" i="7"/>
  <c r="AM197" i="7"/>
  <c r="AN197" i="7"/>
  <c r="AO197" i="7"/>
  <c r="AM198" i="7"/>
  <c r="AN198" i="7"/>
  <c r="AO198" i="7"/>
  <c r="AM199" i="7"/>
  <c r="AN199" i="7"/>
  <c r="AO199" i="7"/>
  <c r="AM200" i="7"/>
  <c r="AN200" i="7"/>
  <c r="AO200" i="7"/>
  <c r="AM201" i="7"/>
  <c r="AN201" i="7"/>
  <c r="AO201" i="7"/>
  <c r="AM202" i="7"/>
  <c r="AN202" i="7"/>
  <c r="AO202" i="7"/>
  <c r="AM203" i="7"/>
  <c r="AN203" i="7"/>
  <c r="AO203" i="7"/>
  <c r="AM204" i="7"/>
  <c r="AN204" i="7"/>
  <c r="AO204" i="7"/>
  <c r="AM205" i="7"/>
  <c r="AN205" i="7"/>
  <c r="AO205" i="7"/>
  <c r="AM206" i="7"/>
  <c r="AN206" i="7"/>
  <c r="AO206" i="7"/>
  <c r="AM207" i="7"/>
  <c r="AN207" i="7"/>
  <c r="AO207" i="7"/>
  <c r="AM208" i="7"/>
  <c r="AN208" i="7"/>
  <c r="AO208" i="7"/>
  <c r="AM209" i="7"/>
  <c r="AN209" i="7"/>
  <c r="AO209" i="7"/>
  <c r="AM210" i="7"/>
  <c r="AN210" i="7"/>
  <c r="AO210" i="7"/>
  <c r="AM211" i="7"/>
  <c r="AN211" i="7"/>
  <c r="AO211" i="7"/>
  <c r="AM212" i="7"/>
  <c r="AN212" i="7"/>
  <c r="AO212" i="7"/>
  <c r="AM213" i="7"/>
  <c r="AN213" i="7"/>
  <c r="AO213" i="7"/>
  <c r="AM214" i="7"/>
  <c r="AN214" i="7"/>
  <c r="AO214" i="7"/>
  <c r="AM215" i="7"/>
  <c r="AN215" i="7"/>
  <c r="AO215" i="7"/>
  <c r="AM216" i="7"/>
  <c r="AN216" i="7"/>
  <c r="AO216" i="7"/>
  <c r="AM217" i="7"/>
  <c r="AN217" i="7"/>
  <c r="AO217" i="7"/>
  <c r="AM218" i="7"/>
  <c r="AN218" i="7"/>
  <c r="AO218" i="7"/>
  <c r="AM219" i="7"/>
  <c r="AN219" i="7"/>
  <c r="AO219" i="7"/>
  <c r="AM220" i="7"/>
  <c r="AN220" i="7"/>
  <c r="AO220" i="7"/>
  <c r="AM221" i="7"/>
  <c r="AN221" i="7"/>
  <c r="AO221" i="7"/>
  <c r="AM222" i="7"/>
  <c r="AN222" i="7"/>
  <c r="AO222" i="7"/>
  <c r="AM2" i="7"/>
  <c r="AO2" i="7"/>
  <c r="AN3" i="7"/>
  <c r="AO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N103" i="7"/>
  <c r="AO103" i="7"/>
  <c r="AN104" i="7"/>
  <c r="AO104" i="7"/>
  <c r="AN105" i="7"/>
  <c r="AO105" i="7"/>
  <c r="AN106" i="7"/>
  <c r="AO106" i="7"/>
  <c r="AN107" i="7"/>
  <c r="AO107" i="7"/>
  <c r="AN108" i="7"/>
  <c r="AO108" i="7"/>
  <c r="AN109" i="7"/>
  <c r="AO109" i="7"/>
  <c r="AN110" i="7"/>
  <c r="AO110" i="7"/>
  <c r="AN111" i="7"/>
  <c r="AO111" i="7"/>
  <c r="AN112" i="7"/>
  <c r="AO112" i="7"/>
  <c r="AN113" i="7"/>
  <c r="AO113" i="7"/>
  <c r="AN114" i="7"/>
  <c r="AO114" i="7"/>
  <c r="AN115" i="7"/>
  <c r="AO115" i="7"/>
  <c r="AN116" i="7"/>
  <c r="AO116" i="7"/>
  <c r="AN117" i="7"/>
  <c r="AO117" i="7"/>
  <c r="AN118" i="7"/>
  <c r="AO118" i="7"/>
  <c r="AN119" i="7"/>
  <c r="AO119" i="7"/>
  <c r="AN120" i="7"/>
  <c r="AO120" i="7"/>
  <c r="AN121" i="7"/>
  <c r="AO121" i="7"/>
  <c r="AN122" i="7"/>
  <c r="AO122" i="7"/>
  <c r="AN123" i="7"/>
  <c r="AO123" i="7"/>
  <c r="AN124" i="7"/>
  <c r="AO124" i="7"/>
  <c r="AN125" i="7"/>
  <c r="AO125" i="7"/>
  <c r="AN126" i="7"/>
  <c r="AO126" i="7"/>
  <c r="AN127" i="7"/>
  <c r="AO127" i="7"/>
  <c r="AN128" i="7"/>
  <c r="AO128" i="7"/>
  <c r="AN129" i="7"/>
  <c r="AO129" i="7"/>
  <c r="AN130" i="7"/>
  <c r="AO130" i="7"/>
  <c r="AN131" i="7"/>
  <c r="AO131" i="7"/>
  <c r="AN132" i="7"/>
  <c r="AO132" i="7"/>
  <c r="AN133" i="7"/>
  <c r="AO133" i="7"/>
  <c r="AN134" i="7"/>
  <c r="AO134" i="7"/>
  <c r="AN135" i="7"/>
  <c r="AO135" i="7"/>
  <c r="AN136" i="7"/>
  <c r="AO136" i="7"/>
  <c r="AN137" i="7"/>
  <c r="AO137" i="7"/>
  <c r="AN138" i="7"/>
  <c r="AO138" i="7"/>
  <c r="AN139" i="7"/>
  <c r="AO139" i="7"/>
  <c r="AN140" i="7"/>
  <c r="AO140" i="7"/>
  <c r="AN141" i="7"/>
  <c r="AO141" i="7"/>
  <c r="AN142" i="7"/>
  <c r="AO142" i="7"/>
  <c r="AN143" i="7"/>
  <c r="AO143" i="7"/>
  <c r="AN144" i="7"/>
  <c r="AO144" i="7"/>
  <c r="AN145" i="7"/>
  <c r="AO145" i="7"/>
  <c r="AN146" i="7"/>
  <c r="AO146" i="7"/>
  <c r="AN147" i="7"/>
  <c r="AO147" i="7"/>
  <c r="AN148" i="7"/>
  <c r="AO148" i="7"/>
  <c r="AN149" i="7"/>
  <c r="AO149" i="7"/>
  <c r="AN150" i="7"/>
  <c r="AO150" i="7"/>
  <c r="AN151" i="7"/>
  <c r="AO151" i="7"/>
  <c r="AN152" i="7"/>
  <c r="AO152" i="7"/>
  <c r="AN153" i="7"/>
  <c r="AO153" i="7"/>
  <c r="AN154" i="7"/>
  <c r="AO154" i="7"/>
  <c r="AN155" i="7"/>
  <c r="AO155" i="7"/>
  <c r="AN156" i="7"/>
  <c r="AO156" i="7"/>
  <c r="AN157" i="7"/>
  <c r="AO157" i="7"/>
  <c r="AN158" i="7"/>
  <c r="AO158" i="7"/>
  <c r="AN159" i="7"/>
  <c r="AO159" i="7"/>
  <c r="AN160" i="7"/>
  <c r="AO160" i="7"/>
  <c r="AN161" i="7"/>
  <c r="AO161" i="7"/>
  <c r="AN162" i="7"/>
  <c r="AO162" i="7"/>
  <c r="AN163" i="7"/>
  <c r="AO163" i="7"/>
  <c r="AN164" i="7"/>
  <c r="AO164" i="7"/>
  <c r="AN165" i="7"/>
  <c r="AO165" i="7"/>
  <c r="AN166" i="7"/>
  <c r="AO166" i="7"/>
  <c r="AN167" i="7"/>
  <c r="AO167" i="7"/>
  <c r="AN168" i="7"/>
  <c r="AO168" i="7"/>
  <c r="AN169" i="7"/>
  <c r="AO169" i="7"/>
  <c r="AN170" i="7"/>
  <c r="AO170" i="7"/>
  <c r="AN171" i="7"/>
  <c r="AO171" i="7"/>
  <c r="AN172" i="7"/>
  <c r="AO172" i="7"/>
  <c r="AN173" i="7"/>
  <c r="AO173" i="7"/>
  <c r="AN174" i="7"/>
  <c r="AO174" i="7"/>
  <c r="AN175" i="7"/>
  <c r="AO175" i="7"/>
  <c r="AN176" i="7"/>
  <c r="AO176" i="7"/>
  <c r="AN177" i="7"/>
  <c r="AO177" i="7"/>
  <c r="AN178" i="7"/>
  <c r="AO178" i="7"/>
  <c r="AN179" i="7"/>
  <c r="AO179" i="7"/>
  <c r="AN180" i="7"/>
  <c r="AO180" i="7"/>
  <c r="AN181" i="7"/>
  <c r="AO181" i="7"/>
  <c r="AN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D110" i="7"/>
  <c r="AE110" i="7" s="1"/>
  <c r="AD111" i="7"/>
  <c r="AE111" i="7" s="1"/>
  <c r="AD112" i="7"/>
  <c r="AE112" i="7" s="1"/>
  <c r="AD113" i="7"/>
  <c r="AE113" i="7" s="1"/>
  <c r="AD114" i="7"/>
  <c r="AE114" i="7" s="1"/>
  <c r="AD50" i="7"/>
  <c r="AE50" i="7" s="1"/>
  <c r="AD51" i="7"/>
  <c r="AE51" i="7" s="1"/>
  <c r="AD52" i="7"/>
  <c r="AE52" i="7" s="1"/>
  <c r="AD53" i="7"/>
  <c r="AE53" i="7" s="1"/>
  <c r="AD54" i="7"/>
  <c r="AE54" i="7" s="1"/>
  <c r="AK3" i="7"/>
  <c r="AL3" i="7" s="1"/>
  <c r="AK4" i="7"/>
  <c r="AL4" i="7" s="1"/>
  <c r="AK5" i="7"/>
  <c r="AL5" i="7" s="1"/>
  <c r="AK6" i="7"/>
  <c r="AL6" i="7" s="1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K15" i="7"/>
  <c r="AL15" i="7" s="1"/>
  <c r="AK16" i="7"/>
  <c r="AL16" i="7" s="1"/>
  <c r="AK17" i="7"/>
  <c r="AL17" i="7" s="1"/>
  <c r="AK18" i="7"/>
  <c r="AL18" i="7" s="1"/>
  <c r="AK19" i="7"/>
  <c r="AL19" i="7" s="1"/>
  <c r="AK20" i="7"/>
  <c r="AL20" i="7" s="1"/>
  <c r="AK21" i="7"/>
  <c r="AL21" i="7" s="1"/>
  <c r="AK22" i="7"/>
  <c r="AL22" i="7" s="1"/>
  <c r="AK23" i="7"/>
  <c r="AL23" i="7" s="1"/>
  <c r="AK24" i="7"/>
  <c r="AL24" i="7" s="1"/>
  <c r="AK25" i="7"/>
  <c r="AL25" i="7" s="1"/>
  <c r="AK26" i="7"/>
  <c r="AL26" i="7" s="1"/>
  <c r="AK27" i="7"/>
  <c r="AL27" i="7" s="1"/>
  <c r="AK28" i="7"/>
  <c r="AL28" i="7" s="1"/>
  <c r="AK29" i="7"/>
  <c r="AL29" i="7" s="1"/>
  <c r="AK30" i="7"/>
  <c r="AL30" i="7" s="1"/>
  <c r="AK31" i="7"/>
  <c r="AL31" i="7" s="1"/>
  <c r="AK32" i="7"/>
  <c r="AL32" i="7" s="1"/>
  <c r="AK33" i="7"/>
  <c r="AL33" i="7" s="1"/>
  <c r="AK34" i="7"/>
  <c r="AL34" i="7" s="1"/>
  <c r="AK35" i="7"/>
  <c r="AL35" i="7" s="1"/>
  <c r="AK36" i="7"/>
  <c r="AL36" i="7" s="1"/>
  <c r="AK37" i="7"/>
  <c r="AL37" i="7" s="1"/>
  <c r="AK38" i="7"/>
  <c r="AL38" i="7" s="1"/>
  <c r="AK39" i="7"/>
  <c r="AL39" i="7" s="1"/>
  <c r="AK40" i="7"/>
  <c r="AL40" i="7" s="1"/>
  <c r="AK41" i="7"/>
  <c r="AL41" i="7" s="1"/>
  <c r="AK42" i="7"/>
  <c r="AL42" i="7" s="1"/>
  <c r="AK43" i="7"/>
  <c r="AL43" i="7" s="1"/>
  <c r="AK44" i="7"/>
  <c r="AL44" i="7" s="1"/>
  <c r="AK45" i="7"/>
  <c r="AL45" i="7" s="1"/>
  <c r="AK46" i="7"/>
  <c r="AL46" i="7" s="1"/>
  <c r="AK47" i="7"/>
  <c r="AL47" i="7" s="1"/>
  <c r="AK48" i="7"/>
  <c r="AL48" i="7" s="1"/>
  <c r="AK49" i="7"/>
  <c r="AL49" i="7" s="1"/>
  <c r="AK50" i="7"/>
  <c r="AL50" i="7" s="1"/>
  <c r="AK51" i="7"/>
  <c r="AL51" i="7" s="1"/>
  <c r="AK52" i="7"/>
  <c r="AL52" i="7" s="1"/>
  <c r="AK53" i="7"/>
  <c r="AL53" i="7" s="1"/>
  <c r="AK54" i="7"/>
  <c r="AL54" i="7" s="1"/>
  <c r="AK55" i="7"/>
  <c r="AL55" i="7" s="1"/>
  <c r="AK56" i="7"/>
  <c r="AL56" i="7" s="1"/>
  <c r="AK57" i="7"/>
  <c r="AL57" i="7" s="1"/>
  <c r="AK58" i="7"/>
  <c r="AL58" i="7" s="1"/>
  <c r="AK59" i="7"/>
  <c r="AL59" i="7" s="1"/>
  <c r="AK60" i="7"/>
  <c r="AL60" i="7" s="1"/>
  <c r="AK61" i="7"/>
  <c r="AL61" i="7" s="1"/>
  <c r="AK62" i="7"/>
  <c r="AL62" i="7" s="1"/>
  <c r="AK63" i="7"/>
  <c r="AL63" i="7" s="1"/>
  <c r="AK64" i="7"/>
  <c r="AL64" i="7" s="1"/>
  <c r="AK65" i="7"/>
  <c r="AL65" i="7" s="1"/>
  <c r="AK66" i="7"/>
  <c r="AL66" i="7" s="1"/>
  <c r="AK67" i="7"/>
  <c r="AL67" i="7" s="1"/>
  <c r="AK68" i="7"/>
  <c r="AL68" i="7" s="1"/>
  <c r="AK69" i="7"/>
  <c r="AL69" i="7" s="1"/>
  <c r="AK70" i="7"/>
  <c r="AL70" i="7" s="1"/>
  <c r="AK71" i="7"/>
  <c r="AL71" i="7" s="1"/>
  <c r="AK72" i="7"/>
  <c r="AL72" i="7" s="1"/>
  <c r="AK73" i="7"/>
  <c r="AL73" i="7" s="1"/>
  <c r="AK74" i="7"/>
  <c r="AL74" i="7" s="1"/>
  <c r="AK75" i="7"/>
  <c r="AL75" i="7" s="1"/>
  <c r="AK76" i="7"/>
  <c r="AL76" i="7" s="1"/>
  <c r="AK77" i="7"/>
  <c r="AL77" i="7" s="1"/>
  <c r="AK78" i="7"/>
  <c r="AL78" i="7" s="1"/>
  <c r="AK79" i="7"/>
  <c r="AL79" i="7" s="1"/>
  <c r="AK80" i="7"/>
  <c r="AL80" i="7" s="1"/>
  <c r="AK81" i="7"/>
  <c r="AL81" i="7" s="1"/>
  <c r="AK82" i="7"/>
  <c r="AL82" i="7" s="1"/>
  <c r="AK83" i="7"/>
  <c r="AL83" i="7" s="1"/>
  <c r="AK84" i="7"/>
  <c r="AL84" i="7" s="1"/>
  <c r="AK85" i="7"/>
  <c r="AL85" i="7" s="1"/>
  <c r="AK86" i="7"/>
  <c r="AL86" i="7" s="1"/>
  <c r="AK87" i="7"/>
  <c r="AL87" i="7" s="1"/>
  <c r="AK88" i="7"/>
  <c r="AL88" i="7" s="1"/>
  <c r="AK89" i="7"/>
  <c r="AL89" i="7" s="1"/>
  <c r="AK90" i="7"/>
  <c r="AL90" i="7" s="1"/>
  <c r="AK91" i="7"/>
  <c r="AL91" i="7" s="1"/>
  <c r="AK92" i="7"/>
  <c r="AL92" i="7" s="1"/>
  <c r="AK93" i="7"/>
  <c r="AL93" i="7" s="1"/>
  <c r="AK94" i="7"/>
  <c r="AL94" i="7" s="1"/>
  <c r="AK95" i="7"/>
  <c r="AL95" i="7" s="1"/>
  <c r="AK96" i="7"/>
  <c r="AL96" i="7" s="1"/>
  <c r="AK97" i="7"/>
  <c r="AL97" i="7" s="1"/>
  <c r="AK98" i="7"/>
  <c r="AL98" i="7" s="1"/>
  <c r="AK99" i="7"/>
  <c r="AL99" i="7" s="1"/>
  <c r="AK100" i="7"/>
  <c r="AL100" i="7" s="1"/>
  <c r="AK101" i="7"/>
  <c r="AL101" i="7" s="1"/>
  <c r="AK102" i="7"/>
  <c r="AL102" i="7" s="1"/>
  <c r="AK103" i="7"/>
  <c r="AL103" i="7" s="1"/>
  <c r="AK104" i="7"/>
  <c r="AL104" i="7" s="1"/>
  <c r="AK105" i="7"/>
  <c r="AL105" i="7" s="1"/>
  <c r="AK106" i="7"/>
  <c r="AL106" i="7" s="1"/>
  <c r="AK107" i="7"/>
  <c r="AL107" i="7" s="1"/>
  <c r="AK108" i="7"/>
  <c r="AL108" i="7" s="1"/>
  <c r="AK109" i="7"/>
  <c r="AL109" i="7" s="1"/>
  <c r="AK110" i="7"/>
  <c r="AL110" i="7" s="1"/>
  <c r="AK111" i="7"/>
  <c r="AL111" i="7" s="1"/>
  <c r="AK112" i="7"/>
  <c r="AL112" i="7" s="1"/>
  <c r="AK113" i="7"/>
  <c r="AL113" i="7" s="1"/>
  <c r="AK114" i="7"/>
  <c r="AL114" i="7" s="1"/>
  <c r="AK115" i="7"/>
  <c r="AL115" i="7" s="1"/>
  <c r="AK116" i="7"/>
  <c r="AL116" i="7" s="1"/>
  <c r="AK117" i="7"/>
  <c r="AL117" i="7" s="1"/>
  <c r="AK118" i="7"/>
  <c r="AL118" i="7" s="1"/>
  <c r="AK119" i="7"/>
  <c r="AL119" i="7" s="1"/>
  <c r="AK120" i="7"/>
  <c r="AL120" i="7" s="1"/>
  <c r="AK121" i="7"/>
  <c r="AL121" i="7" s="1"/>
  <c r="AK122" i="7"/>
  <c r="AL122" i="7" s="1"/>
  <c r="AK123" i="7"/>
  <c r="AL123" i="7" s="1"/>
  <c r="AK124" i="7"/>
  <c r="AL124" i="7" s="1"/>
  <c r="AK125" i="7"/>
  <c r="AL125" i="7" s="1"/>
  <c r="AK126" i="7"/>
  <c r="AL126" i="7" s="1"/>
  <c r="AK127" i="7"/>
  <c r="AL127" i="7" s="1"/>
  <c r="AK128" i="7"/>
  <c r="AL128" i="7" s="1"/>
  <c r="AK129" i="7"/>
  <c r="AL129" i="7" s="1"/>
  <c r="AK130" i="7"/>
  <c r="AL130" i="7" s="1"/>
  <c r="AK131" i="7"/>
  <c r="AL131" i="7" s="1"/>
  <c r="AK132" i="7"/>
  <c r="AL132" i="7" s="1"/>
  <c r="AK133" i="7"/>
  <c r="AL133" i="7" s="1"/>
  <c r="AK134" i="7"/>
  <c r="AL134" i="7" s="1"/>
  <c r="AK135" i="7"/>
  <c r="AL135" i="7" s="1"/>
  <c r="AK136" i="7"/>
  <c r="AL136" i="7" s="1"/>
  <c r="AK137" i="7"/>
  <c r="AL137" i="7" s="1"/>
  <c r="AK138" i="7"/>
  <c r="AL138" i="7" s="1"/>
  <c r="AK139" i="7"/>
  <c r="AL139" i="7" s="1"/>
  <c r="AK140" i="7"/>
  <c r="AL140" i="7" s="1"/>
  <c r="AK141" i="7"/>
  <c r="AL141" i="7" s="1"/>
  <c r="AK142" i="7"/>
  <c r="AL142" i="7" s="1"/>
  <c r="AK143" i="7"/>
  <c r="AL143" i="7" s="1"/>
  <c r="AK144" i="7"/>
  <c r="AL144" i="7" s="1"/>
  <c r="AK145" i="7"/>
  <c r="AL145" i="7" s="1"/>
  <c r="AK146" i="7"/>
  <c r="AL146" i="7" s="1"/>
  <c r="AK147" i="7"/>
  <c r="AL147" i="7" s="1"/>
  <c r="AK148" i="7"/>
  <c r="AL148" i="7" s="1"/>
  <c r="AK149" i="7"/>
  <c r="AL149" i="7" s="1"/>
  <c r="AK150" i="7"/>
  <c r="AL150" i="7" s="1"/>
  <c r="AK151" i="7"/>
  <c r="AL151" i="7" s="1"/>
  <c r="AK152" i="7"/>
  <c r="AL152" i="7" s="1"/>
  <c r="AK153" i="7"/>
  <c r="AL153" i="7" s="1"/>
  <c r="AK154" i="7"/>
  <c r="AL154" i="7" s="1"/>
  <c r="AK155" i="7"/>
  <c r="AL155" i="7" s="1"/>
  <c r="AK156" i="7"/>
  <c r="AL156" i="7" s="1"/>
  <c r="AK157" i="7"/>
  <c r="AL157" i="7" s="1"/>
  <c r="AK158" i="7"/>
  <c r="AL158" i="7" s="1"/>
  <c r="AK159" i="7"/>
  <c r="AL159" i="7" s="1"/>
  <c r="AK160" i="7"/>
  <c r="AL160" i="7" s="1"/>
  <c r="AK161" i="7"/>
  <c r="AL161" i="7" s="1"/>
  <c r="AK162" i="7"/>
  <c r="AL162" i="7" s="1"/>
  <c r="AK163" i="7"/>
  <c r="AL163" i="7" s="1"/>
  <c r="AK164" i="7"/>
  <c r="AL164" i="7" s="1"/>
  <c r="AK165" i="7"/>
  <c r="AL165" i="7" s="1"/>
  <c r="AK166" i="7"/>
  <c r="AL166" i="7" s="1"/>
  <c r="AK167" i="7"/>
  <c r="AL167" i="7" s="1"/>
  <c r="AK168" i="7"/>
  <c r="AL168" i="7" s="1"/>
  <c r="AK169" i="7"/>
  <c r="AL169" i="7" s="1"/>
  <c r="AK170" i="7"/>
  <c r="AL170" i="7" s="1"/>
  <c r="AK171" i="7"/>
  <c r="AL171" i="7" s="1"/>
  <c r="AK172" i="7"/>
  <c r="AL172" i="7" s="1"/>
  <c r="AK173" i="7"/>
  <c r="AL173" i="7" s="1"/>
  <c r="AK174" i="7"/>
  <c r="AL174" i="7" s="1"/>
  <c r="AK175" i="7"/>
  <c r="AL175" i="7" s="1"/>
  <c r="AK176" i="7"/>
  <c r="AL176" i="7" s="1"/>
  <c r="AK177" i="7"/>
  <c r="AL177" i="7" s="1"/>
  <c r="AK178" i="7"/>
  <c r="AL178" i="7" s="1"/>
  <c r="AK179" i="7"/>
  <c r="AL179" i="7" s="1"/>
  <c r="AK180" i="7"/>
  <c r="AL180" i="7" s="1"/>
  <c r="AK181" i="7"/>
  <c r="AL181" i="7" s="1"/>
  <c r="AK182" i="7"/>
  <c r="AL182" i="7" s="1"/>
  <c r="AK183" i="7"/>
  <c r="AL183" i="7" s="1"/>
  <c r="AK184" i="7"/>
  <c r="AL184" i="7" s="1"/>
  <c r="AK185" i="7"/>
  <c r="AL185" i="7" s="1"/>
  <c r="AK186" i="7"/>
  <c r="AL186" i="7" s="1"/>
  <c r="AK187" i="7"/>
  <c r="AL187" i="7" s="1"/>
  <c r="AK188" i="7"/>
  <c r="AL188" i="7" s="1"/>
  <c r="AK189" i="7"/>
  <c r="AL189" i="7" s="1"/>
  <c r="AK190" i="7"/>
  <c r="AL190" i="7" s="1"/>
  <c r="AK191" i="7"/>
  <c r="AL191" i="7" s="1"/>
  <c r="AK192" i="7"/>
  <c r="AL192" i="7" s="1"/>
  <c r="AK193" i="7"/>
  <c r="AL193" i="7" s="1"/>
  <c r="AK194" i="7"/>
  <c r="AL194" i="7" s="1"/>
  <c r="AK195" i="7"/>
  <c r="AL195" i="7" s="1"/>
  <c r="AK196" i="7"/>
  <c r="AL196" i="7" s="1"/>
  <c r="AK197" i="7"/>
  <c r="AL197" i="7" s="1"/>
  <c r="AK198" i="7"/>
  <c r="AL198" i="7" s="1"/>
  <c r="AK199" i="7"/>
  <c r="AL199" i="7" s="1"/>
  <c r="AK200" i="7"/>
  <c r="AL200" i="7" s="1"/>
  <c r="AK201" i="7"/>
  <c r="AL201" i="7" s="1"/>
  <c r="AK202" i="7"/>
  <c r="AL202" i="7" s="1"/>
  <c r="AK203" i="7"/>
  <c r="AL203" i="7" s="1"/>
  <c r="AK204" i="7"/>
  <c r="AL204" i="7" s="1"/>
  <c r="AK205" i="7"/>
  <c r="AL205" i="7" s="1"/>
  <c r="AK206" i="7"/>
  <c r="AL206" i="7" s="1"/>
  <c r="AK207" i="7"/>
  <c r="AL207" i="7" s="1"/>
  <c r="AK208" i="7"/>
  <c r="AL208" i="7" s="1"/>
  <c r="AK209" i="7"/>
  <c r="AL209" i="7" s="1"/>
  <c r="AK210" i="7"/>
  <c r="AL210" i="7" s="1"/>
  <c r="AK211" i="7"/>
  <c r="AL211" i="7" s="1"/>
  <c r="AK212" i="7"/>
  <c r="AL212" i="7" s="1"/>
  <c r="AK213" i="7"/>
  <c r="AL213" i="7" s="1"/>
  <c r="AK214" i="7"/>
  <c r="AL214" i="7" s="1"/>
  <c r="AK215" i="7"/>
  <c r="AL215" i="7" s="1"/>
  <c r="AK216" i="7"/>
  <c r="AL216" i="7" s="1"/>
  <c r="AK217" i="7"/>
  <c r="AL217" i="7" s="1"/>
  <c r="AK218" i="7"/>
  <c r="AL218" i="7" s="1"/>
  <c r="AK219" i="7"/>
  <c r="AL219" i="7" s="1"/>
  <c r="AK220" i="7"/>
  <c r="AL220" i="7" s="1"/>
  <c r="AK221" i="7"/>
  <c r="AL221" i="7" s="1"/>
  <c r="AK222" i="7"/>
  <c r="AL222" i="7" s="1"/>
  <c r="AK2" i="7"/>
  <c r="AD3" i="7"/>
  <c r="AE3" i="7" s="1"/>
  <c r="AD4" i="7"/>
  <c r="AE4" i="7" s="1"/>
  <c r="AD5" i="7"/>
  <c r="AE5" i="7" s="1"/>
  <c r="AD6" i="7"/>
  <c r="AE6" i="7" s="1"/>
  <c r="AD7" i="7"/>
  <c r="AE7" i="7" s="1"/>
  <c r="AD8" i="7"/>
  <c r="AE8" i="7" s="1"/>
  <c r="AD9" i="7"/>
  <c r="AE9" i="7" s="1"/>
  <c r="AD10" i="7"/>
  <c r="AE10" i="7" s="1"/>
  <c r="AD11" i="7"/>
  <c r="AE11" i="7" s="1"/>
  <c r="AD12" i="7"/>
  <c r="AE12" i="7" s="1"/>
  <c r="AD13" i="7"/>
  <c r="AE13" i="7" s="1"/>
  <c r="AD14" i="7"/>
  <c r="AE14" i="7" s="1"/>
  <c r="AD15" i="7"/>
  <c r="AE15" i="7" s="1"/>
  <c r="AD16" i="7"/>
  <c r="AE16" i="7" s="1"/>
  <c r="AD17" i="7"/>
  <c r="AE17" i="7" s="1"/>
  <c r="AD18" i="7"/>
  <c r="AE18" i="7" s="1"/>
  <c r="AD19" i="7"/>
  <c r="AE19" i="7" s="1"/>
  <c r="AD20" i="7"/>
  <c r="AE20" i="7" s="1"/>
  <c r="AD21" i="7"/>
  <c r="AE21" i="7" s="1"/>
  <c r="AD22" i="7"/>
  <c r="AE22" i="7" s="1"/>
  <c r="AD23" i="7"/>
  <c r="AE23" i="7" s="1"/>
  <c r="AD24" i="7"/>
  <c r="AE24" i="7" s="1"/>
  <c r="AD25" i="7"/>
  <c r="AE25" i="7" s="1"/>
  <c r="AD26" i="7"/>
  <c r="AE26" i="7" s="1"/>
  <c r="AD27" i="7"/>
  <c r="AE27" i="7" s="1"/>
  <c r="AD28" i="7"/>
  <c r="AE28" i="7" s="1"/>
  <c r="AD29" i="7"/>
  <c r="AE29" i="7" s="1"/>
  <c r="AD30" i="7"/>
  <c r="AE30" i="7" s="1"/>
  <c r="AD31" i="7"/>
  <c r="AE31" i="7" s="1"/>
  <c r="AD32" i="7"/>
  <c r="AE32" i="7" s="1"/>
  <c r="AD33" i="7"/>
  <c r="AE33" i="7" s="1"/>
  <c r="AD34" i="7"/>
  <c r="AE34" i="7" s="1"/>
  <c r="AD35" i="7"/>
  <c r="AE35" i="7" s="1"/>
  <c r="AD36" i="7"/>
  <c r="AE36" i="7" s="1"/>
  <c r="AD37" i="7"/>
  <c r="AE37" i="7" s="1"/>
  <c r="AD38" i="7"/>
  <c r="AE38" i="7" s="1"/>
  <c r="AD39" i="7"/>
  <c r="AE39" i="7" s="1"/>
  <c r="AD40" i="7"/>
  <c r="AE40" i="7" s="1"/>
  <c r="AD41" i="7"/>
  <c r="AE41" i="7" s="1"/>
  <c r="AD42" i="7"/>
  <c r="AE42" i="7" s="1"/>
  <c r="AD43" i="7"/>
  <c r="AE43" i="7" s="1"/>
  <c r="AD44" i="7"/>
  <c r="AE44" i="7" s="1"/>
  <c r="AD45" i="7"/>
  <c r="AE45" i="7" s="1"/>
  <c r="AD46" i="7"/>
  <c r="AE46" i="7" s="1"/>
  <c r="AD47" i="7"/>
  <c r="AE47" i="7" s="1"/>
  <c r="AD48" i="7"/>
  <c r="AE48" i="7" s="1"/>
  <c r="AD49" i="7"/>
  <c r="AE49" i="7" s="1"/>
  <c r="AD55" i="7"/>
  <c r="AE55" i="7" s="1"/>
  <c r="AD56" i="7"/>
  <c r="AE56" i="7" s="1"/>
  <c r="AD57" i="7"/>
  <c r="AE57" i="7" s="1"/>
  <c r="AD58" i="7"/>
  <c r="AE58" i="7" s="1"/>
  <c r="AD59" i="7"/>
  <c r="AE59" i="7" s="1"/>
  <c r="AD60" i="7"/>
  <c r="AE60" i="7" s="1"/>
  <c r="AD61" i="7"/>
  <c r="AE61" i="7" s="1"/>
  <c r="AD62" i="7"/>
  <c r="AE62" i="7" s="1"/>
  <c r="AD63" i="7"/>
  <c r="AE63" i="7" s="1"/>
  <c r="AD64" i="7"/>
  <c r="AE64" i="7" s="1"/>
  <c r="AD65" i="7"/>
  <c r="AE65" i="7" s="1"/>
  <c r="AD66" i="7"/>
  <c r="AE66" i="7" s="1"/>
  <c r="AD67" i="7"/>
  <c r="AE67" i="7" s="1"/>
  <c r="AD68" i="7"/>
  <c r="AE68" i="7" s="1"/>
  <c r="AD69" i="7"/>
  <c r="AE69" i="7" s="1"/>
  <c r="AD70" i="7"/>
  <c r="AE70" i="7" s="1"/>
  <c r="AD71" i="7"/>
  <c r="AE71" i="7" s="1"/>
  <c r="AD72" i="7"/>
  <c r="AE72" i="7" s="1"/>
  <c r="AD73" i="7"/>
  <c r="AE73" i="7" s="1"/>
  <c r="AD74" i="7"/>
  <c r="AE74" i="7" s="1"/>
  <c r="AD75" i="7"/>
  <c r="AE75" i="7" s="1"/>
  <c r="AD76" i="7"/>
  <c r="AE76" i="7" s="1"/>
  <c r="AD77" i="7"/>
  <c r="AE77" i="7" s="1"/>
  <c r="AD78" i="7"/>
  <c r="AE78" i="7" s="1"/>
  <c r="AD79" i="7"/>
  <c r="AE79" i="7" s="1"/>
  <c r="AD80" i="7"/>
  <c r="AE80" i="7" s="1"/>
  <c r="AD81" i="7"/>
  <c r="AE81" i="7" s="1"/>
  <c r="AD82" i="7"/>
  <c r="AE82" i="7" s="1"/>
  <c r="AD83" i="7"/>
  <c r="AE83" i="7" s="1"/>
  <c r="AD84" i="7"/>
  <c r="AE84" i="7" s="1"/>
  <c r="AD85" i="7"/>
  <c r="AE85" i="7" s="1"/>
  <c r="AD86" i="7"/>
  <c r="AE86" i="7" s="1"/>
  <c r="AD87" i="7"/>
  <c r="AE87" i="7" s="1"/>
  <c r="AD88" i="7"/>
  <c r="AE88" i="7" s="1"/>
  <c r="AD89" i="7"/>
  <c r="AE89" i="7" s="1"/>
  <c r="AD90" i="7"/>
  <c r="AE90" i="7" s="1"/>
  <c r="AD91" i="7"/>
  <c r="AE91" i="7" s="1"/>
  <c r="AD92" i="7"/>
  <c r="AE92" i="7" s="1"/>
  <c r="AD93" i="7"/>
  <c r="AE93" i="7" s="1"/>
  <c r="AD94" i="7"/>
  <c r="AE94" i="7" s="1"/>
  <c r="AD95" i="7"/>
  <c r="AE95" i="7" s="1"/>
  <c r="AD96" i="7"/>
  <c r="AE96" i="7" s="1"/>
  <c r="AD97" i="7"/>
  <c r="AE97" i="7" s="1"/>
  <c r="AD98" i="7"/>
  <c r="AE98" i="7" s="1"/>
  <c r="AD99" i="7"/>
  <c r="AE99" i="7" s="1"/>
  <c r="AD100" i="7"/>
  <c r="AE100" i="7" s="1"/>
  <c r="AD101" i="7"/>
  <c r="AE101" i="7" s="1"/>
  <c r="AD102" i="7"/>
  <c r="AE102" i="7" s="1"/>
  <c r="AD103" i="7"/>
  <c r="AE103" i="7" s="1"/>
  <c r="AD104" i="7"/>
  <c r="AE104" i="7" s="1"/>
  <c r="AD105" i="7"/>
  <c r="AE105" i="7" s="1"/>
  <c r="AD106" i="7"/>
  <c r="AE106" i="7" s="1"/>
  <c r="AD107" i="7"/>
  <c r="AE107" i="7" s="1"/>
  <c r="AD108" i="7"/>
  <c r="AE108" i="7" s="1"/>
  <c r="AD109" i="7"/>
  <c r="AE109" i="7" s="1"/>
  <c r="AD115" i="7"/>
  <c r="AE115" i="7" s="1"/>
  <c r="AD116" i="7"/>
  <c r="AE116" i="7" s="1"/>
  <c r="AD117" i="7"/>
  <c r="AE117" i="7" s="1"/>
  <c r="AD118" i="7"/>
  <c r="AE118" i="7" s="1"/>
  <c r="AD119" i="7"/>
  <c r="AE119" i="7" s="1"/>
  <c r="AD120" i="7"/>
  <c r="AE120" i="7" s="1"/>
  <c r="AD121" i="7"/>
  <c r="AE121" i="7" s="1"/>
  <c r="AD122" i="7"/>
  <c r="AE122" i="7" s="1"/>
  <c r="AD123" i="7"/>
  <c r="AE123" i="7" s="1"/>
  <c r="AD124" i="7"/>
  <c r="AE124" i="7" s="1"/>
  <c r="AD125" i="7"/>
  <c r="AE125" i="7" s="1"/>
  <c r="AD126" i="7"/>
  <c r="AE126" i="7" s="1"/>
  <c r="AD127" i="7"/>
  <c r="AE127" i="7" s="1"/>
  <c r="AD128" i="7"/>
  <c r="AE128" i="7" s="1"/>
  <c r="AD129" i="7"/>
  <c r="AE129" i="7" s="1"/>
  <c r="AD130" i="7"/>
  <c r="AE130" i="7" s="1"/>
  <c r="AD131" i="7"/>
  <c r="AE131" i="7" s="1"/>
  <c r="AD132" i="7"/>
  <c r="AE132" i="7" s="1"/>
  <c r="AD133" i="7"/>
  <c r="AE133" i="7" s="1"/>
  <c r="AD134" i="7"/>
  <c r="AE134" i="7" s="1"/>
  <c r="AD135" i="7"/>
  <c r="AE135" i="7" s="1"/>
  <c r="AD136" i="7"/>
  <c r="AE136" i="7" s="1"/>
  <c r="AD137" i="7"/>
  <c r="AE137" i="7" s="1"/>
  <c r="AD138" i="7"/>
  <c r="AE138" i="7" s="1"/>
  <c r="AD139" i="7"/>
  <c r="AE139" i="7" s="1"/>
  <c r="AD140" i="7"/>
  <c r="AE140" i="7" s="1"/>
  <c r="AD141" i="7"/>
  <c r="AE141" i="7" s="1"/>
  <c r="AD142" i="7"/>
  <c r="AE142" i="7" s="1"/>
  <c r="AD143" i="7"/>
  <c r="AE143" i="7" s="1"/>
  <c r="AD144" i="7"/>
  <c r="AE144" i="7" s="1"/>
  <c r="AD145" i="7"/>
  <c r="AE145" i="7" s="1"/>
  <c r="AD146" i="7"/>
  <c r="AE146" i="7" s="1"/>
  <c r="AD147" i="7"/>
  <c r="AE147" i="7" s="1"/>
  <c r="AD148" i="7"/>
  <c r="AE148" i="7" s="1"/>
  <c r="AD149" i="7"/>
  <c r="AE149" i="7" s="1"/>
  <c r="AD150" i="7"/>
  <c r="AE150" i="7" s="1"/>
  <c r="AD151" i="7"/>
  <c r="AE151" i="7" s="1"/>
  <c r="AD152" i="7"/>
  <c r="AE152" i="7" s="1"/>
  <c r="AD153" i="7"/>
  <c r="AE153" i="7" s="1"/>
  <c r="AD154" i="7"/>
  <c r="AE154" i="7" s="1"/>
  <c r="AD155" i="7"/>
  <c r="AE155" i="7" s="1"/>
  <c r="AD156" i="7"/>
  <c r="AE156" i="7" s="1"/>
  <c r="AD157" i="7"/>
  <c r="AE157" i="7" s="1"/>
  <c r="AD158" i="7"/>
  <c r="AE158" i="7" s="1"/>
  <c r="AD159" i="7"/>
  <c r="AE159" i="7" s="1"/>
  <c r="AD160" i="7"/>
  <c r="AE160" i="7" s="1"/>
  <c r="AD161" i="7"/>
  <c r="AE161" i="7" s="1"/>
  <c r="AD162" i="7"/>
  <c r="AE162" i="7" s="1"/>
  <c r="AD163" i="7"/>
  <c r="AE163" i="7" s="1"/>
  <c r="AD164" i="7"/>
  <c r="AE164" i="7" s="1"/>
  <c r="AD165" i="7"/>
  <c r="AE165" i="7" s="1"/>
  <c r="AD166" i="7"/>
  <c r="AE166" i="7" s="1"/>
  <c r="AD167" i="7"/>
  <c r="AE167" i="7" s="1"/>
  <c r="AD168" i="7"/>
  <c r="AE168" i="7" s="1"/>
  <c r="AD169" i="7"/>
  <c r="AE169" i="7" s="1"/>
  <c r="AD2" i="7"/>
  <c r="AE2" i="7" s="1"/>
  <c r="W182" i="7"/>
  <c r="X182" i="7" s="1"/>
  <c r="W183" i="7"/>
  <c r="X183" i="7" s="1"/>
  <c r="W184" i="7"/>
  <c r="X184" i="7" s="1"/>
  <c r="W185" i="7"/>
  <c r="X185" i="7" s="1"/>
  <c r="W186" i="7"/>
  <c r="X186" i="7" s="1"/>
  <c r="W187" i="7"/>
  <c r="X187" i="7" s="1"/>
  <c r="W188" i="7"/>
  <c r="X188" i="7" s="1"/>
  <c r="W189" i="7"/>
  <c r="X189" i="7" s="1"/>
  <c r="W190" i="7"/>
  <c r="X190" i="7" s="1"/>
  <c r="W191" i="7"/>
  <c r="X191" i="7" s="1"/>
  <c r="W192" i="7"/>
  <c r="X192" i="7" s="1"/>
  <c r="W193" i="7"/>
  <c r="X193" i="7" s="1"/>
  <c r="W194" i="7"/>
  <c r="X194" i="7" s="1"/>
  <c r="W195" i="7"/>
  <c r="X195" i="7" s="1"/>
  <c r="W196" i="7"/>
  <c r="X196" i="7" s="1"/>
  <c r="W197" i="7"/>
  <c r="X197" i="7" s="1"/>
  <c r="W198" i="7"/>
  <c r="X198" i="7" s="1"/>
  <c r="W199" i="7"/>
  <c r="X199" i="7" s="1"/>
  <c r="W200" i="7"/>
  <c r="X200" i="7" s="1"/>
  <c r="W201" i="7"/>
  <c r="X201" i="7" s="1"/>
  <c r="W202" i="7"/>
  <c r="X202" i="7" s="1"/>
  <c r="W203" i="7"/>
  <c r="X203" i="7" s="1"/>
  <c r="W204" i="7"/>
  <c r="X204" i="7" s="1"/>
  <c r="W205" i="7"/>
  <c r="X205" i="7" s="1"/>
  <c r="W206" i="7"/>
  <c r="X206" i="7" s="1"/>
  <c r="W207" i="7"/>
  <c r="X207" i="7" s="1"/>
  <c r="W208" i="7"/>
  <c r="X208" i="7" s="1"/>
  <c r="W209" i="7"/>
  <c r="X209" i="7" s="1"/>
  <c r="W210" i="7"/>
  <c r="X210" i="7" s="1"/>
  <c r="W211" i="7"/>
  <c r="X211" i="7" s="1"/>
  <c r="W212" i="7"/>
  <c r="X212" i="7" s="1"/>
  <c r="W213" i="7"/>
  <c r="X213" i="7" s="1"/>
  <c r="W214" i="7"/>
  <c r="X214" i="7" s="1"/>
  <c r="W215" i="7"/>
  <c r="X215" i="7" s="1"/>
  <c r="W216" i="7"/>
  <c r="X216" i="7" s="1"/>
  <c r="W217" i="7"/>
  <c r="X217" i="7" s="1"/>
  <c r="W218" i="7"/>
  <c r="X218" i="7" s="1"/>
  <c r="W219" i="7"/>
  <c r="X219" i="7" s="1"/>
  <c r="W220" i="7"/>
  <c r="X220" i="7" s="1"/>
  <c r="W221" i="7"/>
  <c r="X221" i="7" s="1"/>
  <c r="W222" i="7"/>
  <c r="X222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170" i="7"/>
  <c r="Q170" i="7" s="1"/>
  <c r="P171" i="7"/>
  <c r="Q171" i="7" s="1"/>
  <c r="P172" i="7"/>
  <c r="Q172" i="7" s="1"/>
  <c r="P173" i="7"/>
  <c r="Q173" i="7" s="1"/>
  <c r="P174" i="7"/>
  <c r="Q174" i="7" s="1"/>
  <c r="P134" i="7"/>
  <c r="AP134" i="7" s="1"/>
  <c r="P135" i="7"/>
  <c r="AP135" i="7" s="1"/>
  <c r="P136" i="7"/>
  <c r="AP136" i="7" s="1"/>
  <c r="P137" i="7"/>
  <c r="AP137" i="7" s="1"/>
  <c r="P138" i="7"/>
  <c r="AP138" i="7" s="1"/>
  <c r="P139" i="7"/>
  <c r="AP139" i="7" s="1"/>
  <c r="P140" i="7"/>
  <c r="AP140" i="7" s="1"/>
  <c r="P141" i="7"/>
  <c r="AP141" i="7" s="1"/>
  <c r="P142" i="7"/>
  <c r="AP142" i="7" s="1"/>
  <c r="P143" i="7"/>
  <c r="AP143" i="7" s="1"/>
  <c r="P144" i="7"/>
  <c r="AP144" i="7" s="1"/>
  <c r="P145" i="7"/>
  <c r="AP145" i="7" s="1"/>
  <c r="P14" i="7"/>
  <c r="Q14" i="7" s="1"/>
  <c r="W14" i="7"/>
  <c r="X14" i="7" s="1"/>
  <c r="BJ14" i="7"/>
  <c r="P15" i="7"/>
  <c r="Q15" i="7" s="1"/>
  <c r="W15" i="7"/>
  <c r="AQ15" i="7" s="1"/>
  <c r="BJ15" i="7"/>
  <c r="P16" i="7"/>
  <c r="Q16" i="7" s="1"/>
  <c r="W16" i="7"/>
  <c r="AQ16" i="7" s="1"/>
  <c r="BJ16" i="7"/>
  <c r="P17" i="7"/>
  <c r="Q17" i="7" s="1"/>
  <c r="W17" i="7"/>
  <c r="AQ17" i="7" s="1"/>
  <c r="BJ17" i="7"/>
  <c r="P18" i="7"/>
  <c r="AP18" i="7" s="1"/>
  <c r="W18" i="7"/>
  <c r="X18" i="7" s="1"/>
  <c r="BJ18" i="7"/>
  <c r="P19" i="7"/>
  <c r="AP19" i="7" s="1"/>
  <c r="W19" i="7"/>
  <c r="X19" i="7" s="1"/>
  <c r="BJ19" i="7"/>
  <c r="P20" i="7"/>
  <c r="AP20" i="7" s="1"/>
  <c r="W20" i="7"/>
  <c r="X20" i="7" s="1"/>
  <c r="BJ20" i="7"/>
  <c r="P21" i="7"/>
  <c r="AP21" i="7" s="1"/>
  <c r="W21" i="7"/>
  <c r="X21" i="7" s="1"/>
  <c r="BJ21" i="7"/>
  <c r="P22" i="7"/>
  <c r="AP22" i="7" s="1"/>
  <c r="W22" i="7"/>
  <c r="X22" i="7" s="1"/>
  <c r="BJ22" i="7"/>
  <c r="P23" i="7"/>
  <c r="AP23" i="7" s="1"/>
  <c r="W23" i="7"/>
  <c r="X23" i="7" s="1"/>
  <c r="BJ23" i="7"/>
  <c r="P24" i="7"/>
  <c r="AP24" i="7" s="1"/>
  <c r="W24" i="7"/>
  <c r="X24" i="7" s="1"/>
  <c r="BJ24" i="7"/>
  <c r="P25" i="7"/>
  <c r="AP25" i="7" s="1"/>
  <c r="W25" i="7"/>
  <c r="X25" i="7" s="1"/>
  <c r="BJ25" i="7"/>
  <c r="I2" i="7"/>
  <c r="J2" i="7" s="1"/>
  <c r="I3" i="7"/>
  <c r="J3" i="7" s="1"/>
  <c r="I4" i="7"/>
  <c r="J4" i="7" s="1"/>
  <c r="I5" i="7"/>
  <c r="J5" i="7" s="1"/>
  <c r="I6" i="7"/>
  <c r="J6" i="7" s="1"/>
  <c r="N5" i="20"/>
  <c r="AL2" i="7" l="1"/>
  <c r="AP218" i="7"/>
  <c r="AR102" i="7"/>
  <c r="AR38" i="7"/>
  <c r="AP213" i="7"/>
  <c r="AP204" i="7"/>
  <c r="AP195" i="7"/>
  <c r="AP208" i="7"/>
  <c r="AP199" i="7"/>
  <c r="AR192" i="7"/>
  <c r="AR219" i="7"/>
  <c r="AQ187" i="7"/>
  <c r="AR214" i="7"/>
  <c r="AQ212" i="7"/>
  <c r="AR205" i="7"/>
  <c r="AQ203" i="7"/>
  <c r="AR196" i="7"/>
  <c r="AR158" i="7"/>
  <c r="AQ209" i="7"/>
  <c r="AR200" i="7"/>
  <c r="AP191" i="7"/>
  <c r="AR168" i="7"/>
  <c r="AR126" i="7"/>
  <c r="AR62" i="7"/>
  <c r="AQ221" i="7"/>
  <c r="AR217" i="7"/>
  <c r="AQ216" i="7"/>
  <c r="AQ207" i="7"/>
  <c r="AQ198" i="7"/>
  <c r="AQ194" i="7"/>
  <c r="AR190" i="7"/>
  <c r="AP189" i="7"/>
  <c r="AR186" i="7"/>
  <c r="AQ185" i="7"/>
  <c r="AP184" i="7"/>
  <c r="AR166" i="7"/>
  <c r="AR118" i="7"/>
  <c r="AR54" i="7"/>
  <c r="AR222" i="7"/>
  <c r="AP221" i="7"/>
  <c r="AR218" i="7"/>
  <c r="AQ217" i="7"/>
  <c r="AP216" i="7"/>
  <c r="AS216" i="7" s="1"/>
  <c r="AR213" i="7"/>
  <c r="AP212" i="7"/>
  <c r="AR208" i="7"/>
  <c r="AP207" i="7"/>
  <c r="AS207" i="7" s="1"/>
  <c r="AR204" i="7"/>
  <c r="AP203" i="7"/>
  <c r="AR199" i="7"/>
  <c r="AP198" i="7"/>
  <c r="AR195" i="7"/>
  <c r="AP194" i="7"/>
  <c r="AR191" i="7"/>
  <c r="AQ190" i="7"/>
  <c r="AQ186" i="7"/>
  <c r="AP185" i="7"/>
  <c r="AR160" i="7"/>
  <c r="AR110" i="7"/>
  <c r="AR46" i="7"/>
  <c r="AQ222" i="7"/>
  <c r="AQ218" i="7"/>
  <c r="AP217" i="7"/>
  <c r="AQ213" i="7"/>
  <c r="AR209" i="7"/>
  <c r="AQ208" i="7"/>
  <c r="AQ204" i="7"/>
  <c r="AQ199" i="7"/>
  <c r="AQ195" i="7"/>
  <c r="AQ191" i="7"/>
  <c r="AP190" i="7"/>
  <c r="AS190" i="7" s="1"/>
  <c r="AR187" i="7"/>
  <c r="AP186" i="7"/>
  <c r="AP222" i="7"/>
  <c r="AR210" i="7"/>
  <c r="AR152" i="7"/>
  <c r="AR94" i="7"/>
  <c r="AR30" i="7"/>
  <c r="AQ219" i="7"/>
  <c r="AQ214" i="7"/>
  <c r="AQ210" i="7"/>
  <c r="AP209" i="7"/>
  <c r="AQ205" i="7"/>
  <c r="AR201" i="7"/>
  <c r="AQ200" i="7"/>
  <c r="AQ196" i="7"/>
  <c r="AQ192" i="7"/>
  <c r="AR188" i="7"/>
  <c r="AP187" i="7"/>
  <c r="AS187" i="7" s="1"/>
  <c r="AR182" i="7"/>
  <c r="AR2" i="7"/>
  <c r="AR150" i="7"/>
  <c r="AR86" i="7"/>
  <c r="AR22" i="7"/>
  <c r="AR220" i="7"/>
  <c r="AP219" i="7"/>
  <c r="AR215" i="7"/>
  <c r="AP214" i="7"/>
  <c r="AR211" i="7"/>
  <c r="AP210" i="7"/>
  <c r="AR206" i="7"/>
  <c r="AP205" i="7"/>
  <c r="AR202" i="7"/>
  <c r="AQ201" i="7"/>
  <c r="AP200" i="7"/>
  <c r="AR197" i="7"/>
  <c r="AP196" i="7"/>
  <c r="AR193" i="7"/>
  <c r="AP192" i="7"/>
  <c r="AQ188" i="7"/>
  <c r="AR183" i="7"/>
  <c r="AQ182" i="7"/>
  <c r="AR14" i="7"/>
  <c r="AQ220" i="7"/>
  <c r="AQ215" i="7"/>
  <c r="AQ211" i="7"/>
  <c r="AQ206" i="7"/>
  <c r="AQ202" i="7"/>
  <c r="AP201" i="7"/>
  <c r="AQ197" i="7"/>
  <c r="AQ193" i="7"/>
  <c r="AR189" i="7"/>
  <c r="AP188" i="7"/>
  <c r="AR184" i="7"/>
  <c r="AQ183" i="7"/>
  <c r="AP182" i="7"/>
  <c r="AR176" i="7"/>
  <c r="AR142" i="7"/>
  <c r="AR78" i="7"/>
  <c r="AR174" i="7"/>
  <c r="AR134" i="7"/>
  <c r="AR70" i="7"/>
  <c r="AR6" i="7"/>
  <c r="AR221" i="7"/>
  <c r="AP220" i="7"/>
  <c r="AR216" i="7"/>
  <c r="AP215" i="7"/>
  <c r="AR212" i="7"/>
  <c r="AP211" i="7"/>
  <c r="AR207" i="7"/>
  <c r="AP206" i="7"/>
  <c r="AS206" i="7" s="1"/>
  <c r="AR203" i="7"/>
  <c r="AP202" i="7"/>
  <c r="AR198" i="7"/>
  <c r="AP197" i="7"/>
  <c r="AR194" i="7"/>
  <c r="AP193" i="7"/>
  <c r="AQ189" i="7"/>
  <c r="AR185" i="7"/>
  <c r="AQ184" i="7"/>
  <c r="AP183" i="7"/>
  <c r="AR181" i="7"/>
  <c r="AR173" i="7"/>
  <c r="AR165" i="7"/>
  <c r="AR157" i="7"/>
  <c r="AR149" i="7"/>
  <c r="AR141" i="7"/>
  <c r="AR133" i="7"/>
  <c r="AR125" i="7"/>
  <c r="AR117" i="7"/>
  <c r="AR109" i="7"/>
  <c r="AR101" i="7"/>
  <c r="AR93" i="7"/>
  <c r="AR85" i="7"/>
  <c r="AR77" i="7"/>
  <c r="AR69" i="7"/>
  <c r="AR61" i="7"/>
  <c r="AR53" i="7"/>
  <c r="AR45" i="7"/>
  <c r="AR37" i="7"/>
  <c r="AR29" i="7"/>
  <c r="AR21" i="7"/>
  <c r="AR13" i="7"/>
  <c r="AR5" i="7"/>
  <c r="AR180" i="7"/>
  <c r="AR172" i="7"/>
  <c r="AR164" i="7"/>
  <c r="AR156" i="7"/>
  <c r="AR148" i="7"/>
  <c r="AR140" i="7"/>
  <c r="AR132" i="7"/>
  <c r="AR124" i="7"/>
  <c r="AR116" i="7"/>
  <c r="AR108" i="7"/>
  <c r="AR100" i="7"/>
  <c r="AR92" i="7"/>
  <c r="AR84" i="7"/>
  <c r="AR76" i="7"/>
  <c r="AR68" i="7"/>
  <c r="AR60" i="7"/>
  <c r="AR52" i="7"/>
  <c r="AR44" i="7"/>
  <c r="AR36" i="7"/>
  <c r="AR28" i="7"/>
  <c r="AR20" i="7"/>
  <c r="AR12" i="7"/>
  <c r="AR4" i="7"/>
  <c r="AR179" i="7"/>
  <c r="AR171" i="7"/>
  <c r="AR163" i="7"/>
  <c r="AR155" i="7"/>
  <c r="AR147" i="7"/>
  <c r="AR139" i="7"/>
  <c r="AR131" i="7"/>
  <c r="AR123" i="7"/>
  <c r="AR115" i="7"/>
  <c r="AR107" i="7"/>
  <c r="AR99" i="7"/>
  <c r="AR91" i="7"/>
  <c r="AR83" i="7"/>
  <c r="AR75" i="7"/>
  <c r="AR67" i="7"/>
  <c r="AR59" i="7"/>
  <c r="AR51" i="7"/>
  <c r="AR43" i="7"/>
  <c r="AR35" i="7"/>
  <c r="AR27" i="7"/>
  <c r="AR19" i="7"/>
  <c r="AR11" i="7"/>
  <c r="AR3" i="7"/>
  <c r="AR178" i="7"/>
  <c r="AR170" i="7"/>
  <c r="AR162" i="7"/>
  <c r="AR154" i="7"/>
  <c r="AR146" i="7"/>
  <c r="AR138" i="7"/>
  <c r="AR130" i="7"/>
  <c r="AR122" i="7"/>
  <c r="AR114" i="7"/>
  <c r="AR106" i="7"/>
  <c r="AR98" i="7"/>
  <c r="AR90" i="7"/>
  <c r="AR82" i="7"/>
  <c r="AR74" i="7"/>
  <c r="AR66" i="7"/>
  <c r="AR58" i="7"/>
  <c r="AR50" i="7"/>
  <c r="AR42" i="7"/>
  <c r="AR34" i="7"/>
  <c r="AR26" i="7"/>
  <c r="AR18" i="7"/>
  <c r="AR10" i="7"/>
  <c r="AR177" i="7"/>
  <c r="AR169" i="7"/>
  <c r="AR161" i="7"/>
  <c r="AR153" i="7"/>
  <c r="AR145" i="7"/>
  <c r="AR137" i="7"/>
  <c r="AR129" i="7"/>
  <c r="AR121" i="7"/>
  <c r="AR113" i="7"/>
  <c r="AR105" i="7"/>
  <c r="AR97" i="7"/>
  <c r="AR89" i="7"/>
  <c r="AR81" i="7"/>
  <c r="AR73" i="7"/>
  <c r="AR65" i="7"/>
  <c r="AR57" i="7"/>
  <c r="AR49" i="7"/>
  <c r="AR41" i="7"/>
  <c r="AR33" i="7"/>
  <c r="AR25" i="7"/>
  <c r="AR17" i="7"/>
  <c r="AR9" i="7"/>
  <c r="AR144" i="7"/>
  <c r="AR136" i="7"/>
  <c r="AR128" i="7"/>
  <c r="AR120" i="7"/>
  <c r="AR112" i="7"/>
  <c r="AR104" i="7"/>
  <c r="AR96" i="7"/>
  <c r="AR88" i="7"/>
  <c r="AR80" i="7"/>
  <c r="AR72" i="7"/>
  <c r="AR64" i="7"/>
  <c r="AR56" i="7"/>
  <c r="AR48" i="7"/>
  <c r="AR40" i="7"/>
  <c r="AR32" i="7"/>
  <c r="AR24" i="7"/>
  <c r="AR16" i="7"/>
  <c r="AR8" i="7"/>
  <c r="AQ18" i="7"/>
  <c r="AS18" i="7" s="1"/>
  <c r="AR175" i="7"/>
  <c r="AR167" i="7"/>
  <c r="AR159" i="7"/>
  <c r="AR151" i="7"/>
  <c r="AR143" i="7"/>
  <c r="AR135" i="7"/>
  <c r="AR127" i="7"/>
  <c r="AR119" i="7"/>
  <c r="AR111" i="7"/>
  <c r="AR103" i="7"/>
  <c r="AR95" i="7"/>
  <c r="AR87" i="7"/>
  <c r="AR79" i="7"/>
  <c r="AR71" i="7"/>
  <c r="AR63" i="7"/>
  <c r="AR55" i="7"/>
  <c r="AR47" i="7"/>
  <c r="AR39" i="7"/>
  <c r="AR31" i="7"/>
  <c r="AR23" i="7"/>
  <c r="AR15" i="7"/>
  <c r="AR7" i="7"/>
  <c r="AQ25" i="7"/>
  <c r="AS25" i="7" s="1"/>
  <c r="AQ24" i="7"/>
  <c r="AS24" i="7" s="1"/>
  <c r="AQ23" i="7"/>
  <c r="AS23" i="7" s="1"/>
  <c r="AQ22" i="7"/>
  <c r="AS22" i="7" s="1"/>
  <c r="AQ14" i="7"/>
  <c r="AQ21" i="7"/>
  <c r="AS21" i="7" s="1"/>
  <c r="AQ20" i="7"/>
  <c r="AS20" i="7" s="1"/>
  <c r="AQ19" i="7"/>
  <c r="AS19" i="7" s="1"/>
  <c r="AP15" i="7"/>
  <c r="AS15" i="7" s="1"/>
  <c r="AP17" i="7"/>
  <c r="AS17" i="7" s="1"/>
  <c r="AP16" i="7"/>
  <c r="AS16" i="7" s="1"/>
  <c r="AP174" i="7"/>
  <c r="AP14" i="7"/>
  <c r="AP173" i="7"/>
  <c r="AP172" i="7"/>
  <c r="AP171" i="7"/>
  <c r="AP170" i="7"/>
  <c r="Q18" i="7"/>
  <c r="Q20" i="7"/>
  <c r="Q21" i="7"/>
  <c r="Q24" i="7"/>
  <c r="Q23" i="7"/>
  <c r="Q19" i="7"/>
  <c r="Q22" i="7"/>
  <c r="Q25" i="7"/>
  <c r="X17" i="7"/>
  <c r="X16" i="7"/>
  <c r="X15" i="7"/>
  <c r="W16" i="20"/>
  <c r="V16" i="20"/>
  <c r="S16" i="20"/>
  <c r="T16" i="20" s="1"/>
  <c r="R16" i="20"/>
  <c r="N16" i="20"/>
  <c r="O16" i="20" s="1"/>
  <c r="M16" i="20"/>
  <c r="L16" i="20"/>
  <c r="K16" i="20"/>
  <c r="J16" i="20"/>
  <c r="I16" i="20"/>
  <c r="H16" i="20"/>
  <c r="W15" i="20"/>
  <c r="V15" i="20"/>
  <c r="S15" i="20"/>
  <c r="T15" i="20" s="1"/>
  <c r="R15" i="20"/>
  <c r="N15" i="20"/>
  <c r="M15" i="20"/>
  <c r="L15" i="20"/>
  <c r="K15" i="20"/>
  <c r="J15" i="20"/>
  <c r="I15" i="20"/>
  <c r="H15" i="20"/>
  <c r="W14" i="20"/>
  <c r="V14" i="20"/>
  <c r="S14" i="20"/>
  <c r="R14" i="20"/>
  <c r="N14" i="20"/>
  <c r="O15" i="20" s="1"/>
  <c r="M14" i="20"/>
  <c r="L14" i="20"/>
  <c r="K14" i="20"/>
  <c r="J14" i="20"/>
  <c r="I14" i="20"/>
  <c r="H14" i="20"/>
  <c r="W13" i="20"/>
  <c r="V13" i="20"/>
  <c r="S13" i="20"/>
  <c r="T13" i="20" s="1"/>
  <c r="R13" i="20"/>
  <c r="N13" i="20"/>
  <c r="M13" i="20"/>
  <c r="L13" i="20"/>
  <c r="K13" i="20"/>
  <c r="J13" i="20"/>
  <c r="I13" i="20"/>
  <c r="H13" i="20"/>
  <c r="W12" i="20"/>
  <c r="V12" i="20"/>
  <c r="S12" i="20"/>
  <c r="R12" i="20"/>
  <c r="N12" i="20"/>
  <c r="M12" i="20"/>
  <c r="L12" i="20"/>
  <c r="K12" i="20"/>
  <c r="J12" i="20"/>
  <c r="I12" i="20"/>
  <c r="H12" i="20"/>
  <c r="W11" i="20"/>
  <c r="V11" i="20"/>
  <c r="S11" i="20"/>
  <c r="T11" i="20" s="1"/>
  <c r="R11" i="20"/>
  <c r="N11" i="20"/>
  <c r="M11" i="20"/>
  <c r="L11" i="20"/>
  <c r="K11" i="20"/>
  <c r="J11" i="20"/>
  <c r="I11" i="20"/>
  <c r="H11" i="20"/>
  <c r="W10" i="20"/>
  <c r="V10" i="20"/>
  <c r="T10" i="20"/>
  <c r="S10" i="20"/>
  <c r="R10" i="20"/>
  <c r="N10" i="20"/>
  <c r="M10" i="20"/>
  <c r="L10" i="20"/>
  <c r="K10" i="20"/>
  <c r="J10" i="20"/>
  <c r="I10" i="20"/>
  <c r="H10" i="20"/>
  <c r="W9" i="20"/>
  <c r="V9" i="20"/>
  <c r="S9" i="20"/>
  <c r="R9" i="20"/>
  <c r="N9" i="20"/>
  <c r="M9" i="20"/>
  <c r="L9" i="20"/>
  <c r="K9" i="20"/>
  <c r="J9" i="20"/>
  <c r="I9" i="20"/>
  <c r="H9" i="20"/>
  <c r="W8" i="20"/>
  <c r="V8" i="20"/>
  <c r="S8" i="20"/>
  <c r="T8" i="20" s="1"/>
  <c r="R8" i="20"/>
  <c r="N8" i="20"/>
  <c r="M8" i="20"/>
  <c r="L8" i="20"/>
  <c r="K8" i="20"/>
  <c r="J8" i="20"/>
  <c r="I8" i="20"/>
  <c r="H8" i="20"/>
  <c r="W7" i="20"/>
  <c r="V7" i="20"/>
  <c r="S7" i="20"/>
  <c r="R7" i="20"/>
  <c r="N7" i="20"/>
  <c r="M7" i="20"/>
  <c r="L7" i="20"/>
  <c r="K7" i="20"/>
  <c r="J7" i="20"/>
  <c r="I7" i="20"/>
  <c r="H7" i="20"/>
  <c r="W6" i="20"/>
  <c r="V6" i="20"/>
  <c r="T6" i="20"/>
  <c r="S6" i="20"/>
  <c r="R6" i="20"/>
  <c r="N6" i="20"/>
  <c r="M6" i="20"/>
  <c r="L6" i="20"/>
  <c r="K6" i="20"/>
  <c r="J6" i="20"/>
  <c r="I6" i="20"/>
  <c r="H6" i="20"/>
  <c r="W5" i="20"/>
  <c r="X6" i="20" s="1"/>
  <c r="V5" i="20"/>
  <c r="S5" i="20"/>
  <c r="R5" i="20"/>
  <c r="M5" i="20"/>
  <c r="L5" i="20"/>
  <c r="K5" i="20"/>
  <c r="J5" i="20"/>
  <c r="I5" i="20"/>
  <c r="H5" i="20"/>
  <c r="W4" i="20"/>
  <c r="V4" i="20"/>
  <c r="S4" i="20"/>
  <c r="T4" i="20" s="1"/>
  <c r="R4" i="20"/>
  <c r="N4" i="20"/>
  <c r="O5" i="20" s="1"/>
  <c r="M4" i="20"/>
  <c r="L4" i="20"/>
  <c r="K4" i="20"/>
  <c r="J4" i="20"/>
  <c r="I4" i="20"/>
  <c r="H4" i="20"/>
  <c r="W3" i="20"/>
  <c r="X4" i="20" s="1"/>
  <c r="V3" i="20"/>
  <c r="S3" i="20"/>
  <c r="T3" i="20" s="1"/>
  <c r="R3" i="20"/>
  <c r="N3" i="20"/>
  <c r="M3" i="20"/>
  <c r="L3" i="20"/>
  <c r="K3" i="20"/>
  <c r="J3" i="20"/>
  <c r="I3" i="20"/>
  <c r="H3" i="20"/>
  <c r="W2" i="20"/>
  <c r="S2" i="20"/>
  <c r="N2" i="20"/>
  <c r="O3" i="20" s="1"/>
  <c r="AS199" i="7" l="1"/>
  <c r="AS220" i="7"/>
  <c r="AS218" i="7"/>
  <c r="AS203" i="7"/>
  <c r="AS215" i="7"/>
  <c r="AS213" i="7"/>
  <c r="AS191" i="7"/>
  <c r="AS221" i="7"/>
  <c r="AS201" i="7"/>
  <c r="AS214" i="7"/>
  <c r="AS208" i="7"/>
  <c r="AS183" i="7"/>
  <c r="AS202" i="7"/>
  <c r="AS195" i="7"/>
  <c r="AS212" i="7"/>
  <c r="AS211" i="7"/>
  <c r="AS196" i="7"/>
  <c r="AS14" i="7"/>
  <c r="AS204" i="7"/>
  <c r="AS185" i="7"/>
  <c r="AS189" i="7"/>
  <c r="AS217" i="7"/>
  <c r="AS192" i="7"/>
  <c r="AS209" i="7"/>
  <c r="AS200" i="7"/>
  <c r="AS219" i="7"/>
  <c r="AS198" i="7"/>
  <c r="AS197" i="7"/>
  <c r="AS186" i="7"/>
  <c r="AS182" i="7"/>
  <c r="AS194" i="7"/>
  <c r="AS205" i="7"/>
  <c r="AS193" i="7"/>
  <c r="AS184" i="7"/>
  <c r="AS188" i="7"/>
  <c r="AS210" i="7"/>
  <c r="AS222" i="7"/>
  <c r="X15" i="20"/>
  <c r="T9" i="20"/>
  <c r="O13" i="20"/>
  <c r="X14" i="20"/>
  <c r="T7" i="20"/>
  <c r="O11" i="20"/>
  <c r="X12" i="20"/>
  <c r="T5" i="20"/>
  <c r="O9" i="20"/>
  <c r="X10" i="20"/>
  <c r="T14" i="20"/>
  <c r="O7" i="20"/>
  <c r="X8" i="20"/>
  <c r="T12" i="20"/>
  <c r="X16" i="20"/>
  <c r="X3" i="20"/>
  <c r="O8" i="20"/>
  <c r="X9" i="20"/>
  <c r="X13" i="20"/>
  <c r="O4" i="20"/>
  <c r="X5" i="20"/>
  <c r="O6" i="20"/>
  <c r="X7" i="20"/>
  <c r="O10" i="20"/>
  <c r="X11" i="20"/>
  <c r="O12" i="20"/>
  <c r="O14" i="20"/>
  <c r="BJ177" i="7" l="1"/>
  <c r="BJ178" i="7"/>
  <c r="BJ179" i="7"/>
  <c r="BJ180" i="7"/>
  <c r="BJ181" i="7"/>
  <c r="BJ162" i="7"/>
  <c r="W177" i="7"/>
  <c r="AQ177" i="7" s="1"/>
  <c r="W178" i="7"/>
  <c r="AQ178" i="7" s="1"/>
  <c r="W179" i="7"/>
  <c r="AQ179" i="7" s="1"/>
  <c r="W180" i="7"/>
  <c r="AQ180" i="7" s="1"/>
  <c r="W181" i="7"/>
  <c r="AQ181" i="7" s="1"/>
  <c r="P177" i="7"/>
  <c r="AP177" i="7" s="1"/>
  <c r="P178" i="7"/>
  <c r="AP178" i="7" s="1"/>
  <c r="P179" i="7"/>
  <c r="AP179" i="7" s="1"/>
  <c r="P180" i="7"/>
  <c r="AP180" i="7" s="1"/>
  <c r="P181" i="7"/>
  <c r="AP181" i="7" s="1"/>
  <c r="I177" i="7"/>
  <c r="I178" i="7"/>
  <c r="I179" i="7"/>
  <c r="I180" i="7"/>
  <c r="I181" i="7"/>
  <c r="AS180" i="7" l="1"/>
  <c r="AS179" i="7"/>
  <c r="AS181" i="7"/>
  <c r="AS178" i="7"/>
  <c r="AS177" i="7"/>
  <c r="J181" i="7"/>
  <c r="J177" i="7"/>
  <c r="J179" i="7"/>
  <c r="Q178" i="7"/>
  <c r="Q179" i="7"/>
  <c r="Q181" i="7"/>
  <c r="Q177" i="7"/>
  <c r="X178" i="7"/>
  <c r="X181" i="7"/>
  <c r="X177" i="7"/>
  <c r="Q180" i="7"/>
  <c r="X180" i="7"/>
  <c r="X179" i="7"/>
  <c r="J180" i="7"/>
  <c r="J178" i="7"/>
  <c r="BJ176" i="7" l="1"/>
  <c r="W176" i="7"/>
  <c r="AQ176" i="7" s="1"/>
  <c r="P176" i="7"/>
  <c r="AP176" i="7" s="1"/>
  <c r="I176" i="7"/>
  <c r="BJ175" i="7"/>
  <c r="W175" i="7"/>
  <c r="AQ175" i="7" s="1"/>
  <c r="P175" i="7"/>
  <c r="AP175" i="7" s="1"/>
  <c r="I175" i="7"/>
  <c r="BJ174" i="7"/>
  <c r="W174" i="7"/>
  <c r="AQ174" i="7" s="1"/>
  <c r="AS174" i="7" s="1"/>
  <c r="I174" i="7"/>
  <c r="BJ173" i="7"/>
  <c r="W173" i="7"/>
  <c r="AQ173" i="7" s="1"/>
  <c r="AS173" i="7" s="1"/>
  <c r="I173" i="7"/>
  <c r="BJ172" i="7"/>
  <c r="W172" i="7"/>
  <c r="AQ172" i="7" s="1"/>
  <c r="AS172" i="7" s="1"/>
  <c r="I172" i="7"/>
  <c r="BJ171" i="7"/>
  <c r="W171" i="7"/>
  <c r="AQ171" i="7" s="1"/>
  <c r="AS171" i="7" s="1"/>
  <c r="I171" i="7"/>
  <c r="BJ170" i="7"/>
  <c r="W170" i="7"/>
  <c r="AQ170" i="7" s="1"/>
  <c r="AS170" i="7" s="1"/>
  <c r="I170" i="7"/>
  <c r="BJ169" i="7"/>
  <c r="W169" i="7"/>
  <c r="AQ169" i="7" s="1"/>
  <c r="P169" i="7"/>
  <c r="AP169" i="7" s="1"/>
  <c r="I169" i="7"/>
  <c r="BJ168" i="7"/>
  <c r="W168" i="7"/>
  <c r="AQ168" i="7" s="1"/>
  <c r="P168" i="7"/>
  <c r="AP168" i="7" s="1"/>
  <c r="I168" i="7"/>
  <c r="BJ167" i="7"/>
  <c r="W167" i="7"/>
  <c r="AQ167" i="7" s="1"/>
  <c r="P167" i="7"/>
  <c r="AP167" i="7" s="1"/>
  <c r="I167" i="7"/>
  <c r="BJ166" i="7"/>
  <c r="W166" i="7"/>
  <c r="AQ166" i="7" s="1"/>
  <c r="P166" i="7"/>
  <c r="AP166" i="7" s="1"/>
  <c r="I166" i="7"/>
  <c r="BJ165" i="7"/>
  <c r="W165" i="7"/>
  <c r="AQ165" i="7" s="1"/>
  <c r="P165" i="7"/>
  <c r="AP165" i="7" s="1"/>
  <c r="I165" i="7"/>
  <c r="BJ164" i="7"/>
  <c r="W164" i="7"/>
  <c r="AQ164" i="7" s="1"/>
  <c r="P164" i="7"/>
  <c r="AP164" i="7" s="1"/>
  <c r="I164" i="7"/>
  <c r="BJ163" i="7"/>
  <c r="W163" i="7"/>
  <c r="AQ163" i="7" s="1"/>
  <c r="P163" i="7"/>
  <c r="AP163" i="7" s="1"/>
  <c r="I163" i="7"/>
  <c r="W162" i="7"/>
  <c r="AQ162" i="7" s="1"/>
  <c r="P162" i="7"/>
  <c r="AP162" i="7" s="1"/>
  <c r="I162" i="7"/>
  <c r="BJ161" i="7"/>
  <c r="W161" i="7"/>
  <c r="AQ161" i="7" s="1"/>
  <c r="P161" i="7"/>
  <c r="AP161" i="7" s="1"/>
  <c r="I161" i="7"/>
  <c r="BJ160" i="7"/>
  <c r="W160" i="7"/>
  <c r="AQ160" i="7" s="1"/>
  <c r="P160" i="7"/>
  <c r="AP160" i="7" s="1"/>
  <c r="I160" i="7"/>
  <c r="BJ159" i="7"/>
  <c r="W159" i="7"/>
  <c r="AQ159" i="7" s="1"/>
  <c r="P159" i="7"/>
  <c r="AP159" i="7" s="1"/>
  <c r="I159" i="7"/>
  <c r="BJ158" i="7"/>
  <c r="W158" i="7"/>
  <c r="AQ158" i="7" s="1"/>
  <c r="P158" i="7"/>
  <c r="AP158" i="7" s="1"/>
  <c r="I158" i="7"/>
  <c r="BJ157" i="7"/>
  <c r="W157" i="7"/>
  <c r="AQ157" i="7" s="1"/>
  <c r="P157" i="7"/>
  <c r="AP157" i="7" s="1"/>
  <c r="I157" i="7"/>
  <c r="BJ156" i="7"/>
  <c r="W156" i="7"/>
  <c r="AQ156" i="7" s="1"/>
  <c r="P156" i="7"/>
  <c r="AP156" i="7" s="1"/>
  <c r="I156" i="7"/>
  <c r="BJ155" i="7"/>
  <c r="W155" i="7"/>
  <c r="AQ155" i="7" s="1"/>
  <c r="P155" i="7"/>
  <c r="AP155" i="7" s="1"/>
  <c r="I155" i="7"/>
  <c r="BJ154" i="7"/>
  <c r="W154" i="7"/>
  <c r="AQ154" i="7" s="1"/>
  <c r="P154" i="7"/>
  <c r="AP154" i="7" s="1"/>
  <c r="I154" i="7"/>
  <c r="BJ153" i="7"/>
  <c r="W153" i="7"/>
  <c r="AQ153" i="7" s="1"/>
  <c r="P153" i="7"/>
  <c r="AP153" i="7" s="1"/>
  <c r="I153" i="7"/>
  <c r="BJ152" i="7"/>
  <c r="W152" i="7"/>
  <c r="AQ152" i="7" s="1"/>
  <c r="P152" i="7"/>
  <c r="AP152" i="7" s="1"/>
  <c r="I152" i="7"/>
  <c r="BJ151" i="7"/>
  <c r="W151" i="7"/>
  <c r="AQ151" i="7" s="1"/>
  <c r="P151" i="7"/>
  <c r="AP151" i="7" s="1"/>
  <c r="I151" i="7"/>
  <c r="BJ150" i="7"/>
  <c r="W150" i="7"/>
  <c r="AQ150" i="7" s="1"/>
  <c r="P150" i="7"/>
  <c r="AP150" i="7" s="1"/>
  <c r="I150" i="7"/>
  <c r="BJ149" i="7"/>
  <c r="W149" i="7"/>
  <c r="AQ149" i="7" s="1"/>
  <c r="P149" i="7"/>
  <c r="AP149" i="7" s="1"/>
  <c r="I149" i="7"/>
  <c r="BJ148" i="7"/>
  <c r="W148" i="7"/>
  <c r="AQ148" i="7" s="1"/>
  <c r="P148" i="7"/>
  <c r="AP148" i="7" s="1"/>
  <c r="I148" i="7"/>
  <c r="BJ147" i="7"/>
  <c r="W147" i="7"/>
  <c r="AQ147" i="7" s="1"/>
  <c r="P147" i="7"/>
  <c r="AP147" i="7" s="1"/>
  <c r="I147" i="7"/>
  <c r="BJ146" i="7"/>
  <c r="W146" i="7"/>
  <c r="AQ146" i="7" s="1"/>
  <c r="P146" i="7"/>
  <c r="AP146" i="7" s="1"/>
  <c r="I146" i="7"/>
  <c r="BJ145" i="7"/>
  <c r="W145" i="7"/>
  <c r="AQ145" i="7" s="1"/>
  <c r="AS145" i="7" s="1"/>
  <c r="I145" i="7"/>
  <c r="BJ144" i="7"/>
  <c r="W144" i="7"/>
  <c r="AQ144" i="7" s="1"/>
  <c r="AS144" i="7" s="1"/>
  <c r="I144" i="7"/>
  <c r="BJ143" i="7"/>
  <c r="W143" i="7"/>
  <c r="AQ143" i="7" s="1"/>
  <c r="AS143" i="7" s="1"/>
  <c r="I143" i="7"/>
  <c r="BJ142" i="7"/>
  <c r="W142" i="7"/>
  <c r="AQ142" i="7" s="1"/>
  <c r="AS142" i="7" s="1"/>
  <c r="I142" i="7"/>
  <c r="BJ141" i="7"/>
  <c r="W141" i="7"/>
  <c r="AQ141" i="7" s="1"/>
  <c r="AS141" i="7" s="1"/>
  <c r="I141" i="7"/>
  <c r="BJ140" i="7"/>
  <c r="W140" i="7"/>
  <c r="AQ140" i="7" s="1"/>
  <c r="AS140" i="7" s="1"/>
  <c r="I140" i="7"/>
  <c r="BJ139" i="7"/>
  <c r="W139" i="7"/>
  <c r="AQ139" i="7" s="1"/>
  <c r="AS139" i="7" s="1"/>
  <c r="I139" i="7"/>
  <c r="BJ138" i="7"/>
  <c r="W138" i="7"/>
  <c r="AQ138" i="7" s="1"/>
  <c r="AS138" i="7" s="1"/>
  <c r="I138" i="7"/>
  <c r="BJ137" i="7"/>
  <c r="W137" i="7"/>
  <c r="AQ137" i="7" s="1"/>
  <c r="AS137" i="7" s="1"/>
  <c r="I137" i="7"/>
  <c r="BJ136" i="7"/>
  <c r="W136" i="7"/>
  <c r="AQ136" i="7" s="1"/>
  <c r="AS136" i="7" s="1"/>
  <c r="I136" i="7"/>
  <c r="BJ135" i="7"/>
  <c r="W135" i="7"/>
  <c r="AQ135" i="7" s="1"/>
  <c r="AS135" i="7" s="1"/>
  <c r="I135" i="7"/>
  <c r="BJ134" i="7"/>
  <c r="W134" i="7"/>
  <c r="AQ134" i="7" s="1"/>
  <c r="AS134" i="7" s="1"/>
  <c r="I134" i="7"/>
  <c r="BJ133" i="7"/>
  <c r="W133" i="7"/>
  <c r="AQ133" i="7" s="1"/>
  <c r="P133" i="7"/>
  <c r="AP133" i="7" s="1"/>
  <c r="I133" i="7"/>
  <c r="BJ132" i="7"/>
  <c r="W132" i="7"/>
  <c r="AQ132" i="7" s="1"/>
  <c r="P132" i="7"/>
  <c r="AP132" i="7" s="1"/>
  <c r="I132" i="7"/>
  <c r="BJ131" i="7"/>
  <c r="W131" i="7"/>
  <c r="AQ131" i="7" s="1"/>
  <c r="P131" i="7"/>
  <c r="AP131" i="7" s="1"/>
  <c r="I131" i="7"/>
  <c r="BJ130" i="7"/>
  <c r="W130" i="7"/>
  <c r="AQ130" i="7" s="1"/>
  <c r="P130" i="7"/>
  <c r="AP130" i="7" s="1"/>
  <c r="I130" i="7"/>
  <c r="BJ129" i="7"/>
  <c r="W129" i="7"/>
  <c r="AQ129" i="7" s="1"/>
  <c r="P129" i="7"/>
  <c r="AP129" i="7" s="1"/>
  <c r="I129" i="7"/>
  <c r="BJ128" i="7"/>
  <c r="W128" i="7"/>
  <c r="AQ128" i="7" s="1"/>
  <c r="P128" i="7"/>
  <c r="AP128" i="7" s="1"/>
  <c r="I128" i="7"/>
  <c r="BJ127" i="7"/>
  <c r="W127" i="7"/>
  <c r="AQ127" i="7" s="1"/>
  <c r="P127" i="7"/>
  <c r="AP127" i="7" s="1"/>
  <c r="I127" i="7"/>
  <c r="BJ126" i="7"/>
  <c r="W126" i="7"/>
  <c r="AQ126" i="7" s="1"/>
  <c r="P126" i="7"/>
  <c r="AP126" i="7" s="1"/>
  <c r="I126" i="7"/>
  <c r="BJ125" i="7"/>
  <c r="W125" i="7"/>
  <c r="AQ125" i="7" s="1"/>
  <c r="P125" i="7"/>
  <c r="AP125" i="7" s="1"/>
  <c r="I125" i="7"/>
  <c r="BJ124" i="7"/>
  <c r="W124" i="7"/>
  <c r="AQ124" i="7" s="1"/>
  <c r="P124" i="7"/>
  <c r="AP124" i="7" s="1"/>
  <c r="I124" i="7"/>
  <c r="BJ123" i="7"/>
  <c r="W123" i="7"/>
  <c r="AQ123" i="7" s="1"/>
  <c r="P123" i="7"/>
  <c r="AP123" i="7" s="1"/>
  <c r="I123" i="7"/>
  <c r="BJ122" i="7"/>
  <c r="W122" i="7"/>
  <c r="AQ122" i="7" s="1"/>
  <c r="P122" i="7"/>
  <c r="AP122" i="7" s="1"/>
  <c r="I122" i="7"/>
  <c r="BJ121" i="7"/>
  <c r="W121" i="7"/>
  <c r="AQ121" i="7" s="1"/>
  <c r="P121" i="7"/>
  <c r="AP121" i="7" s="1"/>
  <c r="I121" i="7"/>
  <c r="BJ120" i="7"/>
  <c r="W120" i="7"/>
  <c r="AQ120" i="7" s="1"/>
  <c r="P120" i="7"/>
  <c r="AP120" i="7" s="1"/>
  <c r="I120" i="7"/>
  <c r="BJ119" i="7"/>
  <c r="W119" i="7"/>
  <c r="AQ119" i="7" s="1"/>
  <c r="P119" i="7"/>
  <c r="AP119" i="7" s="1"/>
  <c r="I119" i="7"/>
  <c r="BJ118" i="7"/>
  <c r="W118" i="7"/>
  <c r="AQ118" i="7" s="1"/>
  <c r="P118" i="7"/>
  <c r="AP118" i="7" s="1"/>
  <c r="I118" i="7"/>
  <c r="BJ117" i="7"/>
  <c r="W117" i="7"/>
  <c r="AQ117" i="7" s="1"/>
  <c r="P117" i="7"/>
  <c r="AP117" i="7" s="1"/>
  <c r="I117" i="7"/>
  <c r="BJ116" i="7"/>
  <c r="W116" i="7"/>
  <c r="AQ116" i="7" s="1"/>
  <c r="P116" i="7"/>
  <c r="AP116" i="7" s="1"/>
  <c r="I116" i="7"/>
  <c r="BJ115" i="7"/>
  <c r="W115" i="7"/>
  <c r="AQ115" i="7" s="1"/>
  <c r="P115" i="7"/>
  <c r="AP115" i="7" s="1"/>
  <c r="I115" i="7"/>
  <c r="BJ114" i="7"/>
  <c r="W114" i="7"/>
  <c r="AQ114" i="7" s="1"/>
  <c r="P114" i="7"/>
  <c r="AP114" i="7" s="1"/>
  <c r="I114" i="7"/>
  <c r="BJ113" i="7"/>
  <c r="W113" i="7"/>
  <c r="AQ113" i="7" s="1"/>
  <c r="P113" i="7"/>
  <c r="AP113" i="7" s="1"/>
  <c r="I113" i="7"/>
  <c r="BJ112" i="7"/>
  <c r="W112" i="7"/>
  <c r="AQ112" i="7" s="1"/>
  <c r="P112" i="7"/>
  <c r="AP112" i="7" s="1"/>
  <c r="I112" i="7"/>
  <c r="BJ111" i="7"/>
  <c r="W111" i="7"/>
  <c r="AQ111" i="7" s="1"/>
  <c r="P111" i="7"/>
  <c r="AP111" i="7" s="1"/>
  <c r="I111" i="7"/>
  <c r="BJ110" i="7"/>
  <c r="W110" i="7"/>
  <c r="AQ110" i="7" s="1"/>
  <c r="P110" i="7"/>
  <c r="AP110" i="7" s="1"/>
  <c r="I110" i="7"/>
  <c r="BJ109" i="7"/>
  <c r="W109" i="7"/>
  <c r="AQ109" i="7" s="1"/>
  <c r="P109" i="7"/>
  <c r="AP109" i="7" s="1"/>
  <c r="I109" i="7"/>
  <c r="BJ108" i="7"/>
  <c r="W108" i="7"/>
  <c r="AQ108" i="7" s="1"/>
  <c r="P108" i="7"/>
  <c r="AP108" i="7" s="1"/>
  <c r="I108" i="7"/>
  <c r="BJ107" i="7"/>
  <c r="W107" i="7"/>
  <c r="AQ107" i="7" s="1"/>
  <c r="P107" i="7"/>
  <c r="AP107" i="7" s="1"/>
  <c r="I107" i="7"/>
  <c r="BJ106" i="7"/>
  <c r="W106" i="7"/>
  <c r="AQ106" i="7" s="1"/>
  <c r="P106" i="7"/>
  <c r="AP106" i="7" s="1"/>
  <c r="I106" i="7"/>
  <c r="BJ105" i="7"/>
  <c r="W105" i="7"/>
  <c r="AQ105" i="7" s="1"/>
  <c r="P105" i="7"/>
  <c r="AP105" i="7" s="1"/>
  <c r="I105" i="7"/>
  <c r="BJ104" i="7"/>
  <c r="W104" i="7"/>
  <c r="AQ104" i="7" s="1"/>
  <c r="P104" i="7"/>
  <c r="AP104" i="7" s="1"/>
  <c r="I104" i="7"/>
  <c r="BJ103" i="7"/>
  <c r="W103" i="7"/>
  <c r="AQ103" i="7" s="1"/>
  <c r="P103" i="7"/>
  <c r="AP103" i="7" s="1"/>
  <c r="I103" i="7"/>
  <c r="BJ102" i="7"/>
  <c r="W102" i="7"/>
  <c r="AQ102" i="7" s="1"/>
  <c r="P102" i="7"/>
  <c r="AP102" i="7" s="1"/>
  <c r="I102" i="7"/>
  <c r="BJ101" i="7"/>
  <c r="W101" i="7"/>
  <c r="AQ101" i="7" s="1"/>
  <c r="P101" i="7"/>
  <c r="AP101" i="7" s="1"/>
  <c r="I101" i="7"/>
  <c r="BJ100" i="7"/>
  <c r="W100" i="7"/>
  <c r="AQ100" i="7" s="1"/>
  <c r="P100" i="7"/>
  <c r="AP100" i="7" s="1"/>
  <c r="I100" i="7"/>
  <c r="BJ99" i="7"/>
  <c r="W99" i="7"/>
  <c r="AQ99" i="7" s="1"/>
  <c r="P99" i="7"/>
  <c r="AP99" i="7" s="1"/>
  <c r="I99" i="7"/>
  <c r="BJ98" i="7"/>
  <c r="W98" i="7"/>
  <c r="AQ98" i="7" s="1"/>
  <c r="P98" i="7"/>
  <c r="AP98" i="7" s="1"/>
  <c r="I98" i="7"/>
  <c r="BJ97" i="7"/>
  <c r="W97" i="7"/>
  <c r="AQ97" i="7" s="1"/>
  <c r="P97" i="7"/>
  <c r="AP97" i="7" s="1"/>
  <c r="I97" i="7"/>
  <c r="BJ96" i="7"/>
  <c r="W96" i="7"/>
  <c r="AQ96" i="7" s="1"/>
  <c r="P96" i="7"/>
  <c r="AP96" i="7" s="1"/>
  <c r="I96" i="7"/>
  <c r="BJ95" i="7"/>
  <c r="W95" i="7"/>
  <c r="AQ95" i="7" s="1"/>
  <c r="P95" i="7"/>
  <c r="AP95" i="7" s="1"/>
  <c r="I95" i="7"/>
  <c r="BJ94" i="7"/>
  <c r="W94" i="7"/>
  <c r="AQ94" i="7" s="1"/>
  <c r="P94" i="7"/>
  <c r="AP94" i="7" s="1"/>
  <c r="I94" i="7"/>
  <c r="BJ93" i="7"/>
  <c r="W93" i="7"/>
  <c r="AQ93" i="7" s="1"/>
  <c r="P93" i="7"/>
  <c r="AP93" i="7" s="1"/>
  <c r="I93" i="7"/>
  <c r="BJ92" i="7"/>
  <c r="W92" i="7"/>
  <c r="AQ92" i="7" s="1"/>
  <c r="P92" i="7"/>
  <c r="AP92" i="7" s="1"/>
  <c r="I92" i="7"/>
  <c r="BJ91" i="7"/>
  <c r="W91" i="7"/>
  <c r="AQ91" i="7" s="1"/>
  <c r="P91" i="7"/>
  <c r="AP91" i="7" s="1"/>
  <c r="I91" i="7"/>
  <c r="BJ90" i="7"/>
  <c r="W90" i="7"/>
  <c r="AQ90" i="7" s="1"/>
  <c r="P90" i="7"/>
  <c r="AP90" i="7" s="1"/>
  <c r="I90" i="7"/>
  <c r="BJ89" i="7"/>
  <c r="W89" i="7"/>
  <c r="AQ89" i="7" s="1"/>
  <c r="P89" i="7"/>
  <c r="AP89" i="7" s="1"/>
  <c r="I89" i="7"/>
  <c r="BJ88" i="7"/>
  <c r="W88" i="7"/>
  <c r="AQ88" i="7" s="1"/>
  <c r="P88" i="7"/>
  <c r="AP88" i="7" s="1"/>
  <c r="I88" i="7"/>
  <c r="BJ87" i="7"/>
  <c r="W87" i="7"/>
  <c r="AQ87" i="7" s="1"/>
  <c r="P87" i="7"/>
  <c r="AP87" i="7" s="1"/>
  <c r="I87" i="7"/>
  <c r="BJ86" i="7"/>
  <c r="W86" i="7"/>
  <c r="AQ86" i="7" s="1"/>
  <c r="P86" i="7"/>
  <c r="AP86" i="7" s="1"/>
  <c r="I86" i="7"/>
  <c r="BJ85" i="7"/>
  <c r="W85" i="7"/>
  <c r="AQ85" i="7" s="1"/>
  <c r="P85" i="7"/>
  <c r="AP85" i="7" s="1"/>
  <c r="I85" i="7"/>
  <c r="BJ84" i="7"/>
  <c r="W84" i="7"/>
  <c r="AQ84" i="7" s="1"/>
  <c r="P84" i="7"/>
  <c r="AP84" i="7" s="1"/>
  <c r="I84" i="7"/>
  <c r="BJ83" i="7"/>
  <c r="W83" i="7"/>
  <c r="AQ83" i="7" s="1"/>
  <c r="P83" i="7"/>
  <c r="AP83" i="7" s="1"/>
  <c r="I83" i="7"/>
  <c r="BJ82" i="7"/>
  <c r="W82" i="7"/>
  <c r="AQ82" i="7" s="1"/>
  <c r="P82" i="7"/>
  <c r="AP82" i="7" s="1"/>
  <c r="I82" i="7"/>
  <c r="BJ81" i="7"/>
  <c r="W81" i="7"/>
  <c r="AQ81" i="7" s="1"/>
  <c r="P81" i="7"/>
  <c r="AP81" i="7" s="1"/>
  <c r="I81" i="7"/>
  <c r="BJ80" i="7"/>
  <c r="W80" i="7"/>
  <c r="AQ80" i="7" s="1"/>
  <c r="P80" i="7"/>
  <c r="AP80" i="7" s="1"/>
  <c r="I80" i="7"/>
  <c r="BJ79" i="7"/>
  <c r="W79" i="7"/>
  <c r="AQ79" i="7" s="1"/>
  <c r="P79" i="7"/>
  <c r="AP79" i="7" s="1"/>
  <c r="I79" i="7"/>
  <c r="BJ78" i="7"/>
  <c r="W78" i="7"/>
  <c r="AQ78" i="7" s="1"/>
  <c r="P78" i="7"/>
  <c r="AP78" i="7" s="1"/>
  <c r="I78" i="7"/>
  <c r="BJ77" i="7"/>
  <c r="W77" i="7"/>
  <c r="AQ77" i="7" s="1"/>
  <c r="P77" i="7"/>
  <c r="AP77" i="7" s="1"/>
  <c r="I77" i="7"/>
  <c r="BJ76" i="7"/>
  <c r="W76" i="7"/>
  <c r="AQ76" i="7" s="1"/>
  <c r="P76" i="7"/>
  <c r="AP76" i="7" s="1"/>
  <c r="I76" i="7"/>
  <c r="BJ75" i="7"/>
  <c r="W75" i="7"/>
  <c r="AQ75" i="7" s="1"/>
  <c r="P75" i="7"/>
  <c r="AP75" i="7" s="1"/>
  <c r="I75" i="7"/>
  <c r="BJ74" i="7"/>
  <c r="W74" i="7"/>
  <c r="AQ74" i="7" s="1"/>
  <c r="P74" i="7"/>
  <c r="AP74" i="7" s="1"/>
  <c r="I74" i="7"/>
  <c r="BJ73" i="7"/>
  <c r="W73" i="7"/>
  <c r="AQ73" i="7" s="1"/>
  <c r="P73" i="7"/>
  <c r="AP73" i="7" s="1"/>
  <c r="I73" i="7"/>
  <c r="BJ72" i="7"/>
  <c r="W72" i="7"/>
  <c r="AQ72" i="7" s="1"/>
  <c r="P72" i="7"/>
  <c r="AP72" i="7" s="1"/>
  <c r="I72" i="7"/>
  <c r="BJ71" i="7"/>
  <c r="W71" i="7"/>
  <c r="AQ71" i="7" s="1"/>
  <c r="P71" i="7"/>
  <c r="AP71" i="7" s="1"/>
  <c r="I71" i="7"/>
  <c r="BJ70" i="7"/>
  <c r="W70" i="7"/>
  <c r="AQ70" i="7" s="1"/>
  <c r="P70" i="7"/>
  <c r="AP70" i="7" s="1"/>
  <c r="I70" i="7"/>
  <c r="BJ69" i="7"/>
  <c r="W69" i="7"/>
  <c r="AQ69" i="7" s="1"/>
  <c r="P69" i="7"/>
  <c r="AP69" i="7" s="1"/>
  <c r="I69" i="7"/>
  <c r="BJ68" i="7"/>
  <c r="W68" i="7"/>
  <c r="AQ68" i="7" s="1"/>
  <c r="P68" i="7"/>
  <c r="AP68" i="7" s="1"/>
  <c r="I68" i="7"/>
  <c r="BJ67" i="7"/>
  <c r="W67" i="7"/>
  <c r="AQ67" i="7" s="1"/>
  <c r="P67" i="7"/>
  <c r="AP67" i="7" s="1"/>
  <c r="I67" i="7"/>
  <c r="BJ66" i="7"/>
  <c r="W66" i="7"/>
  <c r="AQ66" i="7" s="1"/>
  <c r="P66" i="7"/>
  <c r="AP66" i="7" s="1"/>
  <c r="I66" i="7"/>
  <c r="BJ65" i="7"/>
  <c r="W65" i="7"/>
  <c r="AQ65" i="7" s="1"/>
  <c r="P65" i="7"/>
  <c r="AP65" i="7" s="1"/>
  <c r="I65" i="7"/>
  <c r="BJ64" i="7"/>
  <c r="W64" i="7"/>
  <c r="AQ64" i="7" s="1"/>
  <c r="P64" i="7"/>
  <c r="AP64" i="7" s="1"/>
  <c r="I64" i="7"/>
  <c r="BJ63" i="7"/>
  <c r="W63" i="7"/>
  <c r="AQ63" i="7" s="1"/>
  <c r="P63" i="7"/>
  <c r="AP63" i="7" s="1"/>
  <c r="I63" i="7"/>
  <c r="BJ62" i="7"/>
  <c r="W62" i="7"/>
  <c r="AQ62" i="7" s="1"/>
  <c r="P62" i="7"/>
  <c r="AP62" i="7" s="1"/>
  <c r="I62" i="7"/>
  <c r="BJ61" i="7"/>
  <c r="W61" i="7"/>
  <c r="AQ61" i="7" s="1"/>
  <c r="P61" i="7"/>
  <c r="AP61" i="7" s="1"/>
  <c r="I61" i="7"/>
  <c r="BJ60" i="7"/>
  <c r="W60" i="7"/>
  <c r="AQ60" i="7" s="1"/>
  <c r="P60" i="7"/>
  <c r="AP60" i="7" s="1"/>
  <c r="I60" i="7"/>
  <c r="BJ59" i="7"/>
  <c r="W59" i="7"/>
  <c r="AQ59" i="7" s="1"/>
  <c r="P59" i="7"/>
  <c r="AP59" i="7" s="1"/>
  <c r="I59" i="7"/>
  <c r="BJ58" i="7"/>
  <c r="W58" i="7"/>
  <c r="AQ58" i="7" s="1"/>
  <c r="P58" i="7"/>
  <c r="AP58" i="7" s="1"/>
  <c r="I58" i="7"/>
  <c r="BJ57" i="7"/>
  <c r="W57" i="7"/>
  <c r="AQ57" i="7" s="1"/>
  <c r="P57" i="7"/>
  <c r="AP57" i="7" s="1"/>
  <c r="I57" i="7"/>
  <c r="BJ56" i="7"/>
  <c r="W56" i="7"/>
  <c r="AQ56" i="7" s="1"/>
  <c r="P56" i="7"/>
  <c r="AP56" i="7" s="1"/>
  <c r="I56" i="7"/>
  <c r="BJ55" i="7"/>
  <c r="W55" i="7"/>
  <c r="AQ55" i="7" s="1"/>
  <c r="P55" i="7"/>
  <c r="AP55" i="7" s="1"/>
  <c r="I55" i="7"/>
  <c r="BJ54" i="7"/>
  <c r="W54" i="7"/>
  <c r="AQ54" i="7" s="1"/>
  <c r="P54" i="7"/>
  <c r="AP54" i="7" s="1"/>
  <c r="I54" i="7"/>
  <c r="BJ53" i="7"/>
  <c r="W53" i="7"/>
  <c r="AQ53" i="7" s="1"/>
  <c r="P53" i="7"/>
  <c r="AP53" i="7" s="1"/>
  <c r="I53" i="7"/>
  <c r="BJ52" i="7"/>
  <c r="W52" i="7"/>
  <c r="AQ52" i="7" s="1"/>
  <c r="P52" i="7"/>
  <c r="AP52" i="7" s="1"/>
  <c r="I52" i="7"/>
  <c r="BJ51" i="7"/>
  <c r="W51" i="7"/>
  <c r="AQ51" i="7" s="1"/>
  <c r="P51" i="7"/>
  <c r="AP51" i="7" s="1"/>
  <c r="I51" i="7"/>
  <c r="BJ50" i="7"/>
  <c r="W50" i="7"/>
  <c r="AQ50" i="7" s="1"/>
  <c r="P50" i="7"/>
  <c r="AP50" i="7" s="1"/>
  <c r="I50" i="7"/>
  <c r="BJ49" i="7"/>
  <c r="W49" i="7"/>
  <c r="AQ49" i="7" s="1"/>
  <c r="P49" i="7"/>
  <c r="AP49" i="7" s="1"/>
  <c r="I49" i="7"/>
  <c r="BJ48" i="7"/>
  <c r="W48" i="7"/>
  <c r="AQ48" i="7" s="1"/>
  <c r="P48" i="7"/>
  <c r="AP48" i="7" s="1"/>
  <c r="I48" i="7"/>
  <c r="BJ47" i="7"/>
  <c r="W47" i="7"/>
  <c r="AQ47" i="7" s="1"/>
  <c r="P47" i="7"/>
  <c r="AP47" i="7" s="1"/>
  <c r="I47" i="7"/>
  <c r="BJ46" i="7"/>
  <c r="W46" i="7"/>
  <c r="AQ46" i="7" s="1"/>
  <c r="P46" i="7"/>
  <c r="AP46" i="7" s="1"/>
  <c r="I46" i="7"/>
  <c r="BJ45" i="7"/>
  <c r="W45" i="7"/>
  <c r="AQ45" i="7" s="1"/>
  <c r="P45" i="7"/>
  <c r="AP45" i="7" s="1"/>
  <c r="I45" i="7"/>
  <c r="BJ44" i="7"/>
  <c r="W44" i="7"/>
  <c r="AQ44" i="7" s="1"/>
  <c r="P44" i="7"/>
  <c r="AP44" i="7" s="1"/>
  <c r="I44" i="7"/>
  <c r="BJ43" i="7"/>
  <c r="W43" i="7"/>
  <c r="AQ43" i="7" s="1"/>
  <c r="P43" i="7"/>
  <c r="AP43" i="7" s="1"/>
  <c r="I43" i="7"/>
  <c r="BJ42" i="7"/>
  <c r="W42" i="7"/>
  <c r="AQ42" i="7" s="1"/>
  <c r="P42" i="7"/>
  <c r="AP42" i="7" s="1"/>
  <c r="I42" i="7"/>
  <c r="BJ41" i="7"/>
  <c r="W41" i="7"/>
  <c r="AQ41" i="7" s="1"/>
  <c r="P41" i="7"/>
  <c r="AP41" i="7" s="1"/>
  <c r="I41" i="7"/>
  <c r="BJ40" i="7"/>
  <c r="W40" i="7"/>
  <c r="AQ40" i="7" s="1"/>
  <c r="P40" i="7"/>
  <c r="AP40" i="7" s="1"/>
  <c r="I40" i="7"/>
  <c r="BJ39" i="7"/>
  <c r="W39" i="7"/>
  <c r="AQ39" i="7" s="1"/>
  <c r="P39" i="7"/>
  <c r="AP39" i="7" s="1"/>
  <c r="I39" i="7"/>
  <c r="BJ38" i="7"/>
  <c r="W38" i="7"/>
  <c r="AQ38" i="7" s="1"/>
  <c r="P38" i="7"/>
  <c r="AP38" i="7" s="1"/>
  <c r="I38" i="7"/>
  <c r="BJ37" i="7"/>
  <c r="W37" i="7"/>
  <c r="AQ37" i="7" s="1"/>
  <c r="P37" i="7"/>
  <c r="AP37" i="7" s="1"/>
  <c r="I37" i="7"/>
  <c r="BJ36" i="7"/>
  <c r="W36" i="7"/>
  <c r="AQ36" i="7" s="1"/>
  <c r="P36" i="7"/>
  <c r="AP36" i="7" s="1"/>
  <c r="I36" i="7"/>
  <c r="BJ35" i="7"/>
  <c r="W35" i="7"/>
  <c r="AQ35" i="7" s="1"/>
  <c r="P35" i="7"/>
  <c r="AP35" i="7" s="1"/>
  <c r="I35" i="7"/>
  <c r="BJ34" i="7"/>
  <c r="W34" i="7"/>
  <c r="AQ34" i="7" s="1"/>
  <c r="P34" i="7"/>
  <c r="AP34" i="7" s="1"/>
  <c r="I34" i="7"/>
  <c r="BJ33" i="7"/>
  <c r="W33" i="7"/>
  <c r="AQ33" i="7" s="1"/>
  <c r="P33" i="7"/>
  <c r="AP33" i="7" s="1"/>
  <c r="I33" i="7"/>
  <c r="BJ32" i="7"/>
  <c r="W32" i="7"/>
  <c r="AQ32" i="7" s="1"/>
  <c r="P32" i="7"/>
  <c r="AP32" i="7" s="1"/>
  <c r="I32" i="7"/>
  <c r="BJ31" i="7"/>
  <c r="W31" i="7"/>
  <c r="AQ31" i="7" s="1"/>
  <c r="P31" i="7"/>
  <c r="AP31" i="7" s="1"/>
  <c r="I31" i="7"/>
  <c r="BJ30" i="7"/>
  <c r="W30" i="7"/>
  <c r="AQ30" i="7" s="1"/>
  <c r="P30" i="7"/>
  <c r="AP30" i="7" s="1"/>
  <c r="I30" i="7"/>
  <c r="BJ29" i="7"/>
  <c r="W29" i="7"/>
  <c r="AQ29" i="7" s="1"/>
  <c r="P29" i="7"/>
  <c r="AP29" i="7" s="1"/>
  <c r="I29" i="7"/>
  <c r="BJ28" i="7"/>
  <c r="W28" i="7"/>
  <c r="AQ28" i="7" s="1"/>
  <c r="P28" i="7"/>
  <c r="AP28" i="7" s="1"/>
  <c r="I28" i="7"/>
  <c r="BJ27" i="7"/>
  <c r="W27" i="7"/>
  <c r="AQ27" i="7" s="1"/>
  <c r="P27" i="7"/>
  <c r="AP27" i="7" s="1"/>
  <c r="I27" i="7"/>
  <c r="BJ26" i="7"/>
  <c r="W26" i="7"/>
  <c r="AQ26" i="7" s="1"/>
  <c r="P26" i="7"/>
  <c r="AP26" i="7" s="1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BJ13" i="7"/>
  <c r="W13" i="7"/>
  <c r="AQ13" i="7" s="1"/>
  <c r="P13" i="7"/>
  <c r="AP13" i="7" s="1"/>
  <c r="I13" i="7"/>
  <c r="BJ12" i="7"/>
  <c r="W12" i="7"/>
  <c r="AQ12" i="7" s="1"/>
  <c r="P12" i="7"/>
  <c r="AP12" i="7" s="1"/>
  <c r="I12" i="7"/>
  <c r="BJ11" i="7"/>
  <c r="W11" i="7"/>
  <c r="AQ11" i="7" s="1"/>
  <c r="P11" i="7"/>
  <c r="AP11" i="7" s="1"/>
  <c r="I11" i="7"/>
  <c r="BJ10" i="7"/>
  <c r="W10" i="7"/>
  <c r="AQ10" i="7" s="1"/>
  <c r="P10" i="7"/>
  <c r="AP10" i="7" s="1"/>
  <c r="I10" i="7"/>
  <c r="BJ9" i="7"/>
  <c r="W9" i="7"/>
  <c r="AQ9" i="7" s="1"/>
  <c r="P9" i="7"/>
  <c r="AP9" i="7" s="1"/>
  <c r="I9" i="7"/>
  <c r="BJ8" i="7"/>
  <c r="W8" i="7"/>
  <c r="AQ8" i="7" s="1"/>
  <c r="P8" i="7"/>
  <c r="AP8" i="7" s="1"/>
  <c r="I8" i="7"/>
  <c r="BJ7" i="7"/>
  <c r="W7" i="7"/>
  <c r="AQ7" i="7" s="1"/>
  <c r="P7" i="7"/>
  <c r="AP7" i="7" s="1"/>
  <c r="I7" i="7"/>
  <c r="BJ6" i="7"/>
  <c r="W6" i="7"/>
  <c r="AQ6" i="7" s="1"/>
  <c r="P6" i="7"/>
  <c r="AP6" i="7" s="1"/>
  <c r="BJ5" i="7"/>
  <c r="W5" i="7"/>
  <c r="AQ5" i="7" s="1"/>
  <c r="P5" i="7"/>
  <c r="AP5" i="7" s="1"/>
  <c r="BJ4" i="7"/>
  <c r="W4" i="7"/>
  <c r="AQ4" i="7" s="1"/>
  <c r="P4" i="7"/>
  <c r="AP4" i="7" s="1"/>
  <c r="BJ3" i="7"/>
  <c r="W3" i="7"/>
  <c r="AQ3" i="7" s="1"/>
  <c r="P3" i="7"/>
  <c r="AP3" i="7" s="1"/>
  <c r="W2" i="7"/>
  <c r="AQ2" i="7" s="1"/>
  <c r="P2" i="7"/>
  <c r="AP2" i="7" s="1"/>
  <c r="AS5" i="7" l="1"/>
  <c r="AS176" i="7"/>
  <c r="AS117" i="7"/>
  <c r="AS119" i="7"/>
  <c r="AS121" i="7"/>
  <c r="AS123" i="7"/>
  <c r="AS125" i="7"/>
  <c r="AS127" i="7"/>
  <c r="AS129" i="7"/>
  <c r="AS131" i="7"/>
  <c r="AS133" i="7"/>
  <c r="AS146" i="7"/>
  <c r="AS148" i="7"/>
  <c r="AS150" i="7"/>
  <c r="AS152" i="7"/>
  <c r="AS154" i="7"/>
  <c r="AS156" i="7"/>
  <c r="AS158" i="7"/>
  <c r="AS160" i="7"/>
  <c r="AS164" i="7"/>
  <c r="AS166" i="7"/>
  <c r="AS168" i="7"/>
  <c r="AS6" i="7"/>
  <c r="AS8" i="7"/>
  <c r="AS10" i="7"/>
  <c r="AS12" i="7"/>
  <c r="AS27" i="7"/>
  <c r="AS29" i="7"/>
  <c r="AS31" i="7"/>
  <c r="AS33" i="7"/>
  <c r="AS35" i="7"/>
  <c r="AS37" i="7"/>
  <c r="AS39" i="7"/>
  <c r="AS41" i="7"/>
  <c r="AS43" i="7"/>
  <c r="AS45" i="7"/>
  <c r="AS47" i="7"/>
  <c r="AS49" i="7"/>
  <c r="AS51" i="7"/>
  <c r="AS53" i="7"/>
  <c r="AS55" i="7"/>
  <c r="AS57" i="7"/>
  <c r="AS59" i="7"/>
  <c r="AS61" i="7"/>
  <c r="AS63" i="7"/>
  <c r="AS65" i="7"/>
  <c r="AS67" i="7"/>
  <c r="AS69" i="7"/>
  <c r="AS71" i="7"/>
  <c r="AS73" i="7"/>
  <c r="AS75" i="7"/>
  <c r="AS77" i="7"/>
  <c r="AS79" i="7"/>
  <c r="AS81" i="7"/>
  <c r="AS83" i="7"/>
  <c r="AS85" i="7"/>
  <c r="AS87" i="7"/>
  <c r="AS89" i="7"/>
  <c r="AS91" i="7"/>
  <c r="AS101" i="7"/>
  <c r="AS103" i="7"/>
  <c r="AS105" i="7"/>
  <c r="AS107" i="7"/>
  <c r="AS109" i="7"/>
  <c r="AS111" i="7"/>
  <c r="AS113" i="7"/>
  <c r="AS115" i="7"/>
  <c r="AS167" i="7"/>
  <c r="AS169" i="7"/>
  <c r="AS93" i="7"/>
  <c r="AS95" i="7"/>
  <c r="AS97" i="7"/>
  <c r="AS99" i="7"/>
  <c r="AS162" i="7"/>
  <c r="AS4" i="7"/>
  <c r="AS163" i="7"/>
  <c r="AS165" i="7"/>
  <c r="AS175" i="7"/>
  <c r="AS3" i="7"/>
  <c r="AS2" i="7"/>
  <c r="AS7" i="7"/>
  <c r="AS9" i="7"/>
  <c r="AS11" i="7"/>
  <c r="AS13" i="7"/>
  <c r="AS26" i="7"/>
  <c r="AS28" i="7"/>
  <c r="AS30" i="7"/>
  <c r="AS32" i="7"/>
  <c r="AS34" i="7"/>
  <c r="AS36" i="7"/>
  <c r="AS38" i="7"/>
  <c r="AS40" i="7"/>
  <c r="AS42" i="7"/>
  <c r="AS44" i="7"/>
  <c r="AS46" i="7"/>
  <c r="AS48" i="7"/>
  <c r="AS50" i="7"/>
  <c r="AS52" i="7"/>
  <c r="AS54" i="7"/>
  <c r="AS56" i="7"/>
  <c r="AS58" i="7"/>
  <c r="AS60" i="7"/>
  <c r="AS62" i="7"/>
  <c r="AS64" i="7"/>
  <c r="AS66" i="7"/>
  <c r="AS68" i="7"/>
  <c r="AS70" i="7"/>
  <c r="AS72" i="7"/>
  <c r="AS74" i="7"/>
  <c r="AS76" i="7"/>
  <c r="AS78" i="7"/>
  <c r="AS80" i="7"/>
  <c r="AS82" i="7"/>
  <c r="AS84" i="7"/>
  <c r="AS86" i="7"/>
  <c r="AS88" i="7"/>
  <c r="AS90" i="7"/>
  <c r="AS92" i="7"/>
  <c r="AS94" i="7"/>
  <c r="AS96" i="7"/>
  <c r="AS98" i="7"/>
  <c r="AS100" i="7"/>
  <c r="AS102" i="7"/>
  <c r="AS104" i="7"/>
  <c r="AS106" i="7"/>
  <c r="AS108" i="7"/>
  <c r="AS110" i="7"/>
  <c r="AS112" i="7"/>
  <c r="AS114" i="7"/>
  <c r="AS116" i="7"/>
  <c r="AS118" i="7"/>
  <c r="AS120" i="7"/>
  <c r="AS122" i="7"/>
  <c r="AS124" i="7"/>
  <c r="AS126" i="7"/>
  <c r="AS128" i="7"/>
  <c r="AS130" i="7"/>
  <c r="AS132" i="7"/>
  <c r="AS147" i="7"/>
  <c r="AS149" i="7"/>
  <c r="AS151" i="7"/>
  <c r="AS153" i="7"/>
  <c r="AS155" i="7"/>
  <c r="AS157" i="7"/>
  <c r="AS159" i="7"/>
  <c r="AS161" i="7"/>
  <c r="J30" i="7"/>
  <c r="J46" i="7"/>
  <c r="J55" i="7"/>
  <c r="J59" i="7"/>
  <c r="J32" i="7"/>
  <c r="J39" i="7"/>
  <c r="J44" i="7"/>
  <c r="J47" i="7"/>
  <c r="J57" i="7"/>
  <c r="J13" i="7"/>
  <c r="J17" i="7"/>
  <c r="J49" i="7"/>
  <c r="J51" i="7"/>
  <c r="J60" i="7"/>
  <c r="J63" i="7"/>
  <c r="J64" i="7"/>
  <c r="J79" i="7"/>
  <c r="J83" i="7"/>
  <c r="J87" i="7"/>
  <c r="J95" i="7"/>
  <c r="J31" i="7"/>
  <c r="J40" i="7"/>
  <c r="J43" i="7"/>
  <c r="J21" i="7"/>
  <c r="J25" i="7"/>
  <c r="J26" i="7"/>
  <c r="J35" i="7"/>
  <c r="J36" i="7"/>
  <c r="J53" i="7"/>
  <c r="J67" i="7"/>
  <c r="J68" i="7"/>
  <c r="J98" i="7"/>
  <c r="J100" i="7"/>
  <c r="J105" i="7"/>
  <c r="J112" i="7"/>
  <c r="J117" i="7"/>
  <c r="J121" i="7"/>
  <c r="J125" i="7"/>
  <c r="J128" i="7"/>
  <c r="J129" i="7"/>
  <c r="J131" i="7"/>
  <c r="J133" i="7"/>
  <c r="J137" i="7"/>
  <c r="J139" i="7"/>
  <c r="J141" i="7"/>
  <c r="J143" i="7"/>
  <c r="J144" i="7"/>
  <c r="J147" i="7"/>
  <c r="J152" i="7"/>
  <c r="J153" i="7"/>
  <c r="J154" i="7"/>
  <c r="J156" i="7"/>
  <c r="J157" i="7"/>
  <c r="J158" i="7"/>
  <c r="J160" i="7"/>
  <c r="J161" i="7"/>
  <c r="J166" i="7"/>
  <c r="J170" i="7"/>
  <c r="J172" i="7"/>
  <c r="X71" i="7"/>
  <c r="X122" i="7"/>
  <c r="Q165" i="7"/>
  <c r="Q168" i="7"/>
  <c r="X41" i="7"/>
  <c r="X45" i="7"/>
  <c r="X57" i="7"/>
  <c r="Q108" i="7"/>
  <c r="Q116" i="7"/>
  <c r="X137" i="7"/>
  <c r="Q140" i="7"/>
  <c r="X165" i="7"/>
  <c r="X33" i="7"/>
  <c r="Q86" i="7"/>
  <c r="Q99" i="7"/>
  <c r="Q107" i="7"/>
  <c r="X112" i="7"/>
  <c r="Q119" i="7"/>
  <c r="X120" i="7"/>
  <c r="Q123" i="7"/>
  <c r="X124" i="7"/>
  <c r="Q127" i="7"/>
  <c r="X128" i="7"/>
  <c r="Q135" i="7"/>
  <c r="Q139" i="7"/>
  <c r="Q155" i="7"/>
  <c r="Q28" i="7"/>
  <c r="X29" i="7"/>
  <c r="Q45" i="7"/>
  <c r="X53" i="7"/>
  <c r="Q57" i="7"/>
  <c r="Q74" i="7"/>
  <c r="Q97" i="7"/>
  <c r="X37" i="7"/>
  <c r="Q40" i="7"/>
  <c r="Q44" i="7"/>
  <c r="J66" i="7"/>
  <c r="Q69" i="7"/>
  <c r="X88" i="7"/>
  <c r="X113" i="7"/>
  <c r="X121" i="7"/>
  <c r="Q61" i="7"/>
  <c r="Q65" i="7"/>
  <c r="X73" i="7"/>
  <c r="X49" i="7"/>
  <c r="X103" i="7"/>
  <c r="Q142" i="7"/>
  <c r="X151" i="7"/>
  <c r="J70" i="7"/>
  <c r="Q176" i="7"/>
  <c r="J176" i="7"/>
  <c r="X162" i="7"/>
  <c r="X43" i="7"/>
  <c r="Q70" i="7"/>
  <c r="Q76" i="7"/>
  <c r="J18" i="7"/>
  <c r="J23" i="7"/>
  <c r="X48" i="7"/>
  <c r="Q53" i="7"/>
  <c r="X75" i="7"/>
  <c r="Q84" i="7"/>
  <c r="X134" i="7"/>
  <c r="J164" i="7"/>
  <c r="X174" i="7"/>
  <c r="X93" i="7"/>
  <c r="Q110" i="7"/>
  <c r="X5" i="7"/>
  <c r="Q8" i="7"/>
  <c r="X79" i="7"/>
  <c r="X80" i="7"/>
  <c r="Q106" i="7"/>
  <c r="X158" i="7"/>
  <c r="Q72" i="7"/>
  <c r="Q10" i="7"/>
  <c r="J15" i="7"/>
  <c r="J22" i="7"/>
  <c r="Q33" i="7"/>
  <c r="X35" i="7"/>
  <c r="X36" i="7"/>
  <c r="Q37" i="7"/>
  <c r="J38" i="7"/>
  <c r="X39" i="7"/>
  <c r="X52" i="7"/>
  <c r="J54" i="7"/>
  <c r="Q62" i="7"/>
  <c r="J75" i="7"/>
  <c r="Q78" i="7"/>
  <c r="X85" i="7"/>
  <c r="J113" i="7"/>
  <c r="Q120" i="7"/>
  <c r="Q136" i="7"/>
  <c r="J145" i="7"/>
  <c r="Q151" i="7"/>
  <c r="Q167" i="7"/>
  <c r="Q115" i="7"/>
  <c r="X117" i="7"/>
  <c r="J27" i="7"/>
  <c r="X27" i="7"/>
  <c r="Q29" i="7"/>
  <c r="J42" i="7"/>
  <c r="Q43" i="7"/>
  <c r="J50" i="7"/>
  <c r="X72" i="7"/>
  <c r="Q124" i="7"/>
  <c r="X146" i="7"/>
  <c r="X150" i="7"/>
  <c r="Q163" i="7"/>
  <c r="X172" i="7"/>
  <c r="X109" i="7"/>
  <c r="X139" i="7"/>
  <c r="X7" i="7"/>
  <c r="J7" i="7"/>
  <c r="X8" i="7"/>
  <c r="X9" i="7"/>
  <c r="X12" i="7"/>
  <c r="J19" i="7"/>
  <c r="Q4" i="7"/>
  <c r="J10" i="7"/>
  <c r="X28" i="7"/>
  <c r="Q31" i="7"/>
  <c r="X32" i="7"/>
  <c r="Q35" i="7"/>
  <c r="Q36" i="7"/>
  <c r="X47" i="7"/>
  <c r="X51" i="7"/>
  <c r="J62" i="7"/>
  <c r="X77" i="7"/>
  <c r="Q88" i="7"/>
  <c r="J91" i="7"/>
  <c r="Q92" i="7"/>
  <c r="X111" i="7"/>
  <c r="Q128" i="7"/>
  <c r="X135" i="7"/>
  <c r="X141" i="7"/>
  <c r="Q102" i="7"/>
  <c r="Q103" i="7"/>
  <c r="Q112" i="7"/>
  <c r="X119" i="7"/>
  <c r="X123" i="7"/>
  <c r="Q131" i="7"/>
  <c r="X138" i="7"/>
  <c r="Q162" i="7"/>
  <c r="X170" i="7"/>
  <c r="X87" i="7"/>
  <c r="Q114" i="7"/>
  <c r="X115" i="7"/>
  <c r="X129" i="7"/>
  <c r="X130" i="7"/>
  <c r="Q132" i="7"/>
  <c r="X142" i="7"/>
  <c r="Q146" i="7"/>
  <c r="Q148" i="7"/>
  <c r="Q149" i="7"/>
  <c r="Q150" i="7"/>
  <c r="X153" i="7"/>
  <c r="X157" i="7"/>
  <c r="X161" i="7"/>
  <c r="J163" i="7"/>
  <c r="X168" i="7"/>
  <c r="X171" i="7"/>
  <c r="X4" i="7"/>
  <c r="J73" i="7"/>
  <c r="X2" i="7"/>
  <c r="X3" i="7"/>
  <c r="Q6" i="7"/>
  <c r="J9" i="7"/>
  <c r="J11" i="7"/>
  <c r="X11" i="7"/>
  <c r="Q12" i="7"/>
  <c r="X13" i="7"/>
  <c r="J14" i="7"/>
  <c r="Q26" i="7"/>
  <c r="X31" i="7"/>
  <c r="Q32" i="7"/>
  <c r="J34" i="7"/>
  <c r="Q39" i="7"/>
  <c r="X40" i="7"/>
  <c r="Q41" i="7"/>
  <c r="X44" i="7"/>
  <c r="X55" i="7"/>
  <c r="X56" i="7"/>
  <c r="J58" i="7"/>
  <c r="X60" i="7"/>
  <c r="J61" i="7"/>
  <c r="X61" i="7"/>
  <c r="J65" i="7"/>
  <c r="X65" i="7"/>
  <c r="X68" i="7"/>
  <c r="J69" i="7"/>
  <c r="X69" i="7"/>
  <c r="Q49" i="7"/>
  <c r="X59" i="7"/>
  <c r="X63" i="7"/>
  <c r="X64" i="7"/>
  <c r="Q66" i="7"/>
  <c r="X67" i="7"/>
  <c r="J71" i="7"/>
  <c r="X107" i="7"/>
  <c r="X114" i="7"/>
  <c r="X116" i="7"/>
  <c r="J77" i="7"/>
  <c r="J78" i="7"/>
  <c r="X81" i="7"/>
  <c r="Q82" i="7"/>
  <c r="X83" i="7"/>
  <c r="J85" i="7"/>
  <c r="J86" i="7"/>
  <c r="X92" i="7"/>
  <c r="J93" i="7"/>
  <c r="J94" i="7"/>
  <c r="X96" i="7"/>
  <c r="X102" i="7"/>
  <c r="J107" i="7"/>
  <c r="J109" i="7"/>
  <c r="X118" i="7"/>
  <c r="X76" i="7"/>
  <c r="Q80" i="7"/>
  <c r="J81" i="7"/>
  <c r="J82" i="7"/>
  <c r="X84" i="7"/>
  <c r="X89" i="7"/>
  <c r="Q90" i="7"/>
  <c r="J104" i="7"/>
  <c r="X106" i="7"/>
  <c r="J108" i="7"/>
  <c r="J89" i="7"/>
  <c r="J90" i="7"/>
  <c r="X91" i="7"/>
  <c r="Q94" i="7"/>
  <c r="X95" i="7"/>
  <c r="Q96" i="7"/>
  <c r="X98" i="7"/>
  <c r="X99" i="7"/>
  <c r="J101" i="7"/>
  <c r="X105" i="7"/>
  <c r="Q111" i="7"/>
  <c r="J124" i="7"/>
  <c r="Q126" i="7"/>
  <c r="X127" i="7"/>
  <c r="Q130" i="7"/>
  <c r="X131" i="7"/>
  <c r="J132" i="7"/>
  <c r="Q134" i="7"/>
  <c r="J136" i="7"/>
  <c r="J140" i="7"/>
  <c r="X143" i="7"/>
  <c r="Q144" i="7"/>
  <c r="X145" i="7"/>
  <c r="Q147" i="7"/>
  <c r="J148" i="7"/>
  <c r="X154" i="7"/>
  <c r="Q159" i="7"/>
  <c r="J165" i="7"/>
  <c r="Q169" i="7"/>
  <c r="J173" i="7"/>
  <c r="J174" i="7"/>
  <c r="X175" i="7"/>
  <c r="X176" i="7"/>
  <c r="Q143" i="7"/>
  <c r="X147" i="7"/>
  <c r="X166" i="7"/>
  <c r="J169" i="7"/>
  <c r="Q175" i="7"/>
  <c r="Q51" i="7"/>
  <c r="Q55" i="7"/>
  <c r="J76" i="7"/>
  <c r="Q2" i="7"/>
  <c r="Q3" i="7"/>
  <c r="X6" i="7"/>
  <c r="Q7" i="7"/>
  <c r="J8" i="7"/>
  <c r="X10" i="7"/>
  <c r="Q11" i="7"/>
  <c r="J12" i="7"/>
  <c r="J16" i="7"/>
  <c r="J20" i="7"/>
  <c r="J24" i="7"/>
  <c r="X26" i="7"/>
  <c r="Q27" i="7"/>
  <c r="J28" i="7"/>
  <c r="J29" i="7"/>
  <c r="X30" i="7"/>
  <c r="J33" i="7"/>
  <c r="X34" i="7"/>
  <c r="J37" i="7"/>
  <c r="X38" i="7"/>
  <c r="J41" i="7"/>
  <c r="X42" i="7"/>
  <c r="J45" i="7"/>
  <c r="X46" i="7"/>
  <c r="J48" i="7"/>
  <c r="X50" i="7"/>
  <c r="J52" i="7"/>
  <c r="X54" i="7"/>
  <c r="J56" i="7"/>
  <c r="X58" i="7"/>
  <c r="Q67" i="7"/>
  <c r="Q79" i="7"/>
  <c r="Q30" i="7"/>
  <c r="Q34" i="7"/>
  <c r="Q38" i="7"/>
  <c r="Q42" i="7"/>
  <c r="Q46" i="7"/>
  <c r="X62" i="7"/>
  <c r="X70" i="7"/>
  <c r="X90" i="7"/>
  <c r="J92" i="7"/>
  <c r="Q47" i="7"/>
  <c r="Q59" i="7"/>
  <c r="X66" i="7"/>
  <c r="Q5" i="7"/>
  <c r="Q9" i="7"/>
  <c r="Q13" i="7"/>
  <c r="Q48" i="7"/>
  <c r="Q52" i="7"/>
  <c r="Q56" i="7"/>
  <c r="Q63" i="7"/>
  <c r="Q71" i="7"/>
  <c r="X74" i="7"/>
  <c r="Q83" i="7"/>
  <c r="X86" i="7"/>
  <c r="J88" i="7"/>
  <c r="X94" i="7"/>
  <c r="J96" i="7"/>
  <c r="Q98" i="7"/>
  <c r="J106" i="7"/>
  <c r="X78" i="7"/>
  <c r="J80" i="7"/>
  <c r="Q87" i="7"/>
  <c r="Q91" i="7"/>
  <c r="X97" i="7"/>
  <c r="Q50" i="7"/>
  <c r="Q54" i="7"/>
  <c r="Q58" i="7"/>
  <c r="Q60" i="7"/>
  <c r="Q64" i="7"/>
  <c r="Q68" i="7"/>
  <c r="J72" i="7"/>
  <c r="Q75" i="7"/>
  <c r="X82" i="7"/>
  <c r="J84" i="7"/>
  <c r="Q95" i="7"/>
  <c r="J99" i="7"/>
  <c r="J111" i="7"/>
  <c r="X100" i="7"/>
  <c r="Q101" i="7"/>
  <c r="Q105" i="7"/>
  <c r="Q109" i="7"/>
  <c r="Q118" i="7"/>
  <c r="J102" i="7"/>
  <c r="X108" i="7"/>
  <c r="X110" i="7"/>
  <c r="J116" i="7"/>
  <c r="J122" i="7"/>
  <c r="J127" i="7"/>
  <c r="X132" i="7"/>
  <c r="X133" i="7"/>
  <c r="J135" i="7"/>
  <c r="X155" i="7"/>
  <c r="Q73" i="7"/>
  <c r="J74" i="7"/>
  <c r="Q77" i="7"/>
  <c r="Q81" i="7"/>
  <c r="Q85" i="7"/>
  <c r="Q89" i="7"/>
  <c r="Q93" i="7"/>
  <c r="J97" i="7"/>
  <c r="X101" i="7"/>
  <c r="J103" i="7"/>
  <c r="X104" i="7"/>
  <c r="J110" i="7"/>
  <c r="X125" i="7"/>
  <c r="X126" i="7"/>
  <c r="X144" i="7"/>
  <c r="X152" i="7"/>
  <c r="J115" i="7"/>
  <c r="J126" i="7"/>
  <c r="J138" i="7"/>
  <c r="Q145" i="7"/>
  <c r="Q100" i="7"/>
  <c r="Q104" i="7"/>
  <c r="J114" i="7"/>
  <c r="J119" i="7"/>
  <c r="J120" i="7"/>
  <c r="Q122" i="7"/>
  <c r="J134" i="7"/>
  <c r="Q138" i="7"/>
  <c r="X148" i="7"/>
  <c r="J151" i="7"/>
  <c r="J118" i="7"/>
  <c r="J123" i="7"/>
  <c r="Q129" i="7"/>
  <c r="Q133" i="7"/>
  <c r="J150" i="7"/>
  <c r="Q153" i="7"/>
  <c r="Q113" i="7"/>
  <c r="Q117" i="7"/>
  <c r="Q121" i="7"/>
  <c r="Q125" i="7"/>
  <c r="J130" i="7"/>
  <c r="X140" i="7"/>
  <c r="Q141" i="7"/>
  <c r="J146" i="7"/>
  <c r="X149" i="7"/>
  <c r="X164" i="7"/>
  <c r="X136" i="7"/>
  <c r="Q137" i="7"/>
  <c r="J142" i="7"/>
  <c r="J149" i="7"/>
  <c r="Q160" i="7"/>
  <c r="Q152" i="7"/>
  <c r="Q156" i="7"/>
  <c r="X167" i="7"/>
  <c r="Q154" i="7"/>
  <c r="X159" i="7"/>
  <c r="J167" i="7"/>
  <c r="Q157" i="7"/>
  <c r="Q158" i="7"/>
  <c r="Q161" i="7"/>
  <c r="J162" i="7"/>
  <c r="J168" i="7"/>
  <c r="J155" i="7"/>
  <c r="X156" i="7"/>
  <c r="J159" i="7"/>
  <c r="X160" i="7"/>
  <c r="X163" i="7"/>
  <c r="Q164" i="7"/>
  <c r="Q166" i="7"/>
  <c r="X173" i="7"/>
  <c r="X169" i="7"/>
  <c r="J175" i="7"/>
  <c r="J171" i="7"/>
</calcChain>
</file>

<file path=xl/sharedStrings.xml><?xml version="1.0" encoding="utf-8"?>
<sst xmlns="http://schemas.openxmlformats.org/spreadsheetml/2006/main" count="111" uniqueCount="109">
  <si>
    <t>Mes</t>
  </si>
  <si>
    <t>ResidencialN</t>
  </si>
  <si>
    <t>ResidencialNE</t>
  </si>
  <si>
    <t>ResidencialSE</t>
  </si>
  <si>
    <t>ResidencialS</t>
  </si>
  <si>
    <t>ResidencialCO</t>
  </si>
  <si>
    <t>Cons.ResidencialTotal</t>
  </si>
  <si>
    <t>IndustrialN</t>
  </si>
  <si>
    <t>IndustrialNE</t>
  </si>
  <si>
    <t>IndustrialSE</t>
  </si>
  <si>
    <t>IndustrialS</t>
  </si>
  <si>
    <t>IndustrialCO</t>
  </si>
  <si>
    <t>Cons.IndustrialTotal</t>
  </si>
  <si>
    <t>ComercialN</t>
  </si>
  <si>
    <t>ComercialNE</t>
  </si>
  <si>
    <t>ComercialSE</t>
  </si>
  <si>
    <t>ComercialS</t>
  </si>
  <si>
    <t>ComercialCO</t>
  </si>
  <si>
    <t>Cons.ComercialTotal</t>
  </si>
  <si>
    <t>BandeiraAmarela</t>
  </si>
  <si>
    <t>BandeiraVermelhaP1</t>
  </si>
  <si>
    <t>BandeiraVermelhaP2</t>
  </si>
  <si>
    <t>LivreIndustrial</t>
  </si>
  <si>
    <t>LivreComercial</t>
  </si>
  <si>
    <t>PLD_SE_CO (R$/MWh)</t>
  </si>
  <si>
    <t>PLD_S (R$/MWh)</t>
  </si>
  <si>
    <t>PLD_NE (R$/MWh)</t>
  </si>
  <si>
    <t>PLD_N (R$/MWh)</t>
  </si>
  <si>
    <t>PLD_MEDIO (R$/MWh)</t>
  </si>
  <si>
    <t>Cons.ResidencialTotal (GWh)</t>
  </si>
  <si>
    <t>CativoResidencial(730)</t>
  </si>
  <si>
    <t>CativoIndustrial(730)</t>
  </si>
  <si>
    <t>CativoComercial(730)</t>
  </si>
  <si>
    <t>Metalurgia</t>
  </si>
  <si>
    <t>Fab.Prod.Alim.</t>
  </si>
  <si>
    <t>Fab.Prod.Quim.</t>
  </si>
  <si>
    <t>Miner.N.Metal.</t>
  </si>
  <si>
    <t>Ext.Min.Met.</t>
  </si>
  <si>
    <t>Fab.Borr.Plast.</t>
  </si>
  <si>
    <t>Fab.Celul.Pap</t>
  </si>
  <si>
    <t>Fab.Veic.Reb.Carr.</t>
  </si>
  <si>
    <t>Fab.Text.</t>
  </si>
  <si>
    <t>Fab.Prod.Met.</t>
  </si>
  <si>
    <t>Mês</t>
  </si>
  <si>
    <t>Cons.IndustrialTotal(GWh)</t>
  </si>
  <si>
    <t>Cons.ComercialTotal (GWh)</t>
  </si>
  <si>
    <t>Dummy2012</t>
  </si>
  <si>
    <t>Dummy2013</t>
  </si>
  <si>
    <t>Dummy2014</t>
  </si>
  <si>
    <t>Dummy2015</t>
  </si>
  <si>
    <t>Dummy2016</t>
  </si>
  <si>
    <t>Dummy2017</t>
  </si>
  <si>
    <t>Dummy2018</t>
  </si>
  <si>
    <t>Antes2015</t>
  </si>
  <si>
    <t>Depois2015</t>
  </si>
  <si>
    <t>Ano</t>
  </si>
  <si>
    <t>ElastConsCat</t>
  </si>
  <si>
    <t>ElastConsIndCat</t>
  </si>
  <si>
    <t>ElastConsComCat</t>
  </si>
  <si>
    <t>ElastConsResid</t>
  </si>
  <si>
    <t>TarifMedInd</t>
  </si>
  <si>
    <t>TarifMedIndCO</t>
  </si>
  <si>
    <t>TarifMedIndNE</t>
  </si>
  <si>
    <t>TarifMedIndN</t>
  </si>
  <si>
    <t>TarifMedIndSE</t>
  </si>
  <si>
    <t>TarifMedIndS</t>
  </si>
  <si>
    <t xml:space="preserve">    ΔTarifCO%</t>
  </si>
  <si>
    <t xml:space="preserve">    ΔTarifNE%</t>
  </si>
  <si>
    <t xml:space="preserve">    ΔTarifN%</t>
  </si>
  <si>
    <t xml:space="preserve">    ΔTarifSE%</t>
  </si>
  <si>
    <t xml:space="preserve">    ΔTarifS%</t>
  </si>
  <si>
    <t xml:space="preserve">    ΔTotTarif%</t>
  </si>
  <si>
    <t>TarifMedIndIPCA</t>
  </si>
  <si>
    <t>VarTarMedInd</t>
  </si>
  <si>
    <t>IndiceIPCA</t>
  </si>
  <si>
    <t>TarifMedComerc</t>
  </si>
  <si>
    <t xml:space="preserve">    ΔTarifCom%</t>
  </si>
  <si>
    <t>TarifMedComerc(Dez2018)</t>
  </si>
  <si>
    <t>VarTarifMedComer</t>
  </si>
  <si>
    <t>TarifMedResid</t>
  </si>
  <si>
    <t xml:space="preserve">    ΔTarifRes%</t>
  </si>
  <si>
    <t>TarifMedResid(Dez2018)</t>
  </si>
  <si>
    <t>VarTarfMedRes</t>
  </si>
  <si>
    <t>OutrosN</t>
  </si>
  <si>
    <t>OutrosNE</t>
  </si>
  <si>
    <t>OutrosSE</t>
  </si>
  <si>
    <t>OutrosS</t>
  </si>
  <si>
    <t>OutrosCO</t>
  </si>
  <si>
    <t>Cons.Total.Outros (MWh)</t>
  </si>
  <si>
    <t>Cons.Total.Outros (GWh)</t>
  </si>
  <si>
    <t>Cons.Total.Cativo (GWh)</t>
  </si>
  <si>
    <t>Cons.Total.Cativo (MWh)</t>
  </si>
  <si>
    <t>CativoRes</t>
  </si>
  <si>
    <t>CativoInd</t>
  </si>
  <si>
    <t>CativoCom</t>
  </si>
  <si>
    <t>CativoOutros</t>
  </si>
  <si>
    <t>ConsCatTotal(MWh)</t>
  </si>
  <si>
    <t>ConsLivreTotal(MWh)</t>
  </si>
  <si>
    <t>BandeiraEscassHidrica</t>
  </si>
  <si>
    <t>IndiceMes</t>
  </si>
  <si>
    <t>Hmes</t>
  </si>
  <si>
    <t>R$/MWhBandeiraAmarela</t>
  </si>
  <si>
    <t>R$/MWhBandeiraVermelhaP1</t>
  </si>
  <si>
    <t>R$/MWhBandeiraVermelhaP2</t>
  </si>
  <si>
    <t>R$/MWhBandeiraEscassHidrica</t>
  </si>
  <si>
    <t>YellowFlagResCost (BRL)</t>
  </si>
  <si>
    <t>P1RedFlagResCost (BRL)</t>
  </si>
  <si>
    <t>P2RedFlagResCost (BRL)</t>
  </si>
  <si>
    <t>ScacityFlagResCost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</si>
</sst>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yyyy\-mm\-dd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8"/>
      <color theme="1"/>
      <name val="Comic Sans MS"/>
      <family val="4"/>
    </font>
    <font>
      <sz val="8"/>
      <color theme="1"/>
      <name val="Comic Sans MS"/>
      <family val="4"/>
    </font>
    <font>
      <b/>
      <sz val="8"/>
      <color rgb="FF0033CC"/>
      <name val="Comic Sans MS"/>
      <family val="4"/>
    </font>
    <font>
      <b/>
      <sz val="8"/>
      <color rgb="FFFF0000"/>
      <name val="Comic Sans MS"/>
      <family val="4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8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9" fillId="3" borderId="0" applyNumberFormat="0" applyBorder="0" applyAlignment="0" applyProtection="0"/>
    <xf numFmtId="0" fontId="10" fillId="7" borderId="5" applyNumberFormat="0" applyAlignment="0" applyProtection="0"/>
    <xf numFmtId="0" fontId="11" fillId="8" borderId="8" applyNumberFormat="0" applyAlignment="0" applyProtection="0"/>
    <xf numFmtId="0" fontId="12" fillId="0" borderId="7" applyNumberFormat="0" applyFill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4" fillId="6" borderId="5" applyNumberFormat="0" applyAlignment="0" applyProtection="0"/>
    <xf numFmtId="0" fontId="15" fillId="5" borderId="0" applyNumberFormat="0" applyBorder="0" applyAlignment="0" applyProtection="0"/>
    <xf numFmtId="0" fontId="16" fillId="4" borderId="0" applyNumberFormat="0" applyBorder="0" applyAlignment="0" applyProtection="0"/>
    <xf numFmtId="0" fontId="17" fillId="7" borderId="6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0" applyFont="1"/>
    <xf numFmtId="17" fontId="4" fillId="0" borderId="0" xfId="0" applyNumberFormat="1" applyFont="1"/>
    <xf numFmtId="164" fontId="5" fillId="0" borderId="0" xfId="0" applyNumberFormat="1" applyFont="1"/>
    <xf numFmtId="10" fontId="4" fillId="0" borderId="0" xfId="1" applyNumberFormat="1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0" borderId="0" xfId="0" applyFont="1"/>
    <xf numFmtId="4" fontId="4" fillId="0" borderId="0" xfId="1" applyNumberFormat="1" applyFont="1"/>
    <xf numFmtId="2" fontId="5" fillId="0" borderId="0" xfId="0" applyNumberFormat="1" applyFont="1"/>
    <xf numFmtId="10" fontId="5" fillId="0" borderId="0" xfId="1" applyNumberFormat="1" applyFont="1"/>
    <xf numFmtId="10" fontId="7" fillId="0" borderId="0" xfId="1" applyNumberFormat="1" applyFont="1"/>
    <xf numFmtId="4" fontId="4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4" fontId="4" fillId="34" borderId="0" xfId="0" applyNumberFormat="1" applyFont="1" applyFill="1" applyAlignment="1">
      <alignment horizontal="center"/>
    </xf>
    <xf numFmtId="4" fontId="5" fillId="34" borderId="0" xfId="0" applyNumberFormat="1" applyFont="1" applyFill="1" applyAlignment="1">
      <alignment horizontal="center"/>
    </xf>
    <xf numFmtId="4" fontId="4" fillId="35" borderId="0" xfId="0" applyNumberFormat="1" applyFont="1" applyFill="1" applyAlignment="1">
      <alignment horizontal="center"/>
    </xf>
    <xf numFmtId="4" fontId="5" fillId="35" borderId="0" xfId="0" applyNumberFormat="1" applyFont="1" applyFill="1" applyAlignment="1">
      <alignment horizontal="center"/>
    </xf>
    <xf numFmtId="4" fontId="4" fillId="36" borderId="0" xfId="0" applyNumberFormat="1" applyFont="1" applyFill="1" applyAlignment="1">
      <alignment horizontal="center"/>
    </xf>
    <xf numFmtId="4" fontId="5" fillId="36" borderId="0" xfId="0" applyNumberFormat="1" applyFont="1" applyFill="1" applyAlignment="1">
      <alignment horizontal="center"/>
    </xf>
    <xf numFmtId="1" fontId="5" fillId="34" borderId="0" xfId="0" applyNumberFormat="1" applyFont="1" applyFill="1" applyAlignment="1">
      <alignment horizontal="center"/>
    </xf>
    <xf numFmtId="1" fontId="5" fillId="35" borderId="0" xfId="0" applyNumberFormat="1" applyFont="1" applyFill="1" applyAlignment="1">
      <alignment horizontal="center"/>
    </xf>
    <xf numFmtId="1" fontId="5" fillId="36" borderId="0" xfId="0" applyNumberFormat="1" applyFont="1" applyFill="1" applyAlignment="1">
      <alignment horizontal="center"/>
    </xf>
    <xf numFmtId="1" fontId="4" fillId="34" borderId="0" xfId="0" applyNumberFormat="1" applyFont="1" applyFill="1" applyAlignment="1">
      <alignment horizontal="center"/>
    </xf>
    <xf numFmtId="1" fontId="4" fillId="35" borderId="0" xfId="0" applyNumberFormat="1" applyFont="1" applyFill="1" applyAlignment="1">
      <alignment horizontal="center"/>
    </xf>
    <xf numFmtId="1" fontId="4" fillId="36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" fontId="4" fillId="37" borderId="0" xfId="0" applyNumberFormat="1" applyFont="1" applyFill="1" applyAlignment="1">
      <alignment horizontal="center"/>
    </xf>
    <xf numFmtId="1" fontId="5" fillId="37" borderId="0" xfId="0" applyNumberFormat="1" applyFont="1" applyFill="1" applyAlignment="1">
      <alignment horizontal="center"/>
    </xf>
    <xf numFmtId="4" fontId="5" fillId="37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4" fontId="5" fillId="38" borderId="0" xfId="0" applyNumberFormat="1" applyFont="1" applyFill="1" applyAlignment="1">
      <alignment horizontal="center"/>
    </xf>
  </cellXfs>
  <cellStyles count="44">
    <cellStyle name="20% - Ênfase1 2" xfId="5" xr:uid="{9B07BFE0-D091-4AD8-B151-6130CFE92BE4}"/>
    <cellStyle name="20% - Ênfase2 2" xfId="6" xr:uid="{9D3450FD-46F8-4A20-9BEE-F061312C32AE}"/>
    <cellStyle name="20% - Ênfase3 2" xfId="7" xr:uid="{5E2E2146-8672-4311-AFEF-D12DC5DE0CB4}"/>
    <cellStyle name="20% - Ênfase4 2" xfId="8" xr:uid="{AEAA619C-5F28-4643-B499-E9D9AABFF464}"/>
    <cellStyle name="20% - Ênfase5 2" xfId="9" xr:uid="{550E5260-6D97-48D6-9BD4-38A817069CE1}"/>
    <cellStyle name="20% - Ênfase6 2" xfId="10" xr:uid="{AF8E8511-6F30-4166-8527-462E45F2E910}"/>
    <cellStyle name="40% - Ênfase1 2" xfId="11" xr:uid="{B827A0DC-3F03-4EE8-AF31-734793DEDE4E}"/>
    <cellStyle name="40% - Ênfase2 2" xfId="12" xr:uid="{6D955CB2-EACF-4AC5-94DD-137201D441C4}"/>
    <cellStyle name="40% - Ênfase3 2" xfId="13" xr:uid="{74044667-4EBF-4F9F-8FF3-AD45B14C02E8}"/>
    <cellStyle name="40% - Ênfase4 2" xfId="14" xr:uid="{EC174E86-185E-4938-994E-E90E780AA5F1}"/>
    <cellStyle name="40% - Ênfase5 2" xfId="15" xr:uid="{83BB849F-3C34-44F8-A4B1-C83A5190F70A}"/>
    <cellStyle name="40% - Ênfase6 2" xfId="16" xr:uid="{C0048130-C8CA-4052-9254-09C8DCAA42BF}"/>
    <cellStyle name="60% - Ênfase1 2" xfId="17" xr:uid="{4774D81F-BF53-4C6C-BFBC-625F012E3037}"/>
    <cellStyle name="60% - Ênfase2 2" xfId="18" xr:uid="{0D2B3162-4BF8-49FE-8B15-E34C9FCAF21F}"/>
    <cellStyle name="60% - Ênfase3 2" xfId="19" xr:uid="{BB443DAF-A59C-455A-972D-54EFE9BF471B}"/>
    <cellStyle name="60% - Ênfase4 2" xfId="20" xr:uid="{01FE95C3-6C0E-41DC-950E-29FB7EA0A3BF}"/>
    <cellStyle name="60% - Ênfase5 2" xfId="21" xr:uid="{089B0FE0-6437-4745-BE31-5ABB0B0D6E80}"/>
    <cellStyle name="60% - Ênfase6 2" xfId="22" xr:uid="{EA8B54AA-C62F-4441-BD8F-F0FEB1AD506D}"/>
    <cellStyle name="Bom 2" xfId="23" xr:uid="{F3887AE0-624C-4A0E-8CD7-D89102A7EE60}"/>
    <cellStyle name="Cálculo 2" xfId="24" xr:uid="{F1481DD7-27D4-4BCE-B586-DB7E3B9ED4DA}"/>
    <cellStyle name="Célula de Verificação 2" xfId="25" xr:uid="{B3880FE1-DF69-46CC-B4E1-7314C250358F}"/>
    <cellStyle name="Célula Vinculada 2" xfId="26" xr:uid="{0388CAFC-BEF6-403B-B697-A232E7CF3C35}"/>
    <cellStyle name="Ênfase1 2" xfId="27" xr:uid="{8FB20AF9-3145-45C0-8A08-0BFA0B6DFD62}"/>
    <cellStyle name="Ênfase2 2" xfId="28" xr:uid="{24008529-9760-4C69-BF94-DDDD8AD2F90B}"/>
    <cellStyle name="Ênfase3 2" xfId="29" xr:uid="{D5FC12BC-7AAA-469A-816E-29EB10E6B099}"/>
    <cellStyle name="Ênfase4 2" xfId="30" xr:uid="{AEBF3837-9460-45EE-9AD8-AA3238FC311C}"/>
    <cellStyle name="Ênfase5 2" xfId="31" xr:uid="{A84AB367-79EE-41AE-B752-EA639D20938D}"/>
    <cellStyle name="Ênfase6 2" xfId="32" xr:uid="{C8C0E1F4-4F5D-4E5F-AD2C-71C3A5645668}"/>
    <cellStyle name="Entrada 2" xfId="33" xr:uid="{C415F24F-29F0-4939-8EC2-4FC1B9ED4D0A}"/>
    <cellStyle name="Neutro 2" xfId="34" xr:uid="{8C6D1F64-1D81-4E57-8850-274A52135414}"/>
    <cellStyle name="Normal" xfId="0" builtinId="0"/>
    <cellStyle name="Normal 2" xfId="4" xr:uid="{FD54D899-E98A-42BA-8A05-3C5CBBE946FA}"/>
    <cellStyle name="Nota" xfId="3" builtinId="10" customBuiltin="1"/>
    <cellStyle name="Porcentagem" xfId="1" builtinId="5"/>
    <cellStyle name="Ruim 2" xfId="35" xr:uid="{6F0A7633-17FB-443A-B121-F3FB230749E7}"/>
    <cellStyle name="Saída 2" xfId="36" xr:uid="{C595E694-C233-4A1A-B1B1-1F644F07F9DA}"/>
    <cellStyle name="Texto de Aviso 2" xfId="37" xr:uid="{4EA775FC-5569-4A6E-B630-D907DC28A861}"/>
    <cellStyle name="Texto Explicativo 2" xfId="38" xr:uid="{31A43475-2E34-4E66-896D-FE9702AA9509}"/>
    <cellStyle name="Título" xfId="2" builtinId="15" customBuiltin="1"/>
    <cellStyle name="Título 1 2" xfId="39" xr:uid="{549DE704-992C-468F-A161-6AAC6A02F0ED}"/>
    <cellStyle name="Título 2 2" xfId="40" xr:uid="{9D2F8D1B-DFD7-48F0-A76C-EB199D894AE6}"/>
    <cellStyle name="Título 3 2" xfId="41" xr:uid="{7B89B7DA-601B-4330-AB49-5CFD10A5417F}"/>
    <cellStyle name="Título 4 2" xfId="42" xr:uid="{86153506-6063-42D0-9E04-8765FB2B3414}"/>
    <cellStyle name="Total 2" xfId="43" xr:uid="{2C470615-CF9E-4A01-945A-D42EDF9D5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4227-3D79-460E-A837-3D9166068CE5}">
  <dimension ref="A1:BS277"/>
  <sheetViews>
    <sheetView showGridLines="0" zoomScale="80" zoomScaleNormal="80" zoomScaleSheetLayoutView="100" workbookViewId="0">
      <pane xSplit="1" topLeftCell="BF1" activePane="topRight" state="frozen"/>
      <selection pane="topRight" activeCell="BO10" sqref="BO10"/>
    </sheetView>
  </sheetViews>
  <sheetFormatPr defaultRowHeight="13" x14ac:dyDescent="0.4"/>
  <cols>
    <col min="1" max="1" width="9.90625" style="13" customWidth="1"/>
    <col min="2" max="2" width="7.90625" style="13" bestFit="1" customWidth="1"/>
    <col min="3" max="3" width="4.54296875" style="13" bestFit="1" customWidth="1"/>
    <col min="4" max="4" width="12.54296875" style="14" customWidth="1"/>
    <col min="5" max="5" width="10.36328125" style="14" bestFit="1" customWidth="1"/>
    <col min="6" max="6" width="10.1796875" style="14" bestFit="1" customWidth="1"/>
    <col min="7" max="7" width="10.08984375" style="14" bestFit="1" customWidth="1"/>
    <col min="8" max="8" width="12.54296875" style="14" customWidth="1"/>
    <col min="9" max="9" width="15.7265625" style="13" customWidth="1"/>
    <col min="10" max="10" width="20.90625" style="13" customWidth="1"/>
    <col min="11" max="11" width="9.81640625" style="14" bestFit="1" customWidth="1"/>
    <col min="12" max="12" width="10.08984375" style="14" bestFit="1" customWidth="1"/>
    <col min="13" max="15" width="11.81640625" style="14" customWidth="1"/>
    <col min="16" max="16" width="15.08984375" style="13" customWidth="1"/>
    <col min="17" max="17" width="19.6328125" style="14" customWidth="1"/>
    <col min="18" max="18" width="8.81640625" style="14" customWidth="1"/>
    <col min="19" max="19" width="9.81640625" style="14" customWidth="1"/>
    <col min="20" max="20" width="10.08984375" style="14" customWidth="1"/>
    <col min="21" max="21" width="9.81640625" style="14" customWidth="1"/>
    <col min="22" max="22" width="9.36328125" style="14" customWidth="1"/>
    <col min="23" max="23" width="14.81640625" style="13" customWidth="1"/>
    <col min="24" max="24" width="20" style="13" customWidth="1"/>
    <col min="25" max="25" width="9.36328125" style="14" customWidth="1"/>
    <col min="26" max="28" width="10.90625" style="14" customWidth="1"/>
    <col min="29" max="29" width="9.36328125" style="14" customWidth="1"/>
    <col min="30" max="30" width="19.1796875" style="14" customWidth="1"/>
    <col min="31" max="31" width="18.90625" style="14" customWidth="1"/>
    <col min="32" max="32" width="10.7265625" style="14" bestFit="1" customWidth="1"/>
    <col min="33" max="35" width="10.08984375" style="14" bestFit="1" customWidth="1"/>
    <col min="36" max="36" width="18.6328125" style="14" bestFit="1" customWidth="1"/>
    <col min="37" max="38" width="20" style="14" customWidth="1"/>
    <col min="39" max="39" width="19.81640625" style="14" customWidth="1"/>
    <col min="40" max="40" width="18.54296875" style="14" customWidth="1"/>
    <col min="41" max="41" width="18.81640625" style="14" customWidth="1"/>
    <col min="42" max="42" width="14.1796875" style="14" customWidth="1"/>
    <col min="43" max="43" width="14.453125" style="14" customWidth="1"/>
    <col min="44" max="44" width="17.6328125" style="14" customWidth="1"/>
    <col min="45" max="45" width="18.7265625" style="13" customWidth="1"/>
    <col min="46" max="46" width="15.36328125" style="17" customWidth="1"/>
    <col min="47" max="47" width="18.6328125" style="19" customWidth="1"/>
    <col min="48" max="48" width="18.6328125" style="21" customWidth="1"/>
    <col min="49" max="49" width="18.6328125" style="31" customWidth="1"/>
    <col min="50" max="50" width="19" style="17" bestFit="1" customWidth="1"/>
    <col min="51" max="51" width="21.54296875" style="19" bestFit="1" customWidth="1"/>
    <col min="52" max="52" width="21.54296875" style="21" bestFit="1" customWidth="1"/>
    <col min="53" max="53" width="22.90625" style="31" bestFit="1" customWidth="1"/>
    <col min="54" max="57" width="22.90625" style="14" customWidth="1"/>
    <col min="58" max="58" width="19.81640625" style="14" customWidth="1"/>
    <col min="59" max="59" width="15.26953125" style="14" customWidth="1"/>
    <col min="60" max="60" width="16.6328125" style="14" customWidth="1"/>
    <col min="61" max="61" width="15.6328125" style="14" customWidth="1"/>
    <col min="62" max="62" width="20.36328125" style="13" customWidth="1"/>
    <col min="63" max="63" width="11.453125" style="14" bestFit="1" customWidth="1"/>
    <col min="64" max="64" width="8.81640625" style="14" bestFit="1" customWidth="1"/>
    <col min="65" max="69" width="11.453125" style="14" bestFit="1" customWidth="1"/>
    <col min="70" max="70" width="9.7265625" style="14" bestFit="1" customWidth="1"/>
    <col min="71" max="71" width="10.6328125" style="14" bestFit="1" customWidth="1"/>
    <col min="72" max="238" width="8.7265625" style="14"/>
    <col min="239" max="239" width="9.90625" style="14" customWidth="1"/>
    <col min="240" max="240" width="11.81640625" style="14" customWidth="1"/>
    <col min="241" max="241" width="12.36328125" style="14" customWidth="1"/>
    <col min="242" max="242" width="12" style="14" customWidth="1"/>
    <col min="243" max="243" width="11.81640625" style="14" customWidth="1"/>
    <col min="244" max="244" width="12.54296875" style="14" customWidth="1"/>
    <col min="245" max="245" width="19.1796875" style="14" customWidth="1"/>
    <col min="246" max="246" width="28.7265625" style="14" customWidth="1"/>
    <col min="247" max="247" width="16.54296875" style="14" customWidth="1"/>
    <col min="248" max="252" width="11.81640625" style="14" customWidth="1"/>
    <col min="253" max="253" width="17.90625" style="14" customWidth="1"/>
    <col min="254" max="254" width="27" style="14" customWidth="1"/>
    <col min="255" max="255" width="19.08984375" style="14" customWidth="1"/>
    <col min="256" max="260" width="11.81640625" style="14" customWidth="1"/>
    <col min="261" max="261" width="18.1796875" style="14" customWidth="1"/>
    <col min="262" max="262" width="27.7265625" style="14" customWidth="1"/>
    <col min="263" max="263" width="19.26953125" style="14" customWidth="1"/>
    <col min="264" max="264" width="15.36328125" style="14" customWidth="1"/>
    <col min="265" max="266" width="18.6328125" style="14" customWidth="1"/>
    <col min="267" max="267" width="12.453125" style="14" customWidth="1"/>
    <col min="268" max="268" width="13.54296875" style="14" customWidth="1"/>
    <col min="269" max="269" width="13.1796875" style="14" customWidth="1"/>
    <col min="270" max="270" width="12.453125" style="14" customWidth="1"/>
    <col min="271" max="271" width="13.7265625" style="14" customWidth="1"/>
    <col min="272" max="272" width="15.54296875" style="14" customWidth="1"/>
    <col min="273" max="274" width="12.453125" style="14" customWidth="1"/>
    <col min="275" max="283" width="8.7265625" style="14"/>
    <col min="284" max="284" width="14.54296875" style="14" customWidth="1"/>
    <col min="285" max="285" width="14.6328125" style="14" customWidth="1"/>
    <col min="286" max="286" width="13.08984375" style="14" customWidth="1"/>
    <col min="287" max="287" width="13.36328125" style="14" customWidth="1"/>
    <col min="288" max="289" width="22.6328125" style="14" customWidth="1"/>
    <col min="290" max="292" width="26.36328125" style="14" customWidth="1"/>
    <col min="293" max="293" width="27.6328125" style="14" customWidth="1"/>
    <col min="294" max="294" width="15.453125" style="14" bestFit="1" customWidth="1"/>
    <col min="295" max="295" width="25" style="14" bestFit="1" customWidth="1"/>
    <col min="296" max="296" width="13.453125" style="14" bestFit="1" customWidth="1"/>
    <col min="297" max="297" width="14.1796875" style="14" bestFit="1" customWidth="1"/>
    <col min="298" max="298" width="14.1796875" style="14" customWidth="1"/>
    <col min="299" max="299" width="25" style="14" bestFit="1" customWidth="1"/>
    <col min="300" max="300" width="25" style="14" customWidth="1"/>
    <col min="301" max="301" width="14.1796875" style="14" customWidth="1"/>
    <col min="302" max="302" width="11.26953125" style="14" bestFit="1" customWidth="1"/>
    <col min="303" max="303" width="14.453125" style="14" bestFit="1" customWidth="1"/>
    <col min="304" max="304" width="14.453125" style="14" customWidth="1"/>
    <col min="305" max="305" width="25" style="14" bestFit="1" customWidth="1"/>
    <col min="306" max="306" width="22.6328125" style="14" bestFit="1" customWidth="1"/>
    <col min="307" max="307" width="17" style="14" bestFit="1" customWidth="1"/>
    <col min="308" max="308" width="16.36328125" style="14" bestFit="1" customWidth="1"/>
    <col min="309" max="309" width="11.90625" style="14" bestFit="1" customWidth="1"/>
    <col min="310" max="310" width="21.54296875" style="14" bestFit="1" customWidth="1"/>
    <col min="311" max="311" width="16.36328125" style="14" bestFit="1" customWidth="1"/>
    <col min="312" max="312" width="19.81640625" style="14" bestFit="1" customWidth="1"/>
    <col min="313" max="313" width="15.26953125" style="14" bestFit="1" customWidth="1"/>
    <col min="314" max="314" width="16.6328125" style="14" bestFit="1" customWidth="1"/>
    <col min="315" max="315" width="15.6328125" style="14" bestFit="1" customWidth="1"/>
    <col min="316" max="316" width="20.36328125" style="14" bestFit="1" customWidth="1"/>
    <col min="317" max="317" width="12.1796875" style="14" bestFit="1" customWidth="1"/>
    <col min="318" max="494" width="8.7265625" style="14"/>
    <col min="495" max="495" width="9.90625" style="14" customWidth="1"/>
    <col min="496" max="496" width="11.81640625" style="14" customWidth="1"/>
    <col min="497" max="497" width="12.36328125" style="14" customWidth="1"/>
    <col min="498" max="498" width="12" style="14" customWidth="1"/>
    <col min="499" max="499" width="11.81640625" style="14" customWidth="1"/>
    <col min="500" max="500" width="12.54296875" style="14" customWidth="1"/>
    <col min="501" max="501" width="19.1796875" style="14" customWidth="1"/>
    <col min="502" max="502" width="28.7265625" style="14" customWidth="1"/>
    <col min="503" max="503" width="16.54296875" style="14" customWidth="1"/>
    <col min="504" max="508" width="11.81640625" style="14" customWidth="1"/>
    <col min="509" max="509" width="17.90625" style="14" customWidth="1"/>
    <col min="510" max="510" width="27" style="14" customWidth="1"/>
    <col min="511" max="511" width="19.08984375" style="14" customWidth="1"/>
    <col min="512" max="516" width="11.81640625" style="14" customWidth="1"/>
    <col min="517" max="517" width="18.1796875" style="14" customWidth="1"/>
    <col min="518" max="518" width="27.7265625" style="14" customWidth="1"/>
    <col min="519" max="519" width="19.26953125" style="14" customWidth="1"/>
    <col min="520" max="520" width="15.36328125" style="14" customWidth="1"/>
    <col min="521" max="522" width="18.6328125" style="14" customWidth="1"/>
    <col min="523" max="523" width="12.453125" style="14" customWidth="1"/>
    <col min="524" max="524" width="13.54296875" style="14" customWidth="1"/>
    <col min="525" max="525" width="13.1796875" style="14" customWidth="1"/>
    <col min="526" max="526" width="12.453125" style="14" customWidth="1"/>
    <col min="527" max="527" width="13.7265625" style="14" customWidth="1"/>
    <col min="528" max="528" width="15.54296875" style="14" customWidth="1"/>
    <col min="529" max="530" width="12.453125" style="14" customWidth="1"/>
    <col min="531" max="539" width="8.7265625" style="14"/>
    <col min="540" max="540" width="14.54296875" style="14" customWidth="1"/>
    <col min="541" max="541" width="14.6328125" style="14" customWidth="1"/>
    <col min="542" max="542" width="13.08984375" style="14" customWidth="1"/>
    <col min="543" max="543" width="13.36328125" style="14" customWidth="1"/>
    <col min="544" max="545" width="22.6328125" style="14" customWidth="1"/>
    <col min="546" max="548" width="26.36328125" style="14" customWidth="1"/>
    <col min="549" max="549" width="27.6328125" style="14" customWidth="1"/>
    <col min="550" max="550" width="15.453125" style="14" bestFit="1" customWidth="1"/>
    <col min="551" max="551" width="25" style="14" bestFit="1" customWidth="1"/>
    <col min="552" max="552" width="13.453125" style="14" bestFit="1" customWidth="1"/>
    <col min="553" max="553" width="14.1796875" style="14" bestFit="1" customWidth="1"/>
    <col min="554" max="554" width="14.1796875" style="14" customWidth="1"/>
    <col min="555" max="555" width="25" style="14" bestFit="1" customWidth="1"/>
    <col min="556" max="556" width="25" style="14" customWidth="1"/>
    <col min="557" max="557" width="14.1796875" style="14" customWidth="1"/>
    <col min="558" max="558" width="11.26953125" style="14" bestFit="1" customWidth="1"/>
    <col min="559" max="559" width="14.453125" style="14" bestFit="1" customWidth="1"/>
    <col min="560" max="560" width="14.453125" style="14" customWidth="1"/>
    <col min="561" max="561" width="25" style="14" bestFit="1" customWidth="1"/>
    <col min="562" max="562" width="22.6328125" style="14" bestFit="1" customWidth="1"/>
    <col min="563" max="563" width="17" style="14" bestFit="1" customWidth="1"/>
    <col min="564" max="564" width="16.36328125" style="14" bestFit="1" customWidth="1"/>
    <col min="565" max="565" width="11.90625" style="14" bestFit="1" customWidth="1"/>
    <col min="566" max="566" width="21.54296875" style="14" bestFit="1" customWidth="1"/>
    <col min="567" max="567" width="16.36328125" style="14" bestFit="1" customWidth="1"/>
    <col min="568" max="568" width="19.81640625" style="14" bestFit="1" customWidth="1"/>
    <col min="569" max="569" width="15.26953125" style="14" bestFit="1" customWidth="1"/>
    <col min="570" max="570" width="16.6328125" style="14" bestFit="1" customWidth="1"/>
    <col min="571" max="571" width="15.6328125" style="14" bestFit="1" customWidth="1"/>
    <col min="572" max="572" width="20.36328125" style="14" bestFit="1" customWidth="1"/>
    <col min="573" max="573" width="12.1796875" style="14" bestFit="1" customWidth="1"/>
    <col min="574" max="750" width="8.7265625" style="14"/>
    <col min="751" max="751" width="9.90625" style="14" customWidth="1"/>
    <col min="752" max="752" width="11.81640625" style="14" customWidth="1"/>
    <col min="753" max="753" width="12.36328125" style="14" customWidth="1"/>
    <col min="754" max="754" width="12" style="14" customWidth="1"/>
    <col min="755" max="755" width="11.81640625" style="14" customWidth="1"/>
    <col min="756" max="756" width="12.54296875" style="14" customWidth="1"/>
    <col min="757" max="757" width="19.1796875" style="14" customWidth="1"/>
    <col min="758" max="758" width="28.7265625" style="14" customWidth="1"/>
    <col min="759" max="759" width="16.54296875" style="14" customWidth="1"/>
    <col min="760" max="764" width="11.81640625" style="14" customWidth="1"/>
    <col min="765" max="765" width="17.90625" style="14" customWidth="1"/>
    <col min="766" max="766" width="27" style="14" customWidth="1"/>
    <col min="767" max="767" width="19.08984375" style="14" customWidth="1"/>
    <col min="768" max="772" width="11.81640625" style="14" customWidth="1"/>
    <col min="773" max="773" width="18.1796875" style="14" customWidth="1"/>
    <col min="774" max="774" width="27.7265625" style="14" customWidth="1"/>
    <col min="775" max="775" width="19.26953125" style="14" customWidth="1"/>
    <col min="776" max="776" width="15.36328125" style="14" customWidth="1"/>
    <col min="777" max="778" width="18.6328125" style="14" customWidth="1"/>
    <col min="779" max="779" width="12.453125" style="14" customWidth="1"/>
    <col min="780" max="780" width="13.54296875" style="14" customWidth="1"/>
    <col min="781" max="781" width="13.1796875" style="14" customWidth="1"/>
    <col min="782" max="782" width="12.453125" style="14" customWidth="1"/>
    <col min="783" max="783" width="13.7265625" style="14" customWidth="1"/>
    <col min="784" max="784" width="15.54296875" style="14" customWidth="1"/>
    <col min="785" max="786" width="12.453125" style="14" customWidth="1"/>
    <col min="787" max="795" width="8.7265625" style="14"/>
    <col min="796" max="796" width="14.54296875" style="14" customWidth="1"/>
    <col min="797" max="797" width="14.6328125" style="14" customWidth="1"/>
    <col min="798" max="798" width="13.08984375" style="14" customWidth="1"/>
    <col min="799" max="799" width="13.36328125" style="14" customWidth="1"/>
    <col min="800" max="801" width="22.6328125" style="14" customWidth="1"/>
    <col min="802" max="804" width="26.36328125" style="14" customWidth="1"/>
    <col min="805" max="805" width="27.6328125" style="14" customWidth="1"/>
    <col min="806" max="806" width="15.453125" style="14" bestFit="1" customWidth="1"/>
    <col min="807" max="807" width="25" style="14" bestFit="1" customWidth="1"/>
    <col min="808" max="808" width="13.453125" style="14" bestFit="1" customWidth="1"/>
    <col min="809" max="809" width="14.1796875" style="14" bestFit="1" customWidth="1"/>
    <col min="810" max="810" width="14.1796875" style="14" customWidth="1"/>
    <col min="811" max="811" width="25" style="14" bestFit="1" customWidth="1"/>
    <col min="812" max="812" width="25" style="14" customWidth="1"/>
    <col min="813" max="813" width="14.1796875" style="14" customWidth="1"/>
    <col min="814" max="814" width="11.26953125" style="14" bestFit="1" customWidth="1"/>
    <col min="815" max="815" width="14.453125" style="14" bestFit="1" customWidth="1"/>
    <col min="816" max="816" width="14.453125" style="14" customWidth="1"/>
    <col min="817" max="817" width="25" style="14" bestFit="1" customWidth="1"/>
    <col min="818" max="818" width="22.6328125" style="14" bestFit="1" customWidth="1"/>
    <col min="819" max="819" width="17" style="14" bestFit="1" customWidth="1"/>
    <col min="820" max="820" width="16.36328125" style="14" bestFit="1" customWidth="1"/>
    <col min="821" max="821" width="11.90625" style="14" bestFit="1" customWidth="1"/>
    <col min="822" max="822" width="21.54296875" style="14" bestFit="1" customWidth="1"/>
    <col min="823" max="823" width="16.36328125" style="14" bestFit="1" customWidth="1"/>
    <col min="824" max="824" width="19.81640625" style="14" bestFit="1" customWidth="1"/>
    <col min="825" max="825" width="15.26953125" style="14" bestFit="1" customWidth="1"/>
    <col min="826" max="826" width="16.6328125" style="14" bestFit="1" customWidth="1"/>
    <col min="827" max="827" width="15.6328125" style="14" bestFit="1" customWidth="1"/>
    <col min="828" max="828" width="20.36328125" style="14" bestFit="1" customWidth="1"/>
    <col min="829" max="829" width="12.1796875" style="14" bestFit="1" customWidth="1"/>
    <col min="830" max="1006" width="8.7265625" style="14"/>
    <col min="1007" max="1007" width="9.90625" style="14" customWidth="1"/>
    <col min="1008" max="1008" width="11.81640625" style="14" customWidth="1"/>
    <col min="1009" max="1009" width="12.36328125" style="14" customWidth="1"/>
    <col min="1010" max="1010" width="12" style="14" customWidth="1"/>
    <col min="1011" max="1011" width="11.81640625" style="14" customWidth="1"/>
    <col min="1012" max="1012" width="12.54296875" style="14" customWidth="1"/>
    <col min="1013" max="1013" width="19.1796875" style="14" customWidth="1"/>
    <col min="1014" max="1014" width="28.7265625" style="14" customWidth="1"/>
    <col min="1015" max="1015" width="16.54296875" style="14" customWidth="1"/>
    <col min="1016" max="1020" width="11.81640625" style="14" customWidth="1"/>
    <col min="1021" max="1021" width="17.90625" style="14" customWidth="1"/>
    <col min="1022" max="1022" width="27" style="14" customWidth="1"/>
    <col min="1023" max="1023" width="19.08984375" style="14" customWidth="1"/>
    <col min="1024" max="1028" width="11.81640625" style="14" customWidth="1"/>
    <col min="1029" max="1029" width="18.1796875" style="14" customWidth="1"/>
    <col min="1030" max="1030" width="27.7265625" style="14" customWidth="1"/>
    <col min="1031" max="1031" width="19.26953125" style="14" customWidth="1"/>
    <col min="1032" max="1032" width="15.36328125" style="14" customWidth="1"/>
    <col min="1033" max="1034" width="18.6328125" style="14" customWidth="1"/>
    <col min="1035" max="1035" width="12.453125" style="14" customWidth="1"/>
    <col min="1036" max="1036" width="13.54296875" style="14" customWidth="1"/>
    <col min="1037" max="1037" width="13.1796875" style="14" customWidth="1"/>
    <col min="1038" max="1038" width="12.453125" style="14" customWidth="1"/>
    <col min="1039" max="1039" width="13.7265625" style="14" customWidth="1"/>
    <col min="1040" max="1040" width="15.54296875" style="14" customWidth="1"/>
    <col min="1041" max="1042" width="12.453125" style="14" customWidth="1"/>
    <col min="1043" max="1051" width="8.7265625" style="14"/>
    <col min="1052" max="1052" width="14.54296875" style="14" customWidth="1"/>
    <col min="1053" max="1053" width="14.6328125" style="14" customWidth="1"/>
    <col min="1054" max="1054" width="13.08984375" style="14" customWidth="1"/>
    <col min="1055" max="1055" width="13.36328125" style="14" customWidth="1"/>
    <col min="1056" max="1057" width="22.6328125" style="14" customWidth="1"/>
    <col min="1058" max="1060" width="26.36328125" style="14" customWidth="1"/>
    <col min="1061" max="1061" width="27.6328125" style="14" customWidth="1"/>
    <col min="1062" max="1062" width="15.453125" style="14" bestFit="1" customWidth="1"/>
    <col min="1063" max="1063" width="25" style="14" bestFit="1" customWidth="1"/>
    <col min="1064" max="1064" width="13.453125" style="14" bestFit="1" customWidth="1"/>
    <col min="1065" max="1065" width="14.1796875" style="14" bestFit="1" customWidth="1"/>
    <col min="1066" max="1066" width="14.1796875" style="14" customWidth="1"/>
    <col min="1067" max="1067" width="25" style="14" bestFit="1" customWidth="1"/>
    <col min="1068" max="1068" width="25" style="14" customWidth="1"/>
    <col min="1069" max="1069" width="14.1796875" style="14" customWidth="1"/>
    <col min="1070" max="1070" width="11.26953125" style="14" bestFit="1" customWidth="1"/>
    <col min="1071" max="1071" width="14.453125" style="14" bestFit="1" customWidth="1"/>
    <col min="1072" max="1072" width="14.453125" style="14" customWidth="1"/>
    <col min="1073" max="1073" width="25" style="14" bestFit="1" customWidth="1"/>
    <col min="1074" max="1074" width="22.6328125" style="14" bestFit="1" customWidth="1"/>
    <col min="1075" max="1075" width="17" style="14" bestFit="1" customWidth="1"/>
    <col min="1076" max="1076" width="16.36328125" style="14" bestFit="1" customWidth="1"/>
    <col min="1077" max="1077" width="11.90625" style="14" bestFit="1" customWidth="1"/>
    <col min="1078" max="1078" width="21.54296875" style="14" bestFit="1" customWidth="1"/>
    <col min="1079" max="1079" width="16.36328125" style="14" bestFit="1" customWidth="1"/>
    <col min="1080" max="1080" width="19.81640625" style="14" bestFit="1" customWidth="1"/>
    <col min="1081" max="1081" width="15.26953125" style="14" bestFit="1" customWidth="1"/>
    <col min="1082" max="1082" width="16.6328125" style="14" bestFit="1" customWidth="1"/>
    <col min="1083" max="1083" width="15.6328125" style="14" bestFit="1" customWidth="1"/>
    <col min="1084" max="1084" width="20.36328125" style="14" bestFit="1" customWidth="1"/>
    <col min="1085" max="1085" width="12.1796875" style="14" bestFit="1" customWidth="1"/>
    <col min="1086" max="1262" width="8.7265625" style="14"/>
    <col min="1263" max="1263" width="9.90625" style="14" customWidth="1"/>
    <col min="1264" max="1264" width="11.81640625" style="14" customWidth="1"/>
    <col min="1265" max="1265" width="12.36328125" style="14" customWidth="1"/>
    <col min="1266" max="1266" width="12" style="14" customWidth="1"/>
    <col min="1267" max="1267" width="11.81640625" style="14" customWidth="1"/>
    <col min="1268" max="1268" width="12.54296875" style="14" customWidth="1"/>
    <col min="1269" max="1269" width="19.1796875" style="14" customWidth="1"/>
    <col min="1270" max="1270" width="28.7265625" style="14" customWidth="1"/>
    <col min="1271" max="1271" width="16.54296875" style="14" customWidth="1"/>
    <col min="1272" max="1276" width="11.81640625" style="14" customWidth="1"/>
    <col min="1277" max="1277" width="17.90625" style="14" customWidth="1"/>
    <col min="1278" max="1278" width="27" style="14" customWidth="1"/>
    <col min="1279" max="1279" width="19.08984375" style="14" customWidth="1"/>
    <col min="1280" max="1284" width="11.81640625" style="14" customWidth="1"/>
    <col min="1285" max="1285" width="18.1796875" style="14" customWidth="1"/>
    <col min="1286" max="1286" width="27.7265625" style="14" customWidth="1"/>
    <col min="1287" max="1287" width="19.26953125" style="14" customWidth="1"/>
    <col min="1288" max="1288" width="15.36328125" style="14" customWidth="1"/>
    <col min="1289" max="1290" width="18.6328125" style="14" customWidth="1"/>
    <col min="1291" max="1291" width="12.453125" style="14" customWidth="1"/>
    <col min="1292" max="1292" width="13.54296875" style="14" customWidth="1"/>
    <col min="1293" max="1293" width="13.1796875" style="14" customWidth="1"/>
    <col min="1294" max="1294" width="12.453125" style="14" customWidth="1"/>
    <col min="1295" max="1295" width="13.7265625" style="14" customWidth="1"/>
    <col min="1296" max="1296" width="15.54296875" style="14" customWidth="1"/>
    <col min="1297" max="1298" width="12.453125" style="14" customWidth="1"/>
    <col min="1299" max="1307" width="8.7265625" style="14"/>
    <col min="1308" max="1308" width="14.54296875" style="14" customWidth="1"/>
    <col min="1309" max="1309" width="14.6328125" style="14" customWidth="1"/>
    <col min="1310" max="1310" width="13.08984375" style="14" customWidth="1"/>
    <col min="1311" max="1311" width="13.36328125" style="14" customWidth="1"/>
    <col min="1312" max="1313" width="22.6328125" style="14" customWidth="1"/>
    <col min="1314" max="1316" width="26.36328125" style="14" customWidth="1"/>
    <col min="1317" max="1317" width="27.6328125" style="14" customWidth="1"/>
    <col min="1318" max="1318" width="15.453125" style="14" bestFit="1" customWidth="1"/>
    <col min="1319" max="1319" width="25" style="14" bestFit="1" customWidth="1"/>
    <col min="1320" max="1320" width="13.453125" style="14" bestFit="1" customWidth="1"/>
    <col min="1321" max="1321" width="14.1796875" style="14" bestFit="1" customWidth="1"/>
    <col min="1322" max="1322" width="14.1796875" style="14" customWidth="1"/>
    <col min="1323" max="1323" width="25" style="14" bestFit="1" customWidth="1"/>
    <col min="1324" max="1324" width="25" style="14" customWidth="1"/>
    <col min="1325" max="1325" width="14.1796875" style="14" customWidth="1"/>
    <col min="1326" max="1326" width="11.26953125" style="14" bestFit="1" customWidth="1"/>
    <col min="1327" max="1327" width="14.453125" style="14" bestFit="1" customWidth="1"/>
    <col min="1328" max="1328" width="14.453125" style="14" customWidth="1"/>
    <col min="1329" max="1329" width="25" style="14" bestFit="1" customWidth="1"/>
    <col min="1330" max="1330" width="22.6328125" style="14" bestFit="1" customWidth="1"/>
    <col min="1331" max="1331" width="17" style="14" bestFit="1" customWidth="1"/>
    <col min="1332" max="1332" width="16.36328125" style="14" bestFit="1" customWidth="1"/>
    <col min="1333" max="1333" width="11.90625" style="14" bestFit="1" customWidth="1"/>
    <col min="1334" max="1334" width="21.54296875" style="14" bestFit="1" customWidth="1"/>
    <col min="1335" max="1335" width="16.36328125" style="14" bestFit="1" customWidth="1"/>
    <col min="1336" max="1336" width="19.81640625" style="14" bestFit="1" customWidth="1"/>
    <col min="1337" max="1337" width="15.26953125" style="14" bestFit="1" customWidth="1"/>
    <col min="1338" max="1338" width="16.6328125" style="14" bestFit="1" customWidth="1"/>
    <col min="1339" max="1339" width="15.6328125" style="14" bestFit="1" customWidth="1"/>
    <col min="1340" max="1340" width="20.36328125" style="14" bestFit="1" customWidth="1"/>
    <col min="1341" max="1341" width="12.1796875" style="14" bestFit="1" customWidth="1"/>
    <col min="1342" max="1518" width="8.7265625" style="14"/>
    <col min="1519" max="1519" width="9.90625" style="14" customWidth="1"/>
    <col min="1520" max="1520" width="11.81640625" style="14" customWidth="1"/>
    <col min="1521" max="1521" width="12.36328125" style="14" customWidth="1"/>
    <col min="1522" max="1522" width="12" style="14" customWidth="1"/>
    <col min="1523" max="1523" width="11.81640625" style="14" customWidth="1"/>
    <col min="1524" max="1524" width="12.54296875" style="14" customWidth="1"/>
    <col min="1525" max="1525" width="19.1796875" style="14" customWidth="1"/>
    <col min="1526" max="1526" width="28.7265625" style="14" customWidth="1"/>
    <col min="1527" max="1527" width="16.54296875" style="14" customWidth="1"/>
    <col min="1528" max="1532" width="11.81640625" style="14" customWidth="1"/>
    <col min="1533" max="1533" width="17.90625" style="14" customWidth="1"/>
    <col min="1534" max="1534" width="27" style="14" customWidth="1"/>
    <col min="1535" max="1535" width="19.08984375" style="14" customWidth="1"/>
    <col min="1536" max="1540" width="11.81640625" style="14" customWidth="1"/>
    <col min="1541" max="1541" width="18.1796875" style="14" customWidth="1"/>
    <col min="1542" max="1542" width="27.7265625" style="14" customWidth="1"/>
    <col min="1543" max="1543" width="19.26953125" style="14" customWidth="1"/>
    <col min="1544" max="1544" width="15.36328125" style="14" customWidth="1"/>
    <col min="1545" max="1546" width="18.6328125" style="14" customWidth="1"/>
    <col min="1547" max="1547" width="12.453125" style="14" customWidth="1"/>
    <col min="1548" max="1548" width="13.54296875" style="14" customWidth="1"/>
    <col min="1549" max="1549" width="13.1796875" style="14" customWidth="1"/>
    <col min="1550" max="1550" width="12.453125" style="14" customWidth="1"/>
    <col min="1551" max="1551" width="13.7265625" style="14" customWidth="1"/>
    <col min="1552" max="1552" width="15.54296875" style="14" customWidth="1"/>
    <col min="1553" max="1554" width="12.453125" style="14" customWidth="1"/>
    <col min="1555" max="1563" width="8.7265625" style="14"/>
    <col min="1564" max="1564" width="14.54296875" style="14" customWidth="1"/>
    <col min="1565" max="1565" width="14.6328125" style="14" customWidth="1"/>
    <col min="1566" max="1566" width="13.08984375" style="14" customWidth="1"/>
    <col min="1567" max="1567" width="13.36328125" style="14" customWidth="1"/>
    <col min="1568" max="1569" width="22.6328125" style="14" customWidth="1"/>
    <col min="1570" max="1572" width="26.36328125" style="14" customWidth="1"/>
    <col min="1573" max="1573" width="27.6328125" style="14" customWidth="1"/>
    <col min="1574" max="1574" width="15.453125" style="14" bestFit="1" customWidth="1"/>
    <col min="1575" max="1575" width="25" style="14" bestFit="1" customWidth="1"/>
    <col min="1576" max="1576" width="13.453125" style="14" bestFit="1" customWidth="1"/>
    <col min="1577" max="1577" width="14.1796875" style="14" bestFit="1" customWidth="1"/>
    <col min="1578" max="1578" width="14.1796875" style="14" customWidth="1"/>
    <col min="1579" max="1579" width="25" style="14" bestFit="1" customWidth="1"/>
    <col min="1580" max="1580" width="25" style="14" customWidth="1"/>
    <col min="1581" max="1581" width="14.1796875" style="14" customWidth="1"/>
    <col min="1582" max="1582" width="11.26953125" style="14" bestFit="1" customWidth="1"/>
    <col min="1583" max="1583" width="14.453125" style="14" bestFit="1" customWidth="1"/>
    <col min="1584" max="1584" width="14.453125" style="14" customWidth="1"/>
    <col min="1585" max="1585" width="25" style="14" bestFit="1" customWidth="1"/>
    <col min="1586" max="1586" width="22.6328125" style="14" bestFit="1" customWidth="1"/>
    <col min="1587" max="1587" width="17" style="14" bestFit="1" customWidth="1"/>
    <col min="1588" max="1588" width="16.36328125" style="14" bestFit="1" customWidth="1"/>
    <col min="1589" max="1589" width="11.90625" style="14" bestFit="1" customWidth="1"/>
    <col min="1590" max="1590" width="21.54296875" style="14" bestFit="1" customWidth="1"/>
    <col min="1591" max="1591" width="16.36328125" style="14" bestFit="1" customWidth="1"/>
    <col min="1592" max="1592" width="19.81640625" style="14" bestFit="1" customWidth="1"/>
    <col min="1593" max="1593" width="15.26953125" style="14" bestFit="1" customWidth="1"/>
    <col min="1594" max="1594" width="16.6328125" style="14" bestFit="1" customWidth="1"/>
    <col min="1595" max="1595" width="15.6328125" style="14" bestFit="1" customWidth="1"/>
    <col min="1596" max="1596" width="20.36328125" style="14" bestFit="1" customWidth="1"/>
    <col min="1597" max="1597" width="12.1796875" style="14" bestFit="1" customWidth="1"/>
    <col min="1598" max="1774" width="8.7265625" style="14"/>
    <col min="1775" max="1775" width="9.90625" style="14" customWidth="1"/>
    <col min="1776" max="1776" width="11.81640625" style="14" customWidth="1"/>
    <col min="1777" max="1777" width="12.36328125" style="14" customWidth="1"/>
    <col min="1778" max="1778" width="12" style="14" customWidth="1"/>
    <col min="1779" max="1779" width="11.81640625" style="14" customWidth="1"/>
    <col min="1780" max="1780" width="12.54296875" style="14" customWidth="1"/>
    <col min="1781" max="1781" width="19.1796875" style="14" customWidth="1"/>
    <col min="1782" max="1782" width="28.7265625" style="14" customWidth="1"/>
    <col min="1783" max="1783" width="16.54296875" style="14" customWidth="1"/>
    <col min="1784" max="1788" width="11.81640625" style="14" customWidth="1"/>
    <col min="1789" max="1789" width="17.90625" style="14" customWidth="1"/>
    <col min="1790" max="1790" width="27" style="14" customWidth="1"/>
    <col min="1791" max="1791" width="19.08984375" style="14" customWidth="1"/>
    <col min="1792" max="1796" width="11.81640625" style="14" customWidth="1"/>
    <col min="1797" max="1797" width="18.1796875" style="14" customWidth="1"/>
    <col min="1798" max="1798" width="27.7265625" style="14" customWidth="1"/>
    <col min="1799" max="1799" width="19.26953125" style="14" customWidth="1"/>
    <col min="1800" max="1800" width="15.36328125" style="14" customWidth="1"/>
    <col min="1801" max="1802" width="18.6328125" style="14" customWidth="1"/>
    <col min="1803" max="1803" width="12.453125" style="14" customWidth="1"/>
    <col min="1804" max="1804" width="13.54296875" style="14" customWidth="1"/>
    <col min="1805" max="1805" width="13.1796875" style="14" customWidth="1"/>
    <col min="1806" max="1806" width="12.453125" style="14" customWidth="1"/>
    <col min="1807" max="1807" width="13.7265625" style="14" customWidth="1"/>
    <col min="1808" max="1808" width="15.54296875" style="14" customWidth="1"/>
    <col min="1809" max="1810" width="12.453125" style="14" customWidth="1"/>
    <col min="1811" max="1819" width="8.7265625" style="14"/>
    <col min="1820" max="1820" width="14.54296875" style="14" customWidth="1"/>
    <col min="1821" max="1821" width="14.6328125" style="14" customWidth="1"/>
    <col min="1822" max="1822" width="13.08984375" style="14" customWidth="1"/>
    <col min="1823" max="1823" width="13.36328125" style="14" customWidth="1"/>
    <col min="1824" max="1825" width="22.6328125" style="14" customWidth="1"/>
    <col min="1826" max="1828" width="26.36328125" style="14" customWidth="1"/>
    <col min="1829" max="1829" width="27.6328125" style="14" customWidth="1"/>
    <col min="1830" max="1830" width="15.453125" style="14" bestFit="1" customWidth="1"/>
    <col min="1831" max="1831" width="25" style="14" bestFit="1" customWidth="1"/>
    <col min="1832" max="1832" width="13.453125" style="14" bestFit="1" customWidth="1"/>
    <col min="1833" max="1833" width="14.1796875" style="14" bestFit="1" customWidth="1"/>
    <col min="1834" max="1834" width="14.1796875" style="14" customWidth="1"/>
    <col min="1835" max="1835" width="25" style="14" bestFit="1" customWidth="1"/>
    <col min="1836" max="1836" width="25" style="14" customWidth="1"/>
    <col min="1837" max="1837" width="14.1796875" style="14" customWidth="1"/>
    <col min="1838" max="1838" width="11.26953125" style="14" bestFit="1" customWidth="1"/>
    <col min="1839" max="1839" width="14.453125" style="14" bestFit="1" customWidth="1"/>
    <col min="1840" max="1840" width="14.453125" style="14" customWidth="1"/>
    <col min="1841" max="1841" width="25" style="14" bestFit="1" customWidth="1"/>
    <col min="1842" max="1842" width="22.6328125" style="14" bestFit="1" customWidth="1"/>
    <col min="1843" max="1843" width="17" style="14" bestFit="1" customWidth="1"/>
    <col min="1844" max="1844" width="16.36328125" style="14" bestFit="1" customWidth="1"/>
    <col min="1845" max="1845" width="11.90625" style="14" bestFit="1" customWidth="1"/>
    <col min="1846" max="1846" width="21.54296875" style="14" bestFit="1" customWidth="1"/>
    <col min="1847" max="1847" width="16.36328125" style="14" bestFit="1" customWidth="1"/>
    <col min="1848" max="1848" width="19.81640625" style="14" bestFit="1" customWidth="1"/>
    <col min="1849" max="1849" width="15.26953125" style="14" bestFit="1" customWidth="1"/>
    <col min="1850" max="1850" width="16.6328125" style="14" bestFit="1" customWidth="1"/>
    <col min="1851" max="1851" width="15.6328125" style="14" bestFit="1" customWidth="1"/>
    <col min="1852" max="1852" width="20.36328125" style="14" bestFit="1" customWidth="1"/>
    <col min="1853" max="1853" width="12.1796875" style="14" bestFit="1" customWidth="1"/>
    <col min="1854" max="2030" width="8.7265625" style="14"/>
    <col min="2031" max="2031" width="9.90625" style="14" customWidth="1"/>
    <col min="2032" max="2032" width="11.81640625" style="14" customWidth="1"/>
    <col min="2033" max="2033" width="12.36328125" style="14" customWidth="1"/>
    <col min="2034" max="2034" width="12" style="14" customWidth="1"/>
    <col min="2035" max="2035" width="11.81640625" style="14" customWidth="1"/>
    <col min="2036" max="2036" width="12.54296875" style="14" customWidth="1"/>
    <col min="2037" max="2037" width="19.1796875" style="14" customWidth="1"/>
    <col min="2038" max="2038" width="28.7265625" style="14" customWidth="1"/>
    <col min="2039" max="2039" width="16.54296875" style="14" customWidth="1"/>
    <col min="2040" max="2044" width="11.81640625" style="14" customWidth="1"/>
    <col min="2045" max="2045" width="17.90625" style="14" customWidth="1"/>
    <col min="2046" max="2046" width="27" style="14" customWidth="1"/>
    <col min="2047" max="2047" width="19.08984375" style="14" customWidth="1"/>
    <col min="2048" max="2052" width="11.81640625" style="14" customWidth="1"/>
    <col min="2053" max="2053" width="18.1796875" style="14" customWidth="1"/>
    <col min="2054" max="2054" width="27.7265625" style="14" customWidth="1"/>
    <col min="2055" max="2055" width="19.26953125" style="14" customWidth="1"/>
    <col min="2056" max="2056" width="15.36328125" style="14" customWidth="1"/>
    <col min="2057" max="2058" width="18.6328125" style="14" customWidth="1"/>
    <col min="2059" max="2059" width="12.453125" style="14" customWidth="1"/>
    <col min="2060" max="2060" width="13.54296875" style="14" customWidth="1"/>
    <col min="2061" max="2061" width="13.1796875" style="14" customWidth="1"/>
    <col min="2062" max="2062" width="12.453125" style="14" customWidth="1"/>
    <col min="2063" max="2063" width="13.7265625" style="14" customWidth="1"/>
    <col min="2064" max="2064" width="15.54296875" style="14" customWidth="1"/>
    <col min="2065" max="2066" width="12.453125" style="14" customWidth="1"/>
    <col min="2067" max="2075" width="8.7265625" style="14"/>
    <col min="2076" max="2076" width="14.54296875" style="14" customWidth="1"/>
    <col min="2077" max="2077" width="14.6328125" style="14" customWidth="1"/>
    <col min="2078" max="2078" width="13.08984375" style="14" customWidth="1"/>
    <col min="2079" max="2079" width="13.36328125" style="14" customWidth="1"/>
    <col min="2080" max="2081" width="22.6328125" style="14" customWidth="1"/>
    <col min="2082" max="2084" width="26.36328125" style="14" customWidth="1"/>
    <col min="2085" max="2085" width="27.6328125" style="14" customWidth="1"/>
    <col min="2086" max="2086" width="15.453125" style="14" bestFit="1" customWidth="1"/>
    <col min="2087" max="2087" width="25" style="14" bestFit="1" customWidth="1"/>
    <col min="2088" max="2088" width="13.453125" style="14" bestFit="1" customWidth="1"/>
    <col min="2089" max="2089" width="14.1796875" style="14" bestFit="1" customWidth="1"/>
    <col min="2090" max="2090" width="14.1796875" style="14" customWidth="1"/>
    <col min="2091" max="2091" width="25" style="14" bestFit="1" customWidth="1"/>
    <col min="2092" max="2092" width="25" style="14" customWidth="1"/>
    <col min="2093" max="2093" width="14.1796875" style="14" customWidth="1"/>
    <col min="2094" max="2094" width="11.26953125" style="14" bestFit="1" customWidth="1"/>
    <col min="2095" max="2095" width="14.453125" style="14" bestFit="1" customWidth="1"/>
    <col min="2096" max="2096" width="14.453125" style="14" customWidth="1"/>
    <col min="2097" max="2097" width="25" style="14" bestFit="1" customWidth="1"/>
    <col min="2098" max="2098" width="22.6328125" style="14" bestFit="1" customWidth="1"/>
    <col min="2099" max="2099" width="17" style="14" bestFit="1" customWidth="1"/>
    <col min="2100" max="2100" width="16.36328125" style="14" bestFit="1" customWidth="1"/>
    <col min="2101" max="2101" width="11.90625" style="14" bestFit="1" customWidth="1"/>
    <col min="2102" max="2102" width="21.54296875" style="14" bestFit="1" customWidth="1"/>
    <col min="2103" max="2103" width="16.36328125" style="14" bestFit="1" customWidth="1"/>
    <col min="2104" max="2104" width="19.81640625" style="14" bestFit="1" customWidth="1"/>
    <col min="2105" max="2105" width="15.26953125" style="14" bestFit="1" customWidth="1"/>
    <col min="2106" max="2106" width="16.6328125" style="14" bestFit="1" customWidth="1"/>
    <col min="2107" max="2107" width="15.6328125" style="14" bestFit="1" customWidth="1"/>
    <col min="2108" max="2108" width="20.36328125" style="14" bestFit="1" customWidth="1"/>
    <col min="2109" max="2109" width="12.1796875" style="14" bestFit="1" customWidth="1"/>
    <col min="2110" max="2286" width="8.7265625" style="14"/>
    <col min="2287" max="2287" width="9.90625" style="14" customWidth="1"/>
    <col min="2288" max="2288" width="11.81640625" style="14" customWidth="1"/>
    <col min="2289" max="2289" width="12.36328125" style="14" customWidth="1"/>
    <col min="2290" max="2290" width="12" style="14" customWidth="1"/>
    <col min="2291" max="2291" width="11.81640625" style="14" customWidth="1"/>
    <col min="2292" max="2292" width="12.54296875" style="14" customWidth="1"/>
    <col min="2293" max="2293" width="19.1796875" style="14" customWidth="1"/>
    <col min="2294" max="2294" width="28.7265625" style="14" customWidth="1"/>
    <col min="2295" max="2295" width="16.54296875" style="14" customWidth="1"/>
    <col min="2296" max="2300" width="11.81640625" style="14" customWidth="1"/>
    <col min="2301" max="2301" width="17.90625" style="14" customWidth="1"/>
    <col min="2302" max="2302" width="27" style="14" customWidth="1"/>
    <col min="2303" max="2303" width="19.08984375" style="14" customWidth="1"/>
    <col min="2304" max="2308" width="11.81640625" style="14" customWidth="1"/>
    <col min="2309" max="2309" width="18.1796875" style="14" customWidth="1"/>
    <col min="2310" max="2310" width="27.7265625" style="14" customWidth="1"/>
    <col min="2311" max="2311" width="19.26953125" style="14" customWidth="1"/>
    <col min="2312" max="2312" width="15.36328125" style="14" customWidth="1"/>
    <col min="2313" max="2314" width="18.6328125" style="14" customWidth="1"/>
    <col min="2315" max="2315" width="12.453125" style="14" customWidth="1"/>
    <col min="2316" max="2316" width="13.54296875" style="14" customWidth="1"/>
    <col min="2317" max="2317" width="13.1796875" style="14" customWidth="1"/>
    <col min="2318" max="2318" width="12.453125" style="14" customWidth="1"/>
    <col min="2319" max="2319" width="13.7265625" style="14" customWidth="1"/>
    <col min="2320" max="2320" width="15.54296875" style="14" customWidth="1"/>
    <col min="2321" max="2322" width="12.453125" style="14" customWidth="1"/>
    <col min="2323" max="2331" width="8.7265625" style="14"/>
    <col min="2332" max="2332" width="14.54296875" style="14" customWidth="1"/>
    <col min="2333" max="2333" width="14.6328125" style="14" customWidth="1"/>
    <col min="2334" max="2334" width="13.08984375" style="14" customWidth="1"/>
    <col min="2335" max="2335" width="13.36328125" style="14" customWidth="1"/>
    <col min="2336" max="2337" width="22.6328125" style="14" customWidth="1"/>
    <col min="2338" max="2340" width="26.36328125" style="14" customWidth="1"/>
    <col min="2341" max="2341" width="27.6328125" style="14" customWidth="1"/>
    <col min="2342" max="2342" width="15.453125" style="14" bestFit="1" customWidth="1"/>
    <col min="2343" max="2343" width="25" style="14" bestFit="1" customWidth="1"/>
    <col min="2344" max="2344" width="13.453125" style="14" bestFit="1" customWidth="1"/>
    <col min="2345" max="2345" width="14.1796875" style="14" bestFit="1" customWidth="1"/>
    <col min="2346" max="2346" width="14.1796875" style="14" customWidth="1"/>
    <col min="2347" max="2347" width="25" style="14" bestFit="1" customWidth="1"/>
    <col min="2348" max="2348" width="25" style="14" customWidth="1"/>
    <col min="2349" max="2349" width="14.1796875" style="14" customWidth="1"/>
    <col min="2350" max="2350" width="11.26953125" style="14" bestFit="1" customWidth="1"/>
    <col min="2351" max="2351" width="14.453125" style="14" bestFit="1" customWidth="1"/>
    <col min="2352" max="2352" width="14.453125" style="14" customWidth="1"/>
    <col min="2353" max="2353" width="25" style="14" bestFit="1" customWidth="1"/>
    <col min="2354" max="2354" width="22.6328125" style="14" bestFit="1" customWidth="1"/>
    <col min="2355" max="2355" width="17" style="14" bestFit="1" customWidth="1"/>
    <col min="2356" max="2356" width="16.36328125" style="14" bestFit="1" customWidth="1"/>
    <col min="2357" max="2357" width="11.90625" style="14" bestFit="1" customWidth="1"/>
    <col min="2358" max="2358" width="21.54296875" style="14" bestFit="1" customWidth="1"/>
    <col min="2359" max="2359" width="16.36328125" style="14" bestFit="1" customWidth="1"/>
    <col min="2360" max="2360" width="19.81640625" style="14" bestFit="1" customWidth="1"/>
    <col min="2361" max="2361" width="15.26953125" style="14" bestFit="1" customWidth="1"/>
    <col min="2362" max="2362" width="16.6328125" style="14" bestFit="1" customWidth="1"/>
    <col min="2363" max="2363" width="15.6328125" style="14" bestFit="1" customWidth="1"/>
    <col min="2364" max="2364" width="20.36328125" style="14" bestFit="1" customWidth="1"/>
    <col min="2365" max="2365" width="12.1796875" style="14" bestFit="1" customWidth="1"/>
    <col min="2366" max="2542" width="8.7265625" style="14"/>
    <col min="2543" max="2543" width="9.90625" style="14" customWidth="1"/>
    <col min="2544" max="2544" width="11.81640625" style="14" customWidth="1"/>
    <col min="2545" max="2545" width="12.36328125" style="14" customWidth="1"/>
    <col min="2546" max="2546" width="12" style="14" customWidth="1"/>
    <col min="2547" max="2547" width="11.81640625" style="14" customWidth="1"/>
    <col min="2548" max="2548" width="12.54296875" style="14" customWidth="1"/>
    <col min="2549" max="2549" width="19.1796875" style="14" customWidth="1"/>
    <col min="2550" max="2550" width="28.7265625" style="14" customWidth="1"/>
    <col min="2551" max="2551" width="16.54296875" style="14" customWidth="1"/>
    <col min="2552" max="2556" width="11.81640625" style="14" customWidth="1"/>
    <col min="2557" max="2557" width="17.90625" style="14" customWidth="1"/>
    <col min="2558" max="2558" width="27" style="14" customWidth="1"/>
    <col min="2559" max="2559" width="19.08984375" style="14" customWidth="1"/>
    <col min="2560" max="2564" width="11.81640625" style="14" customWidth="1"/>
    <col min="2565" max="2565" width="18.1796875" style="14" customWidth="1"/>
    <col min="2566" max="2566" width="27.7265625" style="14" customWidth="1"/>
    <col min="2567" max="2567" width="19.26953125" style="14" customWidth="1"/>
    <col min="2568" max="2568" width="15.36328125" style="14" customWidth="1"/>
    <col min="2569" max="2570" width="18.6328125" style="14" customWidth="1"/>
    <col min="2571" max="2571" width="12.453125" style="14" customWidth="1"/>
    <col min="2572" max="2572" width="13.54296875" style="14" customWidth="1"/>
    <col min="2573" max="2573" width="13.1796875" style="14" customWidth="1"/>
    <col min="2574" max="2574" width="12.453125" style="14" customWidth="1"/>
    <col min="2575" max="2575" width="13.7265625" style="14" customWidth="1"/>
    <col min="2576" max="2576" width="15.54296875" style="14" customWidth="1"/>
    <col min="2577" max="2578" width="12.453125" style="14" customWidth="1"/>
    <col min="2579" max="2587" width="8.7265625" style="14"/>
    <col min="2588" max="2588" width="14.54296875" style="14" customWidth="1"/>
    <col min="2589" max="2589" width="14.6328125" style="14" customWidth="1"/>
    <col min="2590" max="2590" width="13.08984375" style="14" customWidth="1"/>
    <col min="2591" max="2591" width="13.36328125" style="14" customWidth="1"/>
    <col min="2592" max="2593" width="22.6328125" style="14" customWidth="1"/>
    <col min="2594" max="2596" width="26.36328125" style="14" customWidth="1"/>
    <col min="2597" max="2597" width="27.6328125" style="14" customWidth="1"/>
    <col min="2598" max="2598" width="15.453125" style="14" bestFit="1" customWidth="1"/>
    <col min="2599" max="2599" width="25" style="14" bestFit="1" customWidth="1"/>
    <col min="2600" max="2600" width="13.453125" style="14" bestFit="1" customWidth="1"/>
    <col min="2601" max="2601" width="14.1796875" style="14" bestFit="1" customWidth="1"/>
    <col min="2602" max="2602" width="14.1796875" style="14" customWidth="1"/>
    <col min="2603" max="2603" width="25" style="14" bestFit="1" customWidth="1"/>
    <col min="2604" max="2604" width="25" style="14" customWidth="1"/>
    <col min="2605" max="2605" width="14.1796875" style="14" customWidth="1"/>
    <col min="2606" max="2606" width="11.26953125" style="14" bestFit="1" customWidth="1"/>
    <col min="2607" max="2607" width="14.453125" style="14" bestFit="1" customWidth="1"/>
    <col min="2608" max="2608" width="14.453125" style="14" customWidth="1"/>
    <col min="2609" max="2609" width="25" style="14" bestFit="1" customWidth="1"/>
    <col min="2610" max="2610" width="22.6328125" style="14" bestFit="1" customWidth="1"/>
    <col min="2611" max="2611" width="17" style="14" bestFit="1" customWidth="1"/>
    <col min="2612" max="2612" width="16.36328125" style="14" bestFit="1" customWidth="1"/>
    <col min="2613" max="2613" width="11.90625" style="14" bestFit="1" customWidth="1"/>
    <col min="2614" max="2614" width="21.54296875" style="14" bestFit="1" customWidth="1"/>
    <col min="2615" max="2615" width="16.36328125" style="14" bestFit="1" customWidth="1"/>
    <col min="2616" max="2616" width="19.81640625" style="14" bestFit="1" customWidth="1"/>
    <col min="2617" max="2617" width="15.26953125" style="14" bestFit="1" customWidth="1"/>
    <col min="2618" max="2618" width="16.6328125" style="14" bestFit="1" customWidth="1"/>
    <col min="2619" max="2619" width="15.6328125" style="14" bestFit="1" customWidth="1"/>
    <col min="2620" max="2620" width="20.36328125" style="14" bestFit="1" customWidth="1"/>
    <col min="2621" max="2621" width="12.1796875" style="14" bestFit="1" customWidth="1"/>
    <col min="2622" max="2798" width="8.7265625" style="14"/>
    <col min="2799" max="2799" width="9.90625" style="14" customWidth="1"/>
    <col min="2800" max="2800" width="11.81640625" style="14" customWidth="1"/>
    <col min="2801" max="2801" width="12.36328125" style="14" customWidth="1"/>
    <col min="2802" max="2802" width="12" style="14" customWidth="1"/>
    <col min="2803" max="2803" width="11.81640625" style="14" customWidth="1"/>
    <col min="2804" max="2804" width="12.54296875" style="14" customWidth="1"/>
    <col min="2805" max="2805" width="19.1796875" style="14" customWidth="1"/>
    <col min="2806" max="2806" width="28.7265625" style="14" customWidth="1"/>
    <col min="2807" max="2807" width="16.54296875" style="14" customWidth="1"/>
    <col min="2808" max="2812" width="11.81640625" style="14" customWidth="1"/>
    <col min="2813" max="2813" width="17.90625" style="14" customWidth="1"/>
    <col min="2814" max="2814" width="27" style="14" customWidth="1"/>
    <col min="2815" max="2815" width="19.08984375" style="14" customWidth="1"/>
    <col min="2816" max="2820" width="11.81640625" style="14" customWidth="1"/>
    <col min="2821" max="2821" width="18.1796875" style="14" customWidth="1"/>
    <col min="2822" max="2822" width="27.7265625" style="14" customWidth="1"/>
    <col min="2823" max="2823" width="19.26953125" style="14" customWidth="1"/>
    <col min="2824" max="2824" width="15.36328125" style="14" customWidth="1"/>
    <col min="2825" max="2826" width="18.6328125" style="14" customWidth="1"/>
    <col min="2827" max="2827" width="12.453125" style="14" customWidth="1"/>
    <col min="2828" max="2828" width="13.54296875" style="14" customWidth="1"/>
    <col min="2829" max="2829" width="13.1796875" style="14" customWidth="1"/>
    <col min="2830" max="2830" width="12.453125" style="14" customWidth="1"/>
    <col min="2831" max="2831" width="13.7265625" style="14" customWidth="1"/>
    <col min="2832" max="2832" width="15.54296875" style="14" customWidth="1"/>
    <col min="2833" max="2834" width="12.453125" style="14" customWidth="1"/>
    <col min="2835" max="2843" width="8.7265625" style="14"/>
    <col min="2844" max="2844" width="14.54296875" style="14" customWidth="1"/>
    <col min="2845" max="2845" width="14.6328125" style="14" customWidth="1"/>
    <col min="2846" max="2846" width="13.08984375" style="14" customWidth="1"/>
    <col min="2847" max="2847" width="13.36328125" style="14" customWidth="1"/>
    <col min="2848" max="2849" width="22.6328125" style="14" customWidth="1"/>
    <col min="2850" max="2852" width="26.36328125" style="14" customWidth="1"/>
    <col min="2853" max="2853" width="27.6328125" style="14" customWidth="1"/>
    <col min="2854" max="2854" width="15.453125" style="14" bestFit="1" customWidth="1"/>
    <col min="2855" max="2855" width="25" style="14" bestFit="1" customWidth="1"/>
    <col min="2856" max="2856" width="13.453125" style="14" bestFit="1" customWidth="1"/>
    <col min="2857" max="2857" width="14.1796875" style="14" bestFit="1" customWidth="1"/>
    <col min="2858" max="2858" width="14.1796875" style="14" customWidth="1"/>
    <col min="2859" max="2859" width="25" style="14" bestFit="1" customWidth="1"/>
    <col min="2860" max="2860" width="25" style="14" customWidth="1"/>
    <col min="2861" max="2861" width="14.1796875" style="14" customWidth="1"/>
    <col min="2862" max="2862" width="11.26953125" style="14" bestFit="1" customWidth="1"/>
    <col min="2863" max="2863" width="14.453125" style="14" bestFit="1" customWidth="1"/>
    <col min="2864" max="2864" width="14.453125" style="14" customWidth="1"/>
    <col min="2865" max="2865" width="25" style="14" bestFit="1" customWidth="1"/>
    <col min="2866" max="2866" width="22.6328125" style="14" bestFit="1" customWidth="1"/>
    <col min="2867" max="2867" width="17" style="14" bestFit="1" customWidth="1"/>
    <col min="2868" max="2868" width="16.36328125" style="14" bestFit="1" customWidth="1"/>
    <col min="2869" max="2869" width="11.90625" style="14" bestFit="1" customWidth="1"/>
    <col min="2870" max="2870" width="21.54296875" style="14" bestFit="1" customWidth="1"/>
    <col min="2871" max="2871" width="16.36328125" style="14" bestFit="1" customWidth="1"/>
    <col min="2872" max="2872" width="19.81640625" style="14" bestFit="1" customWidth="1"/>
    <col min="2873" max="2873" width="15.26953125" style="14" bestFit="1" customWidth="1"/>
    <col min="2874" max="2874" width="16.6328125" style="14" bestFit="1" customWidth="1"/>
    <col min="2875" max="2875" width="15.6328125" style="14" bestFit="1" customWidth="1"/>
    <col min="2876" max="2876" width="20.36328125" style="14" bestFit="1" customWidth="1"/>
    <col min="2877" max="2877" width="12.1796875" style="14" bestFit="1" customWidth="1"/>
    <col min="2878" max="3054" width="8.7265625" style="14"/>
    <col min="3055" max="3055" width="9.90625" style="14" customWidth="1"/>
    <col min="3056" max="3056" width="11.81640625" style="14" customWidth="1"/>
    <col min="3057" max="3057" width="12.36328125" style="14" customWidth="1"/>
    <col min="3058" max="3058" width="12" style="14" customWidth="1"/>
    <col min="3059" max="3059" width="11.81640625" style="14" customWidth="1"/>
    <col min="3060" max="3060" width="12.54296875" style="14" customWidth="1"/>
    <col min="3061" max="3061" width="19.1796875" style="14" customWidth="1"/>
    <col min="3062" max="3062" width="28.7265625" style="14" customWidth="1"/>
    <col min="3063" max="3063" width="16.54296875" style="14" customWidth="1"/>
    <col min="3064" max="3068" width="11.81640625" style="14" customWidth="1"/>
    <col min="3069" max="3069" width="17.90625" style="14" customWidth="1"/>
    <col min="3070" max="3070" width="27" style="14" customWidth="1"/>
    <col min="3071" max="3071" width="19.08984375" style="14" customWidth="1"/>
    <col min="3072" max="3076" width="11.81640625" style="14" customWidth="1"/>
    <col min="3077" max="3077" width="18.1796875" style="14" customWidth="1"/>
    <col min="3078" max="3078" width="27.7265625" style="14" customWidth="1"/>
    <col min="3079" max="3079" width="19.26953125" style="14" customWidth="1"/>
    <col min="3080" max="3080" width="15.36328125" style="14" customWidth="1"/>
    <col min="3081" max="3082" width="18.6328125" style="14" customWidth="1"/>
    <col min="3083" max="3083" width="12.453125" style="14" customWidth="1"/>
    <col min="3084" max="3084" width="13.54296875" style="14" customWidth="1"/>
    <col min="3085" max="3085" width="13.1796875" style="14" customWidth="1"/>
    <col min="3086" max="3086" width="12.453125" style="14" customWidth="1"/>
    <col min="3087" max="3087" width="13.7265625" style="14" customWidth="1"/>
    <col min="3088" max="3088" width="15.54296875" style="14" customWidth="1"/>
    <col min="3089" max="3090" width="12.453125" style="14" customWidth="1"/>
    <col min="3091" max="3099" width="8.7265625" style="14"/>
    <col min="3100" max="3100" width="14.54296875" style="14" customWidth="1"/>
    <col min="3101" max="3101" width="14.6328125" style="14" customWidth="1"/>
    <col min="3102" max="3102" width="13.08984375" style="14" customWidth="1"/>
    <col min="3103" max="3103" width="13.36328125" style="14" customWidth="1"/>
    <col min="3104" max="3105" width="22.6328125" style="14" customWidth="1"/>
    <col min="3106" max="3108" width="26.36328125" style="14" customWidth="1"/>
    <col min="3109" max="3109" width="27.6328125" style="14" customWidth="1"/>
    <col min="3110" max="3110" width="15.453125" style="14" bestFit="1" customWidth="1"/>
    <col min="3111" max="3111" width="25" style="14" bestFit="1" customWidth="1"/>
    <col min="3112" max="3112" width="13.453125" style="14" bestFit="1" customWidth="1"/>
    <col min="3113" max="3113" width="14.1796875" style="14" bestFit="1" customWidth="1"/>
    <col min="3114" max="3114" width="14.1796875" style="14" customWidth="1"/>
    <col min="3115" max="3115" width="25" style="14" bestFit="1" customWidth="1"/>
    <col min="3116" max="3116" width="25" style="14" customWidth="1"/>
    <col min="3117" max="3117" width="14.1796875" style="14" customWidth="1"/>
    <col min="3118" max="3118" width="11.26953125" style="14" bestFit="1" customWidth="1"/>
    <col min="3119" max="3119" width="14.453125" style="14" bestFit="1" customWidth="1"/>
    <col min="3120" max="3120" width="14.453125" style="14" customWidth="1"/>
    <col min="3121" max="3121" width="25" style="14" bestFit="1" customWidth="1"/>
    <col min="3122" max="3122" width="22.6328125" style="14" bestFit="1" customWidth="1"/>
    <col min="3123" max="3123" width="17" style="14" bestFit="1" customWidth="1"/>
    <col min="3124" max="3124" width="16.36328125" style="14" bestFit="1" customWidth="1"/>
    <col min="3125" max="3125" width="11.90625" style="14" bestFit="1" customWidth="1"/>
    <col min="3126" max="3126" width="21.54296875" style="14" bestFit="1" customWidth="1"/>
    <col min="3127" max="3127" width="16.36328125" style="14" bestFit="1" customWidth="1"/>
    <col min="3128" max="3128" width="19.81640625" style="14" bestFit="1" customWidth="1"/>
    <col min="3129" max="3129" width="15.26953125" style="14" bestFit="1" customWidth="1"/>
    <col min="3130" max="3130" width="16.6328125" style="14" bestFit="1" customWidth="1"/>
    <col min="3131" max="3131" width="15.6328125" style="14" bestFit="1" customWidth="1"/>
    <col min="3132" max="3132" width="20.36328125" style="14" bestFit="1" customWidth="1"/>
    <col min="3133" max="3133" width="12.1796875" style="14" bestFit="1" customWidth="1"/>
    <col min="3134" max="3310" width="8.7265625" style="14"/>
    <col min="3311" max="3311" width="9.90625" style="14" customWidth="1"/>
    <col min="3312" max="3312" width="11.81640625" style="14" customWidth="1"/>
    <col min="3313" max="3313" width="12.36328125" style="14" customWidth="1"/>
    <col min="3314" max="3314" width="12" style="14" customWidth="1"/>
    <col min="3315" max="3315" width="11.81640625" style="14" customWidth="1"/>
    <col min="3316" max="3316" width="12.54296875" style="14" customWidth="1"/>
    <col min="3317" max="3317" width="19.1796875" style="14" customWidth="1"/>
    <col min="3318" max="3318" width="28.7265625" style="14" customWidth="1"/>
    <col min="3319" max="3319" width="16.54296875" style="14" customWidth="1"/>
    <col min="3320" max="3324" width="11.81640625" style="14" customWidth="1"/>
    <col min="3325" max="3325" width="17.90625" style="14" customWidth="1"/>
    <col min="3326" max="3326" width="27" style="14" customWidth="1"/>
    <col min="3327" max="3327" width="19.08984375" style="14" customWidth="1"/>
    <col min="3328" max="3332" width="11.81640625" style="14" customWidth="1"/>
    <col min="3333" max="3333" width="18.1796875" style="14" customWidth="1"/>
    <col min="3334" max="3334" width="27.7265625" style="14" customWidth="1"/>
    <col min="3335" max="3335" width="19.26953125" style="14" customWidth="1"/>
    <col min="3336" max="3336" width="15.36328125" style="14" customWidth="1"/>
    <col min="3337" max="3338" width="18.6328125" style="14" customWidth="1"/>
    <col min="3339" max="3339" width="12.453125" style="14" customWidth="1"/>
    <col min="3340" max="3340" width="13.54296875" style="14" customWidth="1"/>
    <col min="3341" max="3341" width="13.1796875" style="14" customWidth="1"/>
    <col min="3342" max="3342" width="12.453125" style="14" customWidth="1"/>
    <col min="3343" max="3343" width="13.7265625" style="14" customWidth="1"/>
    <col min="3344" max="3344" width="15.54296875" style="14" customWidth="1"/>
    <col min="3345" max="3346" width="12.453125" style="14" customWidth="1"/>
    <col min="3347" max="3355" width="8.7265625" style="14"/>
    <col min="3356" max="3356" width="14.54296875" style="14" customWidth="1"/>
    <col min="3357" max="3357" width="14.6328125" style="14" customWidth="1"/>
    <col min="3358" max="3358" width="13.08984375" style="14" customWidth="1"/>
    <col min="3359" max="3359" width="13.36328125" style="14" customWidth="1"/>
    <col min="3360" max="3361" width="22.6328125" style="14" customWidth="1"/>
    <col min="3362" max="3364" width="26.36328125" style="14" customWidth="1"/>
    <col min="3365" max="3365" width="27.6328125" style="14" customWidth="1"/>
    <col min="3366" max="3366" width="15.453125" style="14" bestFit="1" customWidth="1"/>
    <col min="3367" max="3367" width="25" style="14" bestFit="1" customWidth="1"/>
    <col min="3368" max="3368" width="13.453125" style="14" bestFit="1" customWidth="1"/>
    <col min="3369" max="3369" width="14.1796875" style="14" bestFit="1" customWidth="1"/>
    <col min="3370" max="3370" width="14.1796875" style="14" customWidth="1"/>
    <col min="3371" max="3371" width="25" style="14" bestFit="1" customWidth="1"/>
    <col min="3372" max="3372" width="25" style="14" customWidth="1"/>
    <col min="3373" max="3373" width="14.1796875" style="14" customWidth="1"/>
    <col min="3374" max="3374" width="11.26953125" style="14" bestFit="1" customWidth="1"/>
    <col min="3375" max="3375" width="14.453125" style="14" bestFit="1" customWidth="1"/>
    <col min="3376" max="3376" width="14.453125" style="14" customWidth="1"/>
    <col min="3377" max="3377" width="25" style="14" bestFit="1" customWidth="1"/>
    <col min="3378" max="3378" width="22.6328125" style="14" bestFit="1" customWidth="1"/>
    <col min="3379" max="3379" width="17" style="14" bestFit="1" customWidth="1"/>
    <col min="3380" max="3380" width="16.36328125" style="14" bestFit="1" customWidth="1"/>
    <col min="3381" max="3381" width="11.90625" style="14" bestFit="1" customWidth="1"/>
    <col min="3382" max="3382" width="21.54296875" style="14" bestFit="1" customWidth="1"/>
    <col min="3383" max="3383" width="16.36328125" style="14" bestFit="1" customWidth="1"/>
    <col min="3384" max="3384" width="19.81640625" style="14" bestFit="1" customWidth="1"/>
    <col min="3385" max="3385" width="15.26953125" style="14" bestFit="1" customWidth="1"/>
    <col min="3386" max="3386" width="16.6328125" style="14" bestFit="1" customWidth="1"/>
    <col min="3387" max="3387" width="15.6328125" style="14" bestFit="1" customWidth="1"/>
    <col min="3388" max="3388" width="20.36328125" style="14" bestFit="1" customWidth="1"/>
    <col min="3389" max="3389" width="12.1796875" style="14" bestFit="1" customWidth="1"/>
    <col min="3390" max="3566" width="8.7265625" style="14"/>
    <col min="3567" max="3567" width="9.90625" style="14" customWidth="1"/>
    <col min="3568" max="3568" width="11.81640625" style="14" customWidth="1"/>
    <col min="3569" max="3569" width="12.36328125" style="14" customWidth="1"/>
    <col min="3570" max="3570" width="12" style="14" customWidth="1"/>
    <col min="3571" max="3571" width="11.81640625" style="14" customWidth="1"/>
    <col min="3572" max="3572" width="12.54296875" style="14" customWidth="1"/>
    <col min="3573" max="3573" width="19.1796875" style="14" customWidth="1"/>
    <col min="3574" max="3574" width="28.7265625" style="14" customWidth="1"/>
    <col min="3575" max="3575" width="16.54296875" style="14" customWidth="1"/>
    <col min="3576" max="3580" width="11.81640625" style="14" customWidth="1"/>
    <col min="3581" max="3581" width="17.90625" style="14" customWidth="1"/>
    <col min="3582" max="3582" width="27" style="14" customWidth="1"/>
    <col min="3583" max="3583" width="19.08984375" style="14" customWidth="1"/>
    <col min="3584" max="3588" width="11.81640625" style="14" customWidth="1"/>
    <col min="3589" max="3589" width="18.1796875" style="14" customWidth="1"/>
    <col min="3590" max="3590" width="27.7265625" style="14" customWidth="1"/>
    <col min="3591" max="3591" width="19.26953125" style="14" customWidth="1"/>
    <col min="3592" max="3592" width="15.36328125" style="14" customWidth="1"/>
    <col min="3593" max="3594" width="18.6328125" style="14" customWidth="1"/>
    <col min="3595" max="3595" width="12.453125" style="14" customWidth="1"/>
    <col min="3596" max="3596" width="13.54296875" style="14" customWidth="1"/>
    <col min="3597" max="3597" width="13.1796875" style="14" customWidth="1"/>
    <col min="3598" max="3598" width="12.453125" style="14" customWidth="1"/>
    <col min="3599" max="3599" width="13.7265625" style="14" customWidth="1"/>
    <col min="3600" max="3600" width="15.54296875" style="14" customWidth="1"/>
    <col min="3601" max="3602" width="12.453125" style="14" customWidth="1"/>
    <col min="3603" max="3611" width="8.7265625" style="14"/>
    <col min="3612" max="3612" width="14.54296875" style="14" customWidth="1"/>
    <col min="3613" max="3613" width="14.6328125" style="14" customWidth="1"/>
    <col min="3614" max="3614" width="13.08984375" style="14" customWidth="1"/>
    <col min="3615" max="3615" width="13.36328125" style="14" customWidth="1"/>
    <col min="3616" max="3617" width="22.6328125" style="14" customWidth="1"/>
    <col min="3618" max="3620" width="26.36328125" style="14" customWidth="1"/>
    <col min="3621" max="3621" width="27.6328125" style="14" customWidth="1"/>
    <col min="3622" max="3622" width="15.453125" style="14" bestFit="1" customWidth="1"/>
    <col min="3623" max="3623" width="25" style="14" bestFit="1" customWidth="1"/>
    <col min="3624" max="3624" width="13.453125" style="14" bestFit="1" customWidth="1"/>
    <col min="3625" max="3625" width="14.1796875" style="14" bestFit="1" customWidth="1"/>
    <col min="3626" max="3626" width="14.1796875" style="14" customWidth="1"/>
    <col min="3627" max="3627" width="25" style="14" bestFit="1" customWidth="1"/>
    <col min="3628" max="3628" width="25" style="14" customWidth="1"/>
    <col min="3629" max="3629" width="14.1796875" style="14" customWidth="1"/>
    <col min="3630" max="3630" width="11.26953125" style="14" bestFit="1" customWidth="1"/>
    <col min="3631" max="3631" width="14.453125" style="14" bestFit="1" customWidth="1"/>
    <col min="3632" max="3632" width="14.453125" style="14" customWidth="1"/>
    <col min="3633" max="3633" width="25" style="14" bestFit="1" customWidth="1"/>
    <col min="3634" max="3634" width="22.6328125" style="14" bestFit="1" customWidth="1"/>
    <col min="3635" max="3635" width="17" style="14" bestFit="1" customWidth="1"/>
    <col min="3636" max="3636" width="16.36328125" style="14" bestFit="1" customWidth="1"/>
    <col min="3637" max="3637" width="11.90625" style="14" bestFit="1" customWidth="1"/>
    <col min="3638" max="3638" width="21.54296875" style="14" bestFit="1" customWidth="1"/>
    <col min="3639" max="3639" width="16.36328125" style="14" bestFit="1" customWidth="1"/>
    <col min="3640" max="3640" width="19.81640625" style="14" bestFit="1" customWidth="1"/>
    <col min="3641" max="3641" width="15.26953125" style="14" bestFit="1" customWidth="1"/>
    <col min="3642" max="3642" width="16.6328125" style="14" bestFit="1" customWidth="1"/>
    <col min="3643" max="3643" width="15.6328125" style="14" bestFit="1" customWidth="1"/>
    <col min="3644" max="3644" width="20.36328125" style="14" bestFit="1" customWidth="1"/>
    <col min="3645" max="3645" width="12.1796875" style="14" bestFit="1" customWidth="1"/>
    <col min="3646" max="3822" width="8.7265625" style="14"/>
    <col min="3823" max="3823" width="9.90625" style="14" customWidth="1"/>
    <col min="3824" max="3824" width="11.81640625" style="14" customWidth="1"/>
    <col min="3825" max="3825" width="12.36328125" style="14" customWidth="1"/>
    <col min="3826" max="3826" width="12" style="14" customWidth="1"/>
    <col min="3827" max="3827" width="11.81640625" style="14" customWidth="1"/>
    <col min="3828" max="3828" width="12.54296875" style="14" customWidth="1"/>
    <col min="3829" max="3829" width="19.1796875" style="14" customWidth="1"/>
    <col min="3830" max="3830" width="28.7265625" style="14" customWidth="1"/>
    <col min="3831" max="3831" width="16.54296875" style="14" customWidth="1"/>
    <col min="3832" max="3836" width="11.81640625" style="14" customWidth="1"/>
    <col min="3837" max="3837" width="17.90625" style="14" customWidth="1"/>
    <col min="3838" max="3838" width="27" style="14" customWidth="1"/>
    <col min="3839" max="3839" width="19.08984375" style="14" customWidth="1"/>
    <col min="3840" max="3844" width="11.81640625" style="14" customWidth="1"/>
    <col min="3845" max="3845" width="18.1796875" style="14" customWidth="1"/>
    <col min="3846" max="3846" width="27.7265625" style="14" customWidth="1"/>
    <col min="3847" max="3847" width="19.26953125" style="14" customWidth="1"/>
    <col min="3848" max="3848" width="15.36328125" style="14" customWidth="1"/>
    <col min="3849" max="3850" width="18.6328125" style="14" customWidth="1"/>
    <col min="3851" max="3851" width="12.453125" style="14" customWidth="1"/>
    <col min="3852" max="3852" width="13.54296875" style="14" customWidth="1"/>
    <col min="3853" max="3853" width="13.1796875" style="14" customWidth="1"/>
    <col min="3854" max="3854" width="12.453125" style="14" customWidth="1"/>
    <col min="3855" max="3855" width="13.7265625" style="14" customWidth="1"/>
    <col min="3856" max="3856" width="15.54296875" style="14" customWidth="1"/>
    <col min="3857" max="3858" width="12.453125" style="14" customWidth="1"/>
    <col min="3859" max="3867" width="8.7265625" style="14"/>
    <col min="3868" max="3868" width="14.54296875" style="14" customWidth="1"/>
    <col min="3869" max="3869" width="14.6328125" style="14" customWidth="1"/>
    <col min="3870" max="3870" width="13.08984375" style="14" customWidth="1"/>
    <col min="3871" max="3871" width="13.36328125" style="14" customWidth="1"/>
    <col min="3872" max="3873" width="22.6328125" style="14" customWidth="1"/>
    <col min="3874" max="3876" width="26.36328125" style="14" customWidth="1"/>
    <col min="3877" max="3877" width="27.6328125" style="14" customWidth="1"/>
    <col min="3878" max="3878" width="15.453125" style="14" bestFit="1" customWidth="1"/>
    <col min="3879" max="3879" width="25" style="14" bestFit="1" customWidth="1"/>
    <col min="3880" max="3880" width="13.453125" style="14" bestFit="1" customWidth="1"/>
    <col min="3881" max="3881" width="14.1796875" style="14" bestFit="1" customWidth="1"/>
    <col min="3882" max="3882" width="14.1796875" style="14" customWidth="1"/>
    <col min="3883" max="3883" width="25" style="14" bestFit="1" customWidth="1"/>
    <col min="3884" max="3884" width="25" style="14" customWidth="1"/>
    <col min="3885" max="3885" width="14.1796875" style="14" customWidth="1"/>
    <col min="3886" max="3886" width="11.26953125" style="14" bestFit="1" customWidth="1"/>
    <col min="3887" max="3887" width="14.453125" style="14" bestFit="1" customWidth="1"/>
    <col min="3888" max="3888" width="14.453125" style="14" customWidth="1"/>
    <col min="3889" max="3889" width="25" style="14" bestFit="1" customWidth="1"/>
    <col min="3890" max="3890" width="22.6328125" style="14" bestFit="1" customWidth="1"/>
    <col min="3891" max="3891" width="17" style="14" bestFit="1" customWidth="1"/>
    <col min="3892" max="3892" width="16.36328125" style="14" bestFit="1" customWidth="1"/>
    <col min="3893" max="3893" width="11.90625" style="14" bestFit="1" customWidth="1"/>
    <col min="3894" max="3894" width="21.54296875" style="14" bestFit="1" customWidth="1"/>
    <col min="3895" max="3895" width="16.36328125" style="14" bestFit="1" customWidth="1"/>
    <col min="3896" max="3896" width="19.81640625" style="14" bestFit="1" customWidth="1"/>
    <col min="3897" max="3897" width="15.26953125" style="14" bestFit="1" customWidth="1"/>
    <col min="3898" max="3898" width="16.6328125" style="14" bestFit="1" customWidth="1"/>
    <col min="3899" max="3899" width="15.6328125" style="14" bestFit="1" customWidth="1"/>
    <col min="3900" max="3900" width="20.36328125" style="14" bestFit="1" customWidth="1"/>
    <col min="3901" max="3901" width="12.1796875" style="14" bestFit="1" customWidth="1"/>
    <col min="3902" max="4078" width="8.7265625" style="14"/>
    <col min="4079" max="4079" width="9.90625" style="14" customWidth="1"/>
    <col min="4080" max="4080" width="11.81640625" style="14" customWidth="1"/>
    <col min="4081" max="4081" width="12.36328125" style="14" customWidth="1"/>
    <col min="4082" max="4082" width="12" style="14" customWidth="1"/>
    <col min="4083" max="4083" width="11.81640625" style="14" customWidth="1"/>
    <col min="4084" max="4084" width="12.54296875" style="14" customWidth="1"/>
    <col min="4085" max="4085" width="19.1796875" style="14" customWidth="1"/>
    <col min="4086" max="4086" width="28.7265625" style="14" customWidth="1"/>
    <col min="4087" max="4087" width="16.54296875" style="14" customWidth="1"/>
    <col min="4088" max="4092" width="11.81640625" style="14" customWidth="1"/>
    <col min="4093" max="4093" width="17.90625" style="14" customWidth="1"/>
    <col min="4094" max="4094" width="27" style="14" customWidth="1"/>
    <col min="4095" max="4095" width="19.08984375" style="14" customWidth="1"/>
    <col min="4096" max="4100" width="11.81640625" style="14" customWidth="1"/>
    <col min="4101" max="4101" width="18.1796875" style="14" customWidth="1"/>
    <col min="4102" max="4102" width="27.7265625" style="14" customWidth="1"/>
    <col min="4103" max="4103" width="19.26953125" style="14" customWidth="1"/>
    <col min="4104" max="4104" width="15.36328125" style="14" customWidth="1"/>
    <col min="4105" max="4106" width="18.6328125" style="14" customWidth="1"/>
    <col min="4107" max="4107" width="12.453125" style="14" customWidth="1"/>
    <col min="4108" max="4108" width="13.54296875" style="14" customWidth="1"/>
    <col min="4109" max="4109" width="13.1796875" style="14" customWidth="1"/>
    <col min="4110" max="4110" width="12.453125" style="14" customWidth="1"/>
    <col min="4111" max="4111" width="13.7265625" style="14" customWidth="1"/>
    <col min="4112" max="4112" width="15.54296875" style="14" customWidth="1"/>
    <col min="4113" max="4114" width="12.453125" style="14" customWidth="1"/>
    <col min="4115" max="4123" width="8.7265625" style="14"/>
    <col min="4124" max="4124" width="14.54296875" style="14" customWidth="1"/>
    <col min="4125" max="4125" width="14.6328125" style="14" customWidth="1"/>
    <col min="4126" max="4126" width="13.08984375" style="14" customWidth="1"/>
    <col min="4127" max="4127" width="13.36328125" style="14" customWidth="1"/>
    <col min="4128" max="4129" width="22.6328125" style="14" customWidth="1"/>
    <col min="4130" max="4132" width="26.36328125" style="14" customWidth="1"/>
    <col min="4133" max="4133" width="27.6328125" style="14" customWidth="1"/>
    <col min="4134" max="4134" width="15.453125" style="14" bestFit="1" customWidth="1"/>
    <col min="4135" max="4135" width="25" style="14" bestFit="1" customWidth="1"/>
    <col min="4136" max="4136" width="13.453125" style="14" bestFit="1" customWidth="1"/>
    <col min="4137" max="4137" width="14.1796875" style="14" bestFit="1" customWidth="1"/>
    <col min="4138" max="4138" width="14.1796875" style="14" customWidth="1"/>
    <col min="4139" max="4139" width="25" style="14" bestFit="1" customWidth="1"/>
    <col min="4140" max="4140" width="25" style="14" customWidth="1"/>
    <col min="4141" max="4141" width="14.1796875" style="14" customWidth="1"/>
    <col min="4142" max="4142" width="11.26953125" style="14" bestFit="1" customWidth="1"/>
    <col min="4143" max="4143" width="14.453125" style="14" bestFit="1" customWidth="1"/>
    <col min="4144" max="4144" width="14.453125" style="14" customWidth="1"/>
    <col min="4145" max="4145" width="25" style="14" bestFit="1" customWidth="1"/>
    <col min="4146" max="4146" width="22.6328125" style="14" bestFit="1" customWidth="1"/>
    <col min="4147" max="4147" width="17" style="14" bestFit="1" customWidth="1"/>
    <col min="4148" max="4148" width="16.36328125" style="14" bestFit="1" customWidth="1"/>
    <col min="4149" max="4149" width="11.90625" style="14" bestFit="1" customWidth="1"/>
    <col min="4150" max="4150" width="21.54296875" style="14" bestFit="1" customWidth="1"/>
    <col min="4151" max="4151" width="16.36328125" style="14" bestFit="1" customWidth="1"/>
    <col min="4152" max="4152" width="19.81640625" style="14" bestFit="1" customWidth="1"/>
    <col min="4153" max="4153" width="15.26953125" style="14" bestFit="1" customWidth="1"/>
    <col min="4154" max="4154" width="16.6328125" style="14" bestFit="1" customWidth="1"/>
    <col min="4155" max="4155" width="15.6328125" style="14" bestFit="1" customWidth="1"/>
    <col min="4156" max="4156" width="20.36328125" style="14" bestFit="1" customWidth="1"/>
    <col min="4157" max="4157" width="12.1796875" style="14" bestFit="1" customWidth="1"/>
    <col min="4158" max="4334" width="8.7265625" style="14"/>
    <col min="4335" max="4335" width="9.90625" style="14" customWidth="1"/>
    <col min="4336" max="4336" width="11.81640625" style="14" customWidth="1"/>
    <col min="4337" max="4337" width="12.36328125" style="14" customWidth="1"/>
    <col min="4338" max="4338" width="12" style="14" customWidth="1"/>
    <col min="4339" max="4339" width="11.81640625" style="14" customWidth="1"/>
    <col min="4340" max="4340" width="12.54296875" style="14" customWidth="1"/>
    <col min="4341" max="4341" width="19.1796875" style="14" customWidth="1"/>
    <col min="4342" max="4342" width="28.7265625" style="14" customWidth="1"/>
    <col min="4343" max="4343" width="16.54296875" style="14" customWidth="1"/>
    <col min="4344" max="4348" width="11.81640625" style="14" customWidth="1"/>
    <col min="4349" max="4349" width="17.90625" style="14" customWidth="1"/>
    <col min="4350" max="4350" width="27" style="14" customWidth="1"/>
    <col min="4351" max="4351" width="19.08984375" style="14" customWidth="1"/>
    <col min="4352" max="4356" width="11.81640625" style="14" customWidth="1"/>
    <col min="4357" max="4357" width="18.1796875" style="14" customWidth="1"/>
    <col min="4358" max="4358" width="27.7265625" style="14" customWidth="1"/>
    <col min="4359" max="4359" width="19.26953125" style="14" customWidth="1"/>
    <col min="4360" max="4360" width="15.36328125" style="14" customWidth="1"/>
    <col min="4361" max="4362" width="18.6328125" style="14" customWidth="1"/>
    <col min="4363" max="4363" width="12.453125" style="14" customWidth="1"/>
    <col min="4364" max="4364" width="13.54296875" style="14" customWidth="1"/>
    <col min="4365" max="4365" width="13.1796875" style="14" customWidth="1"/>
    <col min="4366" max="4366" width="12.453125" style="14" customWidth="1"/>
    <col min="4367" max="4367" width="13.7265625" style="14" customWidth="1"/>
    <col min="4368" max="4368" width="15.54296875" style="14" customWidth="1"/>
    <col min="4369" max="4370" width="12.453125" style="14" customWidth="1"/>
    <col min="4371" max="4379" width="8.7265625" style="14"/>
    <col min="4380" max="4380" width="14.54296875" style="14" customWidth="1"/>
    <col min="4381" max="4381" width="14.6328125" style="14" customWidth="1"/>
    <col min="4382" max="4382" width="13.08984375" style="14" customWidth="1"/>
    <col min="4383" max="4383" width="13.36328125" style="14" customWidth="1"/>
    <col min="4384" max="4385" width="22.6328125" style="14" customWidth="1"/>
    <col min="4386" max="4388" width="26.36328125" style="14" customWidth="1"/>
    <col min="4389" max="4389" width="27.6328125" style="14" customWidth="1"/>
    <col min="4390" max="4390" width="15.453125" style="14" bestFit="1" customWidth="1"/>
    <col min="4391" max="4391" width="25" style="14" bestFit="1" customWidth="1"/>
    <col min="4392" max="4392" width="13.453125" style="14" bestFit="1" customWidth="1"/>
    <col min="4393" max="4393" width="14.1796875" style="14" bestFit="1" customWidth="1"/>
    <col min="4394" max="4394" width="14.1796875" style="14" customWidth="1"/>
    <col min="4395" max="4395" width="25" style="14" bestFit="1" customWidth="1"/>
    <col min="4396" max="4396" width="25" style="14" customWidth="1"/>
    <col min="4397" max="4397" width="14.1796875" style="14" customWidth="1"/>
    <col min="4398" max="4398" width="11.26953125" style="14" bestFit="1" customWidth="1"/>
    <col min="4399" max="4399" width="14.453125" style="14" bestFit="1" customWidth="1"/>
    <col min="4400" max="4400" width="14.453125" style="14" customWidth="1"/>
    <col min="4401" max="4401" width="25" style="14" bestFit="1" customWidth="1"/>
    <col min="4402" max="4402" width="22.6328125" style="14" bestFit="1" customWidth="1"/>
    <col min="4403" max="4403" width="17" style="14" bestFit="1" customWidth="1"/>
    <col min="4404" max="4404" width="16.36328125" style="14" bestFit="1" customWidth="1"/>
    <col min="4405" max="4405" width="11.90625" style="14" bestFit="1" customWidth="1"/>
    <col min="4406" max="4406" width="21.54296875" style="14" bestFit="1" customWidth="1"/>
    <col min="4407" max="4407" width="16.36328125" style="14" bestFit="1" customWidth="1"/>
    <col min="4408" max="4408" width="19.81640625" style="14" bestFit="1" customWidth="1"/>
    <col min="4409" max="4409" width="15.26953125" style="14" bestFit="1" customWidth="1"/>
    <col min="4410" max="4410" width="16.6328125" style="14" bestFit="1" customWidth="1"/>
    <col min="4411" max="4411" width="15.6328125" style="14" bestFit="1" customWidth="1"/>
    <col min="4412" max="4412" width="20.36328125" style="14" bestFit="1" customWidth="1"/>
    <col min="4413" max="4413" width="12.1796875" style="14" bestFit="1" customWidth="1"/>
    <col min="4414" max="4590" width="8.7265625" style="14"/>
    <col min="4591" max="4591" width="9.90625" style="14" customWidth="1"/>
    <col min="4592" max="4592" width="11.81640625" style="14" customWidth="1"/>
    <col min="4593" max="4593" width="12.36328125" style="14" customWidth="1"/>
    <col min="4594" max="4594" width="12" style="14" customWidth="1"/>
    <col min="4595" max="4595" width="11.81640625" style="14" customWidth="1"/>
    <col min="4596" max="4596" width="12.54296875" style="14" customWidth="1"/>
    <col min="4597" max="4597" width="19.1796875" style="14" customWidth="1"/>
    <col min="4598" max="4598" width="28.7265625" style="14" customWidth="1"/>
    <col min="4599" max="4599" width="16.54296875" style="14" customWidth="1"/>
    <col min="4600" max="4604" width="11.81640625" style="14" customWidth="1"/>
    <col min="4605" max="4605" width="17.90625" style="14" customWidth="1"/>
    <col min="4606" max="4606" width="27" style="14" customWidth="1"/>
    <col min="4607" max="4607" width="19.08984375" style="14" customWidth="1"/>
    <col min="4608" max="4612" width="11.81640625" style="14" customWidth="1"/>
    <col min="4613" max="4613" width="18.1796875" style="14" customWidth="1"/>
    <col min="4614" max="4614" width="27.7265625" style="14" customWidth="1"/>
    <col min="4615" max="4615" width="19.26953125" style="14" customWidth="1"/>
    <col min="4616" max="4616" width="15.36328125" style="14" customWidth="1"/>
    <col min="4617" max="4618" width="18.6328125" style="14" customWidth="1"/>
    <col min="4619" max="4619" width="12.453125" style="14" customWidth="1"/>
    <col min="4620" max="4620" width="13.54296875" style="14" customWidth="1"/>
    <col min="4621" max="4621" width="13.1796875" style="14" customWidth="1"/>
    <col min="4622" max="4622" width="12.453125" style="14" customWidth="1"/>
    <col min="4623" max="4623" width="13.7265625" style="14" customWidth="1"/>
    <col min="4624" max="4624" width="15.54296875" style="14" customWidth="1"/>
    <col min="4625" max="4626" width="12.453125" style="14" customWidth="1"/>
    <col min="4627" max="4635" width="8.7265625" style="14"/>
    <col min="4636" max="4636" width="14.54296875" style="14" customWidth="1"/>
    <col min="4637" max="4637" width="14.6328125" style="14" customWidth="1"/>
    <col min="4638" max="4638" width="13.08984375" style="14" customWidth="1"/>
    <col min="4639" max="4639" width="13.36328125" style="14" customWidth="1"/>
    <col min="4640" max="4641" width="22.6328125" style="14" customWidth="1"/>
    <col min="4642" max="4644" width="26.36328125" style="14" customWidth="1"/>
    <col min="4645" max="4645" width="27.6328125" style="14" customWidth="1"/>
    <col min="4646" max="4646" width="15.453125" style="14" bestFit="1" customWidth="1"/>
    <col min="4647" max="4647" width="25" style="14" bestFit="1" customWidth="1"/>
    <col min="4648" max="4648" width="13.453125" style="14" bestFit="1" customWidth="1"/>
    <col min="4649" max="4649" width="14.1796875" style="14" bestFit="1" customWidth="1"/>
    <col min="4650" max="4650" width="14.1796875" style="14" customWidth="1"/>
    <col min="4651" max="4651" width="25" style="14" bestFit="1" customWidth="1"/>
    <col min="4652" max="4652" width="25" style="14" customWidth="1"/>
    <col min="4653" max="4653" width="14.1796875" style="14" customWidth="1"/>
    <col min="4654" max="4654" width="11.26953125" style="14" bestFit="1" customWidth="1"/>
    <col min="4655" max="4655" width="14.453125" style="14" bestFit="1" customWidth="1"/>
    <col min="4656" max="4656" width="14.453125" style="14" customWidth="1"/>
    <col min="4657" max="4657" width="25" style="14" bestFit="1" customWidth="1"/>
    <col min="4658" max="4658" width="22.6328125" style="14" bestFit="1" customWidth="1"/>
    <col min="4659" max="4659" width="17" style="14" bestFit="1" customWidth="1"/>
    <col min="4660" max="4660" width="16.36328125" style="14" bestFit="1" customWidth="1"/>
    <col min="4661" max="4661" width="11.90625" style="14" bestFit="1" customWidth="1"/>
    <col min="4662" max="4662" width="21.54296875" style="14" bestFit="1" customWidth="1"/>
    <col min="4663" max="4663" width="16.36328125" style="14" bestFit="1" customWidth="1"/>
    <col min="4664" max="4664" width="19.81640625" style="14" bestFit="1" customWidth="1"/>
    <col min="4665" max="4665" width="15.26953125" style="14" bestFit="1" customWidth="1"/>
    <col min="4666" max="4666" width="16.6328125" style="14" bestFit="1" customWidth="1"/>
    <col min="4667" max="4667" width="15.6328125" style="14" bestFit="1" customWidth="1"/>
    <col min="4668" max="4668" width="20.36328125" style="14" bestFit="1" customWidth="1"/>
    <col min="4669" max="4669" width="12.1796875" style="14" bestFit="1" customWidth="1"/>
    <col min="4670" max="4846" width="8.7265625" style="14"/>
    <col min="4847" max="4847" width="9.90625" style="14" customWidth="1"/>
    <col min="4848" max="4848" width="11.81640625" style="14" customWidth="1"/>
    <col min="4849" max="4849" width="12.36328125" style="14" customWidth="1"/>
    <col min="4850" max="4850" width="12" style="14" customWidth="1"/>
    <col min="4851" max="4851" width="11.81640625" style="14" customWidth="1"/>
    <col min="4852" max="4852" width="12.54296875" style="14" customWidth="1"/>
    <col min="4853" max="4853" width="19.1796875" style="14" customWidth="1"/>
    <col min="4854" max="4854" width="28.7265625" style="14" customWidth="1"/>
    <col min="4855" max="4855" width="16.54296875" style="14" customWidth="1"/>
    <col min="4856" max="4860" width="11.81640625" style="14" customWidth="1"/>
    <col min="4861" max="4861" width="17.90625" style="14" customWidth="1"/>
    <col min="4862" max="4862" width="27" style="14" customWidth="1"/>
    <col min="4863" max="4863" width="19.08984375" style="14" customWidth="1"/>
    <col min="4864" max="4868" width="11.81640625" style="14" customWidth="1"/>
    <col min="4869" max="4869" width="18.1796875" style="14" customWidth="1"/>
    <col min="4870" max="4870" width="27.7265625" style="14" customWidth="1"/>
    <col min="4871" max="4871" width="19.26953125" style="14" customWidth="1"/>
    <col min="4872" max="4872" width="15.36328125" style="14" customWidth="1"/>
    <col min="4873" max="4874" width="18.6328125" style="14" customWidth="1"/>
    <col min="4875" max="4875" width="12.453125" style="14" customWidth="1"/>
    <col min="4876" max="4876" width="13.54296875" style="14" customWidth="1"/>
    <col min="4877" max="4877" width="13.1796875" style="14" customWidth="1"/>
    <col min="4878" max="4878" width="12.453125" style="14" customWidth="1"/>
    <col min="4879" max="4879" width="13.7265625" style="14" customWidth="1"/>
    <col min="4880" max="4880" width="15.54296875" style="14" customWidth="1"/>
    <col min="4881" max="4882" width="12.453125" style="14" customWidth="1"/>
    <col min="4883" max="4891" width="8.7265625" style="14"/>
    <col min="4892" max="4892" width="14.54296875" style="14" customWidth="1"/>
    <col min="4893" max="4893" width="14.6328125" style="14" customWidth="1"/>
    <col min="4894" max="4894" width="13.08984375" style="14" customWidth="1"/>
    <col min="4895" max="4895" width="13.36328125" style="14" customWidth="1"/>
    <col min="4896" max="4897" width="22.6328125" style="14" customWidth="1"/>
    <col min="4898" max="4900" width="26.36328125" style="14" customWidth="1"/>
    <col min="4901" max="4901" width="27.6328125" style="14" customWidth="1"/>
    <col min="4902" max="4902" width="15.453125" style="14" bestFit="1" customWidth="1"/>
    <col min="4903" max="4903" width="25" style="14" bestFit="1" customWidth="1"/>
    <col min="4904" max="4904" width="13.453125" style="14" bestFit="1" customWidth="1"/>
    <col min="4905" max="4905" width="14.1796875" style="14" bestFit="1" customWidth="1"/>
    <col min="4906" max="4906" width="14.1796875" style="14" customWidth="1"/>
    <col min="4907" max="4907" width="25" style="14" bestFit="1" customWidth="1"/>
    <col min="4908" max="4908" width="25" style="14" customWidth="1"/>
    <col min="4909" max="4909" width="14.1796875" style="14" customWidth="1"/>
    <col min="4910" max="4910" width="11.26953125" style="14" bestFit="1" customWidth="1"/>
    <col min="4911" max="4911" width="14.453125" style="14" bestFit="1" customWidth="1"/>
    <col min="4912" max="4912" width="14.453125" style="14" customWidth="1"/>
    <col min="4913" max="4913" width="25" style="14" bestFit="1" customWidth="1"/>
    <col min="4914" max="4914" width="22.6328125" style="14" bestFit="1" customWidth="1"/>
    <col min="4915" max="4915" width="17" style="14" bestFit="1" customWidth="1"/>
    <col min="4916" max="4916" width="16.36328125" style="14" bestFit="1" customWidth="1"/>
    <col min="4917" max="4917" width="11.90625" style="14" bestFit="1" customWidth="1"/>
    <col min="4918" max="4918" width="21.54296875" style="14" bestFit="1" customWidth="1"/>
    <col min="4919" max="4919" width="16.36328125" style="14" bestFit="1" customWidth="1"/>
    <col min="4920" max="4920" width="19.81640625" style="14" bestFit="1" customWidth="1"/>
    <col min="4921" max="4921" width="15.26953125" style="14" bestFit="1" customWidth="1"/>
    <col min="4922" max="4922" width="16.6328125" style="14" bestFit="1" customWidth="1"/>
    <col min="4923" max="4923" width="15.6328125" style="14" bestFit="1" customWidth="1"/>
    <col min="4924" max="4924" width="20.36328125" style="14" bestFit="1" customWidth="1"/>
    <col min="4925" max="4925" width="12.1796875" style="14" bestFit="1" customWidth="1"/>
    <col min="4926" max="5102" width="8.7265625" style="14"/>
    <col min="5103" max="5103" width="9.90625" style="14" customWidth="1"/>
    <col min="5104" max="5104" width="11.81640625" style="14" customWidth="1"/>
    <col min="5105" max="5105" width="12.36328125" style="14" customWidth="1"/>
    <col min="5106" max="5106" width="12" style="14" customWidth="1"/>
    <col min="5107" max="5107" width="11.81640625" style="14" customWidth="1"/>
    <col min="5108" max="5108" width="12.54296875" style="14" customWidth="1"/>
    <col min="5109" max="5109" width="19.1796875" style="14" customWidth="1"/>
    <col min="5110" max="5110" width="28.7265625" style="14" customWidth="1"/>
    <col min="5111" max="5111" width="16.54296875" style="14" customWidth="1"/>
    <col min="5112" max="5116" width="11.81640625" style="14" customWidth="1"/>
    <col min="5117" max="5117" width="17.90625" style="14" customWidth="1"/>
    <col min="5118" max="5118" width="27" style="14" customWidth="1"/>
    <col min="5119" max="5119" width="19.08984375" style="14" customWidth="1"/>
    <col min="5120" max="5124" width="11.81640625" style="14" customWidth="1"/>
    <col min="5125" max="5125" width="18.1796875" style="14" customWidth="1"/>
    <col min="5126" max="5126" width="27.7265625" style="14" customWidth="1"/>
    <col min="5127" max="5127" width="19.26953125" style="14" customWidth="1"/>
    <col min="5128" max="5128" width="15.36328125" style="14" customWidth="1"/>
    <col min="5129" max="5130" width="18.6328125" style="14" customWidth="1"/>
    <col min="5131" max="5131" width="12.453125" style="14" customWidth="1"/>
    <col min="5132" max="5132" width="13.54296875" style="14" customWidth="1"/>
    <col min="5133" max="5133" width="13.1796875" style="14" customWidth="1"/>
    <col min="5134" max="5134" width="12.453125" style="14" customWidth="1"/>
    <col min="5135" max="5135" width="13.7265625" style="14" customWidth="1"/>
    <col min="5136" max="5136" width="15.54296875" style="14" customWidth="1"/>
    <col min="5137" max="5138" width="12.453125" style="14" customWidth="1"/>
    <col min="5139" max="5147" width="8.7265625" style="14"/>
    <col min="5148" max="5148" width="14.54296875" style="14" customWidth="1"/>
    <col min="5149" max="5149" width="14.6328125" style="14" customWidth="1"/>
    <col min="5150" max="5150" width="13.08984375" style="14" customWidth="1"/>
    <col min="5151" max="5151" width="13.36328125" style="14" customWidth="1"/>
    <col min="5152" max="5153" width="22.6328125" style="14" customWidth="1"/>
    <col min="5154" max="5156" width="26.36328125" style="14" customWidth="1"/>
    <col min="5157" max="5157" width="27.6328125" style="14" customWidth="1"/>
    <col min="5158" max="5158" width="15.453125" style="14" bestFit="1" customWidth="1"/>
    <col min="5159" max="5159" width="25" style="14" bestFit="1" customWidth="1"/>
    <col min="5160" max="5160" width="13.453125" style="14" bestFit="1" customWidth="1"/>
    <col min="5161" max="5161" width="14.1796875" style="14" bestFit="1" customWidth="1"/>
    <col min="5162" max="5162" width="14.1796875" style="14" customWidth="1"/>
    <col min="5163" max="5163" width="25" style="14" bestFit="1" customWidth="1"/>
    <col min="5164" max="5164" width="25" style="14" customWidth="1"/>
    <col min="5165" max="5165" width="14.1796875" style="14" customWidth="1"/>
    <col min="5166" max="5166" width="11.26953125" style="14" bestFit="1" customWidth="1"/>
    <col min="5167" max="5167" width="14.453125" style="14" bestFit="1" customWidth="1"/>
    <col min="5168" max="5168" width="14.453125" style="14" customWidth="1"/>
    <col min="5169" max="5169" width="25" style="14" bestFit="1" customWidth="1"/>
    <col min="5170" max="5170" width="22.6328125" style="14" bestFit="1" customWidth="1"/>
    <col min="5171" max="5171" width="17" style="14" bestFit="1" customWidth="1"/>
    <col min="5172" max="5172" width="16.36328125" style="14" bestFit="1" customWidth="1"/>
    <col min="5173" max="5173" width="11.90625" style="14" bestFit="1" customWidth="1"/>
    <col min="5174" max="5174" width="21.54296875" style="14" bestFit="1" customWidth="1"/>
    <col min="5175" max="5175" width="16.36328125" style="14" bestFit="1" customWidth="1"/>
    <col min="5176" max="5176" width="19.81640625" style="14" bestFit="1" customWidth="1"/>
    <col min="5177" max="5177" width="15.26953125" style="14" bestFit="1" customWidth="1"/>
    <col min="5178" max="5178" width="16.6328125" style="14" bestFit="1" customWidth="1"/>
    <col min="5179" max="5179" width="15.6328125" style="14" bestFit="1" customWidth="1"/>
    <col min="5180" max="5180" width="20.36328125" style="14" bestFit="1" customWidth="1"/>
    <col min="5181" max="5181" width="12.1796875" style="14" bestFit="1" customWidth="1"/>
    <col min="5182" max="5358" width="8.7265625" style="14"/>
    <col min="5359" max="5359" width="9.90625" style="14" customWidth="1"/>
    <col min="5360" max="5360" width="11.81640625" style="14" customWidth="1"/>
    <col min="5361" max="5361" width="12.36328125" style="14" customWidth="1"/>
    <col min="5362" max="5362" width="12" style="14" customWidth="1"/>
    <col min="5363" max="5363" width="11.81640625" style="14" customWidth="1"/>
    <col min="5364" max="5364" width="12.54296875" style="14" customWidth="1"/>
    <col min="5365" max="5365" width="19.1796875" style="14" customWidth="1"/>
    <col min="5366" max="5366" width="28.7265625" style="14" customWidth="1"/>
    <col min="5367" max="5367" width="16.54296875" style="14" customWidth="1"/>
    <col min="5368" max="5372" width="11.81640625" style="14" customWidth="1"/>
    <col min="5373" max="5373" width="17.90625" style="14" customWidth="1"/>
    <col min="5374" max="5374" width="27" style="14" customWidth="1"/>
    <col min="5375" max="5375" width="19.08984375" style="14" customWidth="1"/>
    <col min="5376" max="5380" width="11.81640625" style="14" customWidth="1"/>
    <col min="5381" max="5381" width="18.1796875" style="14" customWidth="1"/>
    <col min="5382" max="5382" width="27.7265625" style="14" customWidth="1"/>
    <col min="5383" max="5383" width="19.26953125" style="14" customWidth="1"/>
    <col min="5384" max="5384" width="15.36328125" style="14" customWidth="1"/>
    <col min="5385" max="5386" width="18.6328125" style="14" customWidth="1"/>
    <col min="5387" max="5387" width="12.453125" style="14" customWidth="1"/>
    <col min="5388" max="5388" width="13.54296875" style="14" customWidth="1"/>
    <col min="5389" max="5389" width="13.1796875" style="14" customWidth="1"/>
    <col min="5390" max="5390" width="12.453125" style="14" customWidth="1"/>
    <col min="5391" max="5391" width="13.7265625" style="14" customWidth="1"/>
    <col min="5392" max="5392" width="15.54296875" style="14" customWidth="1"/>
    <col min="5393" max="5394" width="12.453125" style="14" customWidth="1"/>
    <col min="5395" max="5403" width="8.7265625" style="14"/>
    <col min="5404" max="5404" width="14.54296875" style="14" customWidth="1"/>
    <col min="5405" max="5405" width="14.6328125" style="14" customWidth="1"/>
    <col min="5406" max="5406" width="13.08984375" style="14" customWidth="1"/>
    <col min="5407" max="5407" width="13.36328125" style="14" customWidth="1"/>
    <col min="5408" max="5409" width="22.6328125" style="14" customWidth="1"/>
    <col min="5410" max="5412" width="26.36328125" style="14" customWidth="1"/>
    <col min="5413" max="5413" width="27.6328125" style="14" customWidth="1"/>
    <col min="5414" max="5414" width="15.453125" style="14" bestFit="1" customWidth="1"/>
    <col min="5415" max="5415" width="25" style="14" bestFit="1" customWidth="1"/>
    <col min="5416" max="5416" width="13.453125" style="14" bestFit="1" customWidth="1"/>
    <col min="5417" max="5417" width="14.1796875" style="14" bestFit="1" customWidth="1"/>
    <col min="5418" max="5418" width="14.1796875" style="14" customWidth="1"/>
    <col min="5419" max="5419" width="25" style="14" bestFit="1" customWidth="1"/>
    <col min="5420" max="5420" width="25" style="14" customWidth="1"/>
    <col min="5421" max="5421" width="14.1796875" style="14" customWidth="1"/>
    <col min="5422" max="5422" width="11.26953125" style="14" bestFit="1" customWidth="1"/>
    <col min="5423" max="5423" width="14.453125" style="14" bestFit="1" customWidth="1"/>
    <col min="5424" max="5424" width="14.453125" style="14" customWidth="1"/>
    <col min="5425" max="5425" width="25" style="14" bestFit="1" customWidth="1"/>
    <col min="5426" max="5426" width="22.6328125" style="14" bestFit="1" customWidth="1"/>
    <col min="5427" max="5427" width="17" style="14" bestFit="1" customWidth="1"/>
    <col min="5428" max="5428" width="16.36328125" style="14" bestFit="1" customWidth="1"/>
    <col min="5429" max="5429" width="11.90625" style="14" bestFit="1" customWidth="1"/>
    <col min="5430" max="5430" width="21.54296875" style="14" bestFit="1" customWidth="1"/>
    <col min="5431" max="5431" width="16.36328125" style="14" bestFit="1" customWidth="1"/>
    <col min="5432" max="5432" width="19.81640625" style="14" bestFit="1" customWidth="1"/>
    <col min="5433" max="5433" width="15.26953125" style="14" bestFit="1" customWidth="1"/>
    <col min="5434" max="5434" width="16.6328125" style="14" bestFit="1" customWidth="1"/>
    <col min="5435" max="5435" width="15.6328125" style="14" bestFit="1" customWidth="1"/>
    <col min="5436" max="5436" width="20.36328125" style="14" bestFit="1" customWidth="1"/>
    <col min="5437" max="5437" width="12.1796875" style="14" bestFit="1" customWidth="1"/>
    <col min="5438" max="5614" width="8.7265625" style="14"/>
    <col min="5615" max="5615" width="9.90625" style="14" customWidth="1"/>
    <col min="5616" max="5616" width="11.81640625" style="14" customWidth="1"/>
    <col min="5617" max="5617" width="12.36328125" style="14" customWidth="1"/>
    <col min="5618" max="5618" width="12" style="14" customWidth="1"/>
    <col min="5619" max="5619" width="11.81640625" style="14" customWidth="1"/>
    <col min="5620" max="5620" width="12.54296875" style="14" customWidth="1"/>
    <col min="5621" max="5621" width="19.1796875" style="14" customWidth="1"/>
    <col min="5622" max="5622" width="28.7265625" style="14" customWidth="1"/>
    <col min="5623" max="5623" width="16.54296875" style="14" customWidth="1"/>
    <col min="5624" max="5628" width="11.81640625" style="14" customWidth="1"/>
    <col min="5629" max="5629" width="17.90625" style="14" customWidth="1"/>
    <col min="5630" max="5630" width="27" style="14" customWidth="1"/>
    <col min="5631" max="5631" width="19.08984375" style="14" customWidth="1"/>
    <col min="5632" max="5636" width="11.81640625" style="14" customWidth="1"/>
    <col min="5637" max="5637" width="18.1796875" style="14" customWidth="1"/>
    <col min="5638" max="5638" width="27.7265625" style="14" customWidth="1"/>
    <col min="5639" max="5639" width="19.26953125" style="14" customWidth="1"/>
    <col min="5640" max="5640" width="15.36328125" style="14" customWidth="1"/>
    <col min="5641" max="5642" width="18.6328125" style="14" customWidth="1"/>
    <col min="5643" max="5643" width="12.453125" style="14" customWidth="1"/>
    <col min="5644" max="5644" width="13.54296875" style="14" customWidth="1"/>
    <col min="5645" max="5645" width="13.1796875" style="14" customWidth="1"/>
    <col min="5646" max="5646" width="12.453125" style="14" customWidth="1"/>
    <col min="5647" max="5647" width="13.7265625" style="14" customWidth="1"/>
    <col min="5648" max="5648" width="15.54296875" style="14" customWidth="1"/>
    <col min="5649" max="5650" width="12.453125" style="14" customWidth="1"/>
    <col min="5651" max="5659" width="8.7265625" style="14"/>
    <col min="5660" max="5660" width="14.54296875" style="14" customWidth="1"/>
    <col min="5661" max="5661" width="14.6328125" style="14" customWidth="1"/>
    <col min="5662" max="5662" width="13.08984375" style="14" customWidth="1"/>
    <col min="5663" max="5663" width="13.36328125" style="14" customWidth="1"/>
    <col min="5664" max="5665" width="22.6328125" style="14" customWidth="1"/>
    <col min="5666" max="5668" width="26.36328125" style="14" customWidth="1"/>
    <col min="5669" max="5669" width="27.6328125" style="14" customWidth="1"/>
    <col min="5670" max="5670" width="15.453125" style="14" bestFit="1" customWidth="1"/>
    <col min="5671" max="5671" width="25" style="14" bestFit="1" customWidth="1"/>
    <col min="5672" max="5672" width="13.453125" style="14" bestFit="1" customWidth="1"/>
    <col min="5673" max="5673" width="14.1796875" style="14" bestFit="1" customWidth="1"/>
    <col min="5674" max="5674" width="14.1796875" style="14" customWidth="1"/>
    <col min="5675" max="5675" width="25" style="14" bestFit="1" customWidth="1"/>
    <col min="5676" max="5676" width="25" style="14" customWidth="1"/>
    <col min="5677" max="5677" width="14.1796875" style="14" customWidth="1"/>
    <col min="5678" max="5678" width="11.26953125" style="14" bestFit="1" customWidth="1"/>
    <col min="5679" max="5679" width="14.453125" style="14" bestFit="1" customWidth="1"/>
    <col min="5680" max="5680" width="14.453125" style="14" customWidth="1"/>
    <col min="5681" max="5681" width="25" style="14" bestFit="1" customWidth="1"/>
    <col min="5682" max="5682" width="22.6328125" style="14" bestFit="1" customWidth="1"/>
    <col min="5683" max="5683" width="17" style="14" bestFit="1" customWidth="1"/>
    <col min="5684" max="5684" width="16.36328125" style="14" bestFit="1" customWidth="1"/>
    <col min="5685" max="5685" width="11.90625" style="14" bestFit="1" customWidth="1"/>
    <col min="5686" max="5686" width="21.54296875" style="14" bestFit="1" customWidth="1"/>
    <col min="5687" max="5687" width="16.36328125" style="14" bestFit="1" customWidth="1"/>
    <col min="5688" max="5688" width="19.81640625" style="14" bestFit="1" customWidth="1"/>
    <col min="5689" max="5689" width="15.26953125" style="14" bestFit="1" customWidth="1"/>
    <col min="5690" max="5690" width="16.6328125" style="14" bestFit="1" customWidth="1"/>
    <col min="5691" max="5691" width="15.6328125" style="14" bestFit="1" customWidth="1"/>
    <col min="5692" max="5692" width="20.36328125" style="14" bestFit="1" customWidth="1"/>
    <col min="5693" max="5693" width="12.1796875" style="14" bestFit="1" customWidth="1"/>
    <col min="5694" max="5870" width="8.7265625" style="14"/>
    <col min="5871" max="5871" width="9.90625" style="14" customWidth="1"/>
    <col min="5872" max="5872" width="11.81640625" style="14" customWidth="1"/>
    <col min="5873" max="5873" width="12.36328125" style="14" customWidth="1"/>
    <col min="5874" max="5874" width="12" style="14" customWidth="1"/>
    <col min="5875" max="5875" width="11.81640625" style="14" customWidth="1"/>
    <col min="5876" max="5876" width="12.54296875" style="14" customWidth="1"/>
    <col min="5877" max="5877" width="19.1796875" style="14" customWidth="1"/>
    <col min="5878" max="5878" width="28.7265625" style="14" customWidth="1"/>
    <col min="5879" max="5879" width="16.54296875" style="14" customWidth="1"/>
    <col min="5880" max="5884" width="11.81640625" style="14" customWidth="1"/>
    <col min="5885" max="5885" width="17.90625" style="14" customWidth="1"/>
    <col min="5886" max="5886" width="27" style="14" customWidth="1"/>
    <col min="5887" max="5887" width="19.08984375" style="14" customWidth="1"/>
    <col min="5888" max="5892" width="11.81640625" style="14" customWidth="1"/>
    <col min="5893" max="5893" width="18.1796875" style="14" customWidth="1"/>
    <col min="5894" max="5894" width="27.7265625" style="14" customWidth="1"/>
    <col min="5895" max="5895" width="19.26953125" style="14" customWidth="1"/>
    <col min="5896" max="5896" width="15.36328125" style="14" customWidth="1"/>
    <col min="5897" max="5898" width="18.6328125" style="14" customWidth="1"/>
    <col min="5899" max="5899" width="12.453125" style="14" customWidth="1"/>
    <col min="5900" max="5900" width="13.54296875" style="14" customWidth="1"/>
    <col min="5901" max="5901" width="13.1796875" style="14" customWidth="1"/>
    <col min="5902" max="5902" width="12.453125" style="14" customWidth="1"/>
    <col min="5903" max="5903" width="13.7265625" style="14" customWidth="1"/>
    <col min="5904" max="5904" width="15.54296875" style="14" customWidth="1"/>
    <col min="5905" max="5906" width="12.453125" style="14" customWidth="1"/>
    <col min="5907" max="5915" width="8.7265625" style="14"/>
    <col min="5916" max="5916" width="14.54296875" style="14" customWidth="1"/>
    <col min="5917" max="5917" width="14.6328125" style="14" customWidth="1"/>
    <col min="5918" max="5918" width="13.08984375" style="14" customWidth="1"/>
    <col min="5919" max="5919" width="13.36328125" style="14" customWidth="1"/>
    <col min="5920" max="5921" width="22.6328125" style="14" customWidth="1"/>
    <col min="5922" max="5924" width="26.36328125" style="14" customWidth="1"/>
    <col min="5925" max="5925" width="27.6328125" style="14" customWidth="1"/>
    <col min="5926" max="5926" width="15.453125" style="14" bestFit="1" customWidth="1"/>
    <col min="5927" max="5927" width="25" style="14" bestFit="1" customWidth="1"/>
    <col min="5928" max="5928" width="13.453125" style="14" bestFit="1" customWidth="1"/>
    <col min="5929" max="5929" width="14.1796875" style="14" bestFit="1" customWidth="1"/>
    <col min="5930" max="5930" width="14.1796875" style="14" customWidth="1"/>
    <col min="5931" max="5931" width="25" style="14" bestFit="1" customWidth="1"/>
    <col min="5932" max="5932" width="25" style="14" customWidth="1"/>
    <col min="5933" max="5933" width="14.1796875" style="14" customWidth="1"/>
    <col min="5934" max="5934" width="11.26953125" style="14" bestFit="1" customWidth="1"/>
    <col min="5935" max="5935" width="14.453125" style="14" bestFit="1" customWidth="1"/>
    <col min="5936" max="5936" width="14.453125" style="14" customWidth="1"/>
    <col min="5937" max="5937" width="25" style="14" bestFit="1" customWidth="1"/>
    <col min="5938" max="5938" width="22.6328125" style="14" bestFit="1" customWidth="1"/>
    <col min="5939" max="5939" width="17" style="14" bestFit="1" customWidth="1"/>
    <col min="5940" max="5940" width="16.36328125" style="14" bestFit="1" customWidth="1"/>
    <col min="5941" max="5941" width="11.90625" style="14" bestFit="1" customWidth="1"/>
    <col min="5942" max="5942" width="21.54296875" style="14" bestFit="1" customWidth="1"/>
    <col min="5943" max="5943" width="16.36328125" style="14" bestFit="1" customWidth="1"/>
    <col min="5944" max="5944" width="19.81640625" style="14" bestFit="1" customWidth="1"/>
    <col min="5945" max="5945" width="15.26953125" style="14" bestFit="1" customWidth="1"/>
    <col min="5946" max="5946" width="16.6328125" style="14" bestFit="1" customWidth="1"/>
    <col min="5947" max="5947" width="15.6328125" style="14" bestFit="1" customWidth="1"/>
    <col min="5948" max="5948" width="20.36328125" style="14" bestFit="1" customWidth="1"/>
    <col min="5949" max="5949" width="12.1796875" style="14" bestFit="1" customWidth="1"/>
    <col min="5950" max="6126" width="8.7265625" style="14"/>
    <col min="6127" max="6127" width="9.90625" style="14" customWidth="1"/>
    <col min="6128" max="6128" width="11.81640625" style="14" customWidth="1"/>
    <col min="6129" max="6129" width="12.36328125" style="14" customWidth="1"/>
    <col min="6130" max="6130" width="12" style="14" customWidth="1"/>
    <col min="6131" max="6131" width="11.81640625" style="14" customWidth="1"/>
    <col min="6132" max="6132" width="12.54296875" style="14" customWidth="1"/>
    <col min="6133" max="6133" width="19.1796875" style="14" customWidth="1"/>
    <col min="6134" max="6134" width="28.7265625" style="14" customWidth="1"/>
    <col min="6135" max="6135" width="16.54296875" style="14" customWidth="1"/>
    <col min="6136" max="6140" width="11.81640625" style="14" customWidth="1"/>
    <col min="6141" max="6141" width="17.90625" style="14" customWidth="1"/>
    <col min="6142" max="6142" width="27" style="14" customWidth="1"/>
    <col min="6143" max="6143" width="19.08984375" style="14" customWidth="1"/>
    <col min="6144" max="6148" width="11.81640625" style="14" customWidth="1"/>
    <col min="6149" max="6149" width="18.1796875" style="14" customWidth="1"/>
    <col min="6150" max="6150" width="27.7265625" style="14" customWidth="1"/>
    <col min="6151" max="6151" width="19.26953125" style="14" customWidth="1"/>
    <col min="6152" max="6152" width="15.36328125" style="14" customWidth="1"/>
    <col min="6153" max="6154" width="18.6328125" style="14" customWidth="1"/>
    <col min="6155" max="6155" width="12.453125" style="14" customWidth="1"/>
    <col min="6156" max="6156" width="13.54296875" style="14" customWidth="1"/>
    <col min="6157" max="6157" width="13.1796875" style="14" customWidth="1"/>
    <col min="6158" max="6158" width="12.453125" style="14" customWidth="1"/>
    <col min="6159" max="6159" width="13.7265625" style="14" customWidth="1"/>
    <col min="6160" max="6160" width="15.54296875" style="14" customWidth="1"/>
    <col min="6161" max="6162" width="12.453125" style="14" customWidth="1"/>
    <col min="6163" max="6171" width="8.7265625" style="14"/>
    <col min="6172" max="6172" width="14.54296875" style="14" customWidth="1"/>
    <col min="6173" max="6173" width="14.6328125" style="14" customWidth="1"/>
    <col min="6174" max="6174" width="13.08984375" style="14" customWidth="1"/>
    <col min="6175" max="6175" width="13.36328125" style="14" customWidth="1"/>
    <col min="6176" max="6177" width="22.6328125" style="14" customWidth="1"/>
    <col min="6178" max="6180" width="26.36328125" style="14" customWidth="1"/>
    <col min="6181" max="6181" width="27.6328125" style="14" customWidth="1"/>
    <col min="6182" max="6182" width="15.453125" style="14" bestFit="1" customWidth="1"/>
    <col min="6183" max="6183" width="25" style="14" bestFit="1" customWidth="1"/>
    <col min="6184" max="6184" width="13.453125" style="14" bestFit="1" customWidth="1"/>
    <col min="6185" max="6185" width="14.1796875" style="14" bestFit="1" customWidth="1"/>
    <col min="6186" max="6186" width="14.1796875" style="14" customWidth="1"/>
    <col min="6187" max="6187" width="25" style="14" bestFit="1" customWidth="1"/>
    <col min="6188" max="6188" width="25" style="14" customWidth="1"/>
    <col min="6189" max="6189" width="14.1796875" style="14" customWidth="1"/>
    <col min="6190" max="6190" width="11.26953125" style="14" bestFit="1" customWidth="1"/>
    <col min="6191" max="6191" width="14.453125" style="14" bestFit="1" customWidth="1"/>
    <col min="6192" max="6192" width="14.453125" style="14" customWidth="1"/>
    <col min="6193" max="6193" width="25" style="14" bestFit="1" customWidth="1"/>
    <col min="6194" max="6194" width="22.6328125" style="14" bestFit="1" customWidth="1"/>
    <col min="6195" max="6195" width="17" style="14" bestFit="1" customWidth="1"/>
    <col min="6196" max="6196" width="16.36328125" style="14" bestFit="1" customWidth="1"/>
    <col min="6197" max="6197" width="11.90625" style="14" bestFit="1" customWidth="1"/>
    <col min="6198" max="6198" width="21.54296875" style="14" bestFit="1" customWidth="1"/>
    <col min="6199" max="6199" width="16.36328125" style="14" bestFit="1" customWidth="1"/>
    <col min="6200" max="6200" width="19.81640625" style="14" bestFit="1" customWidth="1"/>
    <col min="6201" max="6201" width="15.26953125" style="14" bestFit="1" customWidth="1"/>
    <col min="6202" max="6202" width="16.6328125" style="14" bestFit="1" customWidth="1"/>
    <col min="6203" max="6203" width="15.6328125" style="14" bestFit="1" customWidth="1"/>
    <col min="6204" max="6204" width="20.36328125" style="14" bestFit="1" customWidth="1"/>
    <col min="6205" max="6205" width="12.1796875" style="14" bestFit="1" customWidth="1"/>
    <col min="6206" max="6382" width="8.7265625" style="14"/>
    <col min="6383" max="6383" width="9.90625" style="14" customWidth="1"/>
    <col min="6384" max="6384" width="11.81640625" style="14" customWidth="1"/>
    <col min="6385" max="6385" width="12.36328125" style="14" customWidth="1"/>
    <col min="6386" max="6386" width="12" style="14" customWidth="1"/>
    <col min="6387" max="6387" width="11.81640625" style="14" customWidth="1"/>
    <col min="6388" max="6388" width="12.54296875" style="14" customWidth="1"/>
    <col min="6389" max="6389" width="19.1796875" style="14" customWidth="1"/>
    <col min="6390" max="6390" width="28.7265625" style="14" customWidth="1"/>
    <col min="6391" max="6391" width="16.54296875" style="14" customWidth="1"/>
    <col min="6392" max="6396" width="11.81640625" style="14" customWidth="1"/>
    <col min="6397" max="6397" width="17.90625" style="14" customWidth="1"/>
    <col min="6398" max="6398" width="27" style="14" customWidth="1"/>
    <col min="6399" max="6399" width="19.08984375" style="14" customWidth="1"/>
    <col min="6400" max="6404" width="11.81640625" style="14" customWidth="1"/>
    <col min="6405" max="6405" width="18.1796875" style="14" customWidth="1"/>
    <col min="6406" max="6406" width="27.7265625" style="14" customWidth="1"/>
    <col min="6407" max="6407" width="19.26953125" style="14" customWidth="1"/>
    <col min="6408" max="6408" width="15.36328125" style="14" customWidth="1"/>
    <col min="6409" max="6410" width="18.6328125" style="14" customWidth="1"/>
    <col min="6411" max="6411" width="12.453125" style="14" customWidth="1"/>
    <col min="6412" max="6412" width="13.54296875" style="14" customWidth="1"/>
    <col min="6413" max="6413" width="13.1796875" style="14" customWidth="1"/>
    <col min="6414" max="6414" width="12.453125" style="14" customWidth="1"/>
    <col min="6415" max="6415" width="13.7265625" style="14" customWidth="1"/>
    <col min="6416" max="6416" width="15.54296875" style="14" customWidth="1"/>
    <col min="6417" max="6418" width="12.453125" style="14" customWidth="1"/>
    <col min="6419" max="6427" width="8.7265625" style="14"/>
    <col min="6428" max="6428" width="14.54296875" style="14" customWidth="1"/>
    <col min="6429" max="6429" width="14.6328125" style="14" customWidth="1"/>
    <col min="6430" max="6430" width="13.08984375" style="14" customWidth="1"/>
    <col min="6431" max="6431" width="13.36328125" style="14" customWidth="1"/>
    <col min="6432" max="6433" width="22.6328125" style="14" customWidth="1"/>
    <col min="6434" max="6436" width="26.36328125" style="14" customWidth="1"/>
    <col min="6437" max="6437" width="27.6328125" style="14" customWidth="1"/>
    <col min="6438" max="6438" width="15.453125" style="14" bestFit="1" customWidth="1"/>
    <col min="6439" max="6439" width="25" style="14" bestFit="1" customWidth="1"/>
    <col min="6440" max="6440" width="13.453125" style="14" bestFit="1" customWidth="1"/>
    <col min="6441" max="6441" width="14.1796875" style="14" bestFit="1" customWidth="1"/>
    <col min="6442" max="6442" width="14.1796875" style="14" customWidth="1"/>
    <col min="6443" max="6443" width="25" style="14" bestFit="1" customWidth="1"/>
    <col min="6444" max="6444" width="25" style="14" customWidth="1"/>
    <col min="6445" max="6445" width="14.1796875" style="14" customWidth="1"/>
    <col min="6446" max="6446" width="11.26953125" style="14" bestFit="1" customWidth="1"/>
    <col min="6447" max="6447" width="14.453125" style="14" bestFit="1" customWidth="1"/>
    <col min="6448" max="6448" width="14.453125" style="14" customWidth="1"/>
    <col min="6449" max="6449" width="25" style="14" bestFit="1" customWidth="1"/>
    <col min="6450" max="6450" width="22.6328125" style="14" bestFit="1" customWidth="1"/>
    <col min="6451" max="6451" width="17" style="14" bestFit="1" customWidth="1"/>
    <col min="6452" max="6452" width="16.36328125" style="14" bestFit="1" customWidth="1"/>
    <col min="6453" max="6453" width="11.90625" style="14" bestFit="1" customWidth="1"/>
    <col min="6454" max="6454" width="21.54296875" style="14" bestFit="1" customWidth="1"/>
    <col min="6455" max="6455" width="16.36328125" style="14" bestFit="1" customWidth="1"/>
    <col min="6456" max="6456" width="19.81640625" style="14" bestFit="1" customWidth="1"/>
    <col min="6457" max="6457" width="15.26953125" style="14" bestFit="1" customWidth="1"/>
    <col min="6458" max="6458" width="16.6328125" style="14" bestFit="1" customWidth="1"/>
    <col min="6459" max="6459" width="15.6328125" style="14" bestFit="1" customWidth="1"/>
    <col min="6460" max="6460" width="20.36328125" style="14" bestFit="1" customWidth="1"/>
    <col min="6461" max="6461" width="12.1796875" style="14" bestFit="1" customWidth="1"/>
    <col min="6462" max="6638" width="8.7265625" style="14"/>
    <col min="6639" max="6639" width="9.90625" style="14" customWidth="1"/>
    <col min="6640" max="6640" width="11.81640625" style="14" customWidth="1"/>
    <col min="6641" max="6641" width="12.36328125" style="14" customWidth="1"/>
    <col min="6642" max="6642" width="12" style="14" customWidth="1"/>
    <col min="6643" max="6643" width="11.81640625" style="14" customWidth="1"/>
    <col min="6644" max="6644" width="12.54296875" style="14" customWidth="1"/>
    <col min="6645" max="6645" width="19.1796875" style="14" customWidth="1"/>
    <col min="6646" max="6646" width="28.7265625" style="14" customWidth="1"/>
    <col min="6647" max="6647" width="16.54296875" style="14" customWidth="1"/>
    <col min="6648" max="6652" width="11.81640625" style="14" customWidth="1"/>
    <col min="6653" max="6653" width="17.90625" style="14" customWidth="1"/>
    <col min="6654" max="6654" width="27" style="14" customWidth="1"/>
    <col min="6655" max="6655" width="19.08984375" style="14" customWidth="1"/>
    <col min="6656" max="6660" width="11.81640625" style="14" customWidth="1"/>
    <col min="6661" max="6661" width="18.1796875" style="14" customWidth="1"/>
    <col min="6662" max="6662" width="27.7265625" style="14" customWidth="1"/>
    <col min="6663" max="6663" width="19.26953125" style="14" customWidth="1"/>
    <col min="6664" max="6664" width="15.36328125" style="14" customWidth="1"/>
    <col min="6665" max="6666" width="18.6328125" style="14" customWidth="1"/>
    <col min="6667" max="6667" width="12.453125" style="14" customWidth="1"/>
    <col min="6668" max="6668" width="13.54296875" style="14" customWidth="1"/>
    <col min="6669" max="6669" width="13.1796875" style="14" customWidth="1"/>
    <col min="6670" max="6670" width="12.453125" style="14" customWidth="1"/>
    <col min="6671" max="6671" width="13.7265625" style="14" customWidth="1"/>
    <col min="6672" max="6672" width="15.54296875" style="14" customWidth="1"/>
    <col min="6673" max="6674" width="12.453125" style="14" customWidth="1"/>
    <col min="6675" max="6683" width="8.7265625" style="14"/>
    <col min="6684" max="6684" width="14.54296875" style="14" customWidth="1"/>
    <col min="6685" max="6685" width="14.6328125" style="14" customWidth="1"/>
    <col min="6686" max="6686" width="13.08984375" style="14" customWidth="1"/>
    <col min="6687" max="6687" width="13.36328125" style="14" customWidth="1"/>
    <col min="6688" max="6689" width="22.6328125" style="14" customWidth="1"/>
    <col min="6690" max="6692" width="26.36328125" style="14" customWidth="1"/>
    <col min="6693" max="6693" width="27.6328125" style="14" customWidth="1"/>
    <col min="6694" max="6694" width="15.453125" style="14" bestFit="1" customWidth="1"/>
    <col min="6695" max="6695" width="25" style="14" bestFit="1" customWidth="1"/>
    <col min="6696" max="6696" width="13.453125" style="14" bestFit="1" customWidth="1"/>
    <col min="6697" max="6697" width="14.1796875" style="14" bestFit="1" customWidth="1"/>
    <col min="6698" max="6698" width="14.1796875" style="14" customWidth="1"/>
    <col min="6699" max="6699" width="25" style="14" bestFit="1" customWidth="1"/>
    <col min="6700" max="6700" width="25" style="14" customWidth="1"/>
    <col min="6701" max="6701" width="14.1796875" style="14" customWidth="1"/>
    <col min="6702" max="6702" width="11.26953125" style="14" bestFit="1" customWidth="1"/>
    <col min="6703" max="6703" width="14.453125" style="14" bestFit="1" customWidth="1"/>
    <col min="6704" max="6704" width="14.453125" style="14" customWidth="1"/>
    <col min="6705" max="6705" width="25" style="14" bestFit="1" customWidth="1"/>
    <col min="6706" max="6706" width="22.6328125" style="14" bestFit="1" customWidth="1"/>
    <col min="6707" max="6707" width="17" style="14" bestFit="1" customWidth="1"/>
    <col min="6708" max="6708" width="16.36328125" style="14" bestFit="1" customWidth="1"/>
    <col min="6709" max="6709" width="11.90625" style="14" bestFit="1" customWidth="1"/>
    <col min="6710" max="6710" width="21.54296875" style="14" bestFit="1" customWidth="1"/>
    <col min="6711" max="6711" width="16.36328125" style="14" bestFit="1" customWidth="1"/>
    <col min="6712" max="6712" width="19.81640625" style="14" bestFit="1" customWidth="1"/>
    <col min="6713" max="6713" width="15.26953125" style="14" bestFit="1" customWidth="1"/>
    <col min="6714" max="6714" width="16.6328125" style="14" bestFit="1" customWidth="1"/>
    <col min="6715" max="6715" width="15.6328125" style="14" bestFit="1" customWidth="1"/>
    <col min="6716" max="6716" width="20.36328125" style="14" bestFit="1" customWidth="1"/>
    <col min="6717" max="6717" width="12.1796875" style="14" bestFit="1" customWidth="1"/>
    <col min="6718" max="6894" width="8.7265625" style="14"/>
    <col min="6895" max="6895" width="9.90625" style="14" customWidth="1"/>
    <col min="6896" max="6896" width="11.81640625" style="14" customWidth="1"/>
    <col min="6897" max="6897" width="12.36328125" style="14" customWidth="1"/>
    <col min="6898" max="6898" width="12" style="14" customWidth="1"/>
    <col min="6899" max="6899" width="11.81640625" style="14" customWidth="1"/>
    <col min="6900" max="6900" width="12.54296875" style="14" customWidth="1"/>
    <col min="6901" max="6901" width="19.1796875" style="14" customWidth="1"/>
    <col min="6902" max="6902" width="28.7265625" style="14" customWidth="1"/>
    <col min="6903" max="6903" width="16.54296875" style="14" customWidth="1"/>
    <col min="6904" max="6908" width="11.81640625" style="14" customWidth="1"/>
    <col min="6909" max="6909" width="17.90625" style="14" customWidth="1"/>
    <col min="6910" max="6910" width="27" style="14" customWidth="1"/>
    <col min="6911" max="6911" width="19.08984375" style="14" customWidth="1"/>
    <col min="6912" max="6916" width="11.81640625" style="14" customWidth="1"/>
    <col min="6917" max="6917" width="18.1796875" style="14" customWidth="1"/>
    <col min="6918" max="6918" width="27.7265625" style="14" customWidth="1"/>
    <col min="6919" max="6919" width="19.26953125" style="14" customWidth="1"/>
    <col min="6920" max="6920" width="15.36328125" style="14" customWidth="1"/>
    <col min="6921" max="6922" width="18.6328125" style="14" customWidth="1"/>
    <col min="6923" max="6923" width="12.453125" style="14" customWidth="1"/>
    <col min="6924" max="6924" width="13.54296875" style="14" customWidth="1"/>
    <col min="6925" max="6925" width="13.1796875" style="14" customWidth="1"/>
    <col min="6926" max="6926" width="12.453125" style="14" customWidth="1"/>
    <col min="6927" max="6927" width="13.7265625" style="14" customWidth="1"/>
    <col min="6928" max="6928" width="15.54296875" style="14" customWidth="1"/>
    <col min="6929" max="6930" width="12.453125" style="14" customWidth="1"/>
    <col min="6931" max="6939" width="8.7265625" style="14"/>
    <col min="6940" max="6940" width="14.54296875" style="14" customWidth="1"/>
    <col min="6941" max="6941" width="14.6328125" style="14" customWidth="1"/>
    <col min="6942" max="6942" width="13.08984375" style="14" customWidth="1"/>
    <col min="6943" max="6943" width="13.36328125" style="14" customWidth="1"/>
    <col min="6944" max="6945" width="22.6328125" style="14" customWidth="1"/>
    <col min="6946" max="6948" width="26.36328125" style="14" customWidth="1"/>
    <col min="6949" max="6949" width="27.6328125" style="14" customWidth="1"/>
    <col min="6950" max="6950" width="15.453125" style="14" bestFit="1" customWidth="1"/>
    <col min="6951" max="6951" width="25" style="14" bestFit="1" customWidth="1"/>
    <col min="6952" max="6952" width="13.453125" style="14" bestFit="1" customWidth="1"/>
    <col min="6953" max="6953" width="14.1796875" style="14" bestFit="1" customWidth="1"/>
    <col min="6954" max="6954" width="14.1796875" style="14" customWidth="1"/>
    <col min="6955" max="6955" width="25" style="14" bestFit="1" customWidth="1"/>
    <col min="6956" max="6956" width="25" style="14" customWidth="1"/>
    <col min="6957" max="6957" width="14.1796875" style="14" customWidth="1"/>
    <col min="6958" max="6958" width="11.26953125" style="14" bestFit="1" customWidth="1"/>
    <col min="6959" max="6959" width="14.453125" style="14" bestFit="1" customWidth="1"/>
    <col min="6960" max="6960" width="14.453125" style="14" customWidth="1"/>
    <col min="6961" max="6961" width="25" style="14" bestFit="1" customWidth="1"/>
    <col min="6962" max="6962" width="22.6328125" style="14" bestFit="1" customWidth="1"/>
    <col min="6963" max="6963" width="17" style="14" bestFit="1" customWidth="1"/>
    <col min="6964" max="6964" width="16.36328125" style="14" bestFit="1" customWidth="1"/>
    <col min="6965" max="6965" width="11.90625" style="14" bestFit="1" customWidth="1"/>
    <col min="6966" max="6966" width="21.54296875" style="14" bestFit="1" customWidth="1"/>
    <col min="6967" max="6967" width="16.36328125" style="14" bestFit="1" customWidth="1"/>
    <col min="6968" max="6968" width="19.81640625" style="14" bestFit="1" customWidth="1"/>
    <col min="6969" max="6969" width="15.26953125" style="14" bestFit="1" customWidth="1"/>
    <col min="6970" max="6970" width="16.6328125" style="14" bestFit="1" customWidth="1"/>
    <col min="6971" max="6971" width="15.6328125" style="14" bestFit="1" customWidth="1"/>
    <col min="6972" max="6972" width="20.36328125" style="14" bestFit="1" customWidth="1"/>
    <col min="6973" max="6973" width="12.1796875" style="14" bestFit="1" customWidth="1"/>
    <col min="6974" max="7150" width="8.7265625" style="14"/>
    <col min="7151" max="7151" width="9.90625" style="14" customWidth="1"/>
    <col min="7152" max="7152" width="11.81640625" style="14" customWidth="1"/>
    <col min="7153" max="7153" width="12.36328125" style="14" customWidth="1"/>
    <col min="7154" max="7154" width="12" style="14" customWidth="1"/>
    <col min="7155" max="7155" width="11.81640625" style="14" customWidth="1"/>
    <col min="7156" max="7156" width="12.54296875" style="14" customWidth="1"/>
    <col min="7157" max="7157" width="19.1796875" style="14" customWidth="1"/>
    <col min="7158" max="7158" width="28.7265625" style="14" customWidth="1"/>
    <col min="7159" max="7159" width="16.54296875" style="14" customWidth="1"/>
    <col min="7160" max="7164" width="11.81640625" style="14" customWidth="1"/>
    <col min="7165" max="7165" width="17.90625" style="14" customWidth="1"/>
    <col min="7166" max="7166" width="27" style="14" customWidth="1"/>
    <col min="7167" max="7167" width="19.08984375" style="14" customWidth="1"/>
    <col min="7168" max="7172" width="11.81640625" style="14" customWidth="1"/>
    <col min="7173" max="7173" width="18.1796875" style="14" customWidth="1"/>
    <col min="7174" max="7174" width="27.7265625" style="14" customWidth="1"/>
    <col min="7175" max="7175" width="19.26953125" style="14" customWidth="1"/>
    <col min="7176" max="7176" width="15.36328125" style="14" customWidth="1"/>
    <col min="7177" max="7178" width="18.6328125" style="14" customWidth="1"/>
    <col min="7179" max="7179" width="12.453125" style="14" customWidth="1"/>
    <col min="7180" max="7180" width="13.54296875" style="14" customWidth="1"/>
    <col min="7181" max="7181" width="13.1796875" style="14" customWidth="1"/>
    <col min="7182" max="7182" width="12.453125" style="14" customWidth="1"/>
    <col min="7183" max="7183" width="13.7265625" style="14" customWidth="1"/>
    <col min="7184" max="7184" width="15.54296875" style="14" customWidth="1"/>
    <col min="7185" max="7186" width="12.453125" style="14" customWidth="1"/>
    <col min="7187" max="7195" width="8.7265625" style="14"/>
    <col min="7196" max="7196" width="14.54296875" style="14" customWidth="1"/>
    <col min="7197" max="7197" width="14.6328125" style="14" customWidth="1"/>
    <col min="7198" max="7198" width="13.08984375" style="14" customWidth="1"/>
    <col min="7199" max="7199" width="13.36328125" style="14" customWidth="1"/>
    <col min="7200" max="7201" width="22.6328125" style="14" customWidth="1"/>
    <col min="7202" max="7204" width="26.36328125" style="14" customWidth="1"/>
    <col min="7205" max="7205" width="27.6328125" style="14" customWidth="1"/>
    <col min="7206" max="7206" width="15.453125" style="14" bestFit="1" customWidth="1"/>
    <col min="7207" max="7207" width="25" style="14" bestFit="1" customWidth="1"/>
    <col min="7208" max="7208" width="13.453125" style="14" bestFit="1" customWidth="1"/>
    <col min="7209" max="7209" width="14.1796875" style="14" bestFit="1" customWidth="1"/>
    <col min="7210" max="7210" width="14.1796875" style="14" customWidth="1"/>
    <col min="7211" max="7211" width="25" style="14" bestFit="1" customWidth="1"/>
    <col min="7212" max="7212" width="25" style="14" customWidth="1"/>
    <col min="7213" max="7213" width="14.1796875" style="14" customWidth="1"/>
    <col min="7214" max="7214" width="11.26953125" style="14" bestFit="1" customWidth="1"/>
    <col min="7215" max="7215" width="14.453125" style="14" bestFit="1" customWidth="1"/>
    <col min="7216" max="7216" width="14.453125" style="14" customWidth="1"/>
    <col min="7217" max="7217" width="25" style="14" bestFit="1" customWidth="1"/>
    <col min="7218" max="7218" width="22.6328125" style="14" bestFit="1" customWidth="1"/>
    <col min="7219" max="7219" width="17" style="14" bestFit="1" customWidth="1"/>
    <col min="7220" max="7220" width="16.36328125" style="14" bestFit="1" customWidth="1"/>
    <col min="7221" max="7221" width="11.90625" style="14" bestFit="1" customWidth="1"/>
    <col min="7222" max="7222" width="21.54296875" style="14" bestFit="1" customWidth="1"/>
    <col min="7223" max="7223" width="16.36328125" style="14" bestFit="1" customWidth="1"/>
    <col min="7224" max="7224" width="19.81640625" style="14" bestFit="1" customWidth="1"/>
    <col min="7225" max="7225" width="15.26953125" style="14" bestFit="1" customWidth="1"/>
    <col min="7226" max="7226" width="16.6328125" style="14" bestFit="1" customWidth="1"/>
    <col min="7227" max="7227" width="15.6328125" style="14" bestFit="1" customWidth="1"/>
    <col min="7228" max="7228" width="20.36328125" style="14" bestFit="1" customWidth="1"/>
    <col min="7229" max="7229" width="12.1796875" style="14" bestFit="1" customWidth="1"/>
    <col min="7230" max="7406" width="8.7265625" style="14"/>
    <col min="7407" max="7407" width="9.90625" style="14" customWidth="1"/>
    <col min="7408" max="7408" width="11.81640625" style="14" customWidth="1"/>
    <col min="7409" max="7409" width="12.36328125" style="14" customWidth="1"/>
    <col min="7410" max="7410" width="12" style="14" customWidth="1"/>
    <col min="7411" max="7411" width="11.81640625" style="14" customWidth="1"/>
    <col min="7412" max="7412" width="12.54296875" style="14" customWidth="1"/>
    <col min="7413" max="7413" width="19.1796875" style="14" customWidth="1"/>
    <col min="7414" max="7414" width="28.7265625" style="14" customWidth="1"/>
    <col min="7415" max="7415" width="16.54296875" style="14" customWidth="1"/>
    <col min="7416" max="7420" width="11.81640625" style="14" customWidth="1"/>
    <col min="7421" max="7421" width="17.90625" style="14" customWidth="1"/>
    <col min="7422" max="7422" width="27" style="14" customWidth="1"/>
    <col min="7423" max="7423" width="19.08984375" style="14" customWidth="1"/>
    <col min="7424" max="7428" width="11.81640625" style="14" customWidth="1"/>
    <col min="7429" max="7429" width="18.1796875" style="14" customWidth="1"/>
    <col min="7430" max="7430" width="27.7265625" style="14" customWidth="1"/>
    <col min="7431" max="7431" width="19.26953125" style="14" customWidth="1"/>
    <col min="7432" max="7432" width="15.36328125" style="14" customWidth="1"/>
    <col min="7433" max="7434" width="18.6328125" style="14" customWidth="1"/>
    <col min="7435" max="7435" width="12.453125" style="14" customWidth="1"/>
    <col min="7436" max="7436" width="13.54296875" style="14" customWidth="1"/>
    <col min="7437" max="7437" width="13.1796875" style="14" customWidth="1"/>
    <col min="7438" max="7438" width="12.453125" style="14" customWidth="1"/>
    <col min="7439" max="7439" width="13.7265625" style="14" customWidth="1"/>
    <col min="7440" max="7440" width="15.54296875" style="14" customWidth="1"/>
    <col min="7441" max="7442" width="12.453125" style="14" customWidth="1"/>
    <col min="7443" max="7451" width="8.7265625" style="14"/>
    <col min="7452" max="7452" width="14.54296875" style="14" customWidth="1"/>
    <col min="7453" max="7453" width="14.6328125" style="14" customWidth="1"/>
    <col min="7454" max="7454" width="13.08984375" style="14" customWidth="1"/>
    <col min="7455" max="7455" width="13.36328125" style="14" customWidth="1"/>
    <col min="7456" max="7457" width="22.6328125" style="14" customWidth="1"/>
    <col min="7458" max="7460" width="26.36328125" style="14" customWidth="1"/>
    <col min="7461" max="7461" width="27.6328125" style="14" customWidth="1"/>
    <col min="7462" max="7462" width="15.453125" style="14" bestFit="1" customWidth="1"/>
    <col min="7463" max="7463" width="25" style="14" bestFit="1" customWidth="1"/>
    <col min="7464" max="7464" width="13.453125" style="14" bestFit="1" customWidth="1"/>
    <col min="7465" max="7465" width="14.1796875" style="14" bestFit="1" customWidth="1"/>
    <col min="7466" max="7466" width="14.1796875" style="14" customWidth="1"/>
    <col min="7467" max="7467" width="25" style="14" bestFit="1" customWidth="1"/>
    <col min="7468" max="7468" width="25" style="14" customWidth="1"/>
    <col min="7469" max="7469" width="14.1796875" style="14" customWidth="1"/>
    <col min="7470" max="7470" width="11.26953125" style="14" bestFit="1" customWidth="1"/>
    <col min="7471" max="7471" width="14.453125" style="14" bestFit="1" customWidth="1"/>
    <col min="7472" max="7472" width="14.453125" style="14" customWidth="1"/>
    <col min="7473" max="7473" width="25" style="14" bestFit="1" customWidth="1"/>
    <col min="7474" max="7474" width="22.6328125" style="14" bestFit="1" customWidth="1"/>
    <col min="7475" max="7475" width="17" style="14" bestFit="1" customWidth="1"/>
    <col min="7476" max="7476" width="16.36328125" style="14" bestFit="1" customWidth="1"/>
    <col min="7477" max="7477" width="11.90625" style="14" bestFit="1" customWidth="1"/>
    <col min="7478" max="7478" width="21.54296875" style="14" bestFit="1" customWidth="1"/>
    <col min="7479" max="7479" width="16.36328125" style="14" bestFit="1" customWidth="1"/>
    <col min="7480" max="7480" width="19.81640625" style="14" bestFit="1" customWidth="1"/>
    <col min="7481" max="7481" width="15.26953125" style="14" bestFit="1" customWidth="1"/>
    <col min="7482" max="7482" width="16.6328125" style="14" bestFit="1" customWidth="1"/>
    <col min="7483" max="7483" width="15.6328125" style="14" bestFit="1" customWidth="1"/>
    <col min="7484" max="7484" width="20.36328125" style="14" bestFit="1" customWidth="1"/>
    <col min="7485" max="7485" width="12.1796875" style="14" bestFit="1" customWidth="1"/>
    <col min="7486" max="7662" width="8.7265625" style="14"/>
    <col min="7663" max="7663" width="9.90625" style="14" customWidth="1"/>
    <col min="7664" max="7664" width="11.81640625" style="14" customWidth="1"/>
    <col min="7665" max="7665" width="12.36328125" style="14" customWidth="1"/>
    <col min="7666" max="7666" width="12" style="14" customWidth="1"/>
    <col min="7667" max="7667" width="11.81640625" style="14" customWidth="1"/>
    <col min="7668" max="7668" width="12.54296875" style="14" customWidth="1"/>
    <col min="7669" max="7669" width="19.1796875" style="14" customWidth="1"/>
    <col min="7670" max="7670" width="28.7265625" style="14" customWidth="1"/>
    <col min="7671" max="7671" width="16.54296875" style="14" customWidth="1"/>
    <col min="7672" max="7676" width="11.81640625" style="14" customWidth="1"/>
    <col min="7677" max="7677" width="17.90625" style="14" customWidth="1"/>
    <col min="7678" max="7678" width="27" style="14" customWidth="1"/>
    <col min="7679" max="7679" width="19.08984375" style="14" customWidth="1"/>
    <col min="7680" max="7684" width="11.81640625" style="14" customWidth="1"/>
    <col min="7685" max="7685" width="18.1796875" style="14" customWidth="1"/>
    <col min="7686" max="7686" width="27.7265625" style="14" customWidth="1"/>
    <col min="7687" max="7687" width="19.26953125" style="14" customWidth="1"/>
    <col min="7688" max="7688" width="15.36328125" style="14" customWidth="1"/>
    <col min="7689" max="7690" width="18.6328125" style="14" customWidth="1"/>
    <col min="7691" max="7691" width="12.453125" style="14" customWidth="1"/>
    <col min="7692" max="7692" width="13.54296875" style="14" customWidth="1"/>
    <col min="7693" max="7693" width="13.1796875" style="14" customWidth="1"/>
    <col min="7694" max="7694" width="12.453125" style="14" customWidth="1"/>
    <col min="7695" max="7695" width="13.7265625" style="14" customWidth="1"/>
    <col min="7696" max="7696" width="15.54296875" style="14" customWidth="1"/>
    <col min="7697" max="7698" width="12.453125" style="14" customWidth="1"/>
    <col min="7699" max="7707" width="8.7265625" style="14"/>
    <col min="7708" max="7708" width="14.54296875" style="14" customWidth="1"/>
    <col min="7709" max="7709" width="14.6328125" style="14" customWidth="1"/>
    <col min="7710" max="7710" width="13.08984375" style="14" customWidth="1"/>
    <col min="7711" max="7711" width="13.36328125" style="14" customWidth="1"/>
    <col min="7712" max="7713" width="22.6328125" style="14" customWidth="1"/>
    <col min="7714" max="7716" width="26.36328125" style="14" customWidth="1"/>
    <col min="7717" max="7717" width="27.6328125" style="14" customWidth="1"/>
    <col min="7718" max="7718" width="15.453125" style="14" bestFit="1" customWidth="1"/>
    <col min="7719" max="7719" width="25" style="14" bestFit="1" customWidth="1"/>
    <col min="7720" max="7720" width="13.453125" style="14" bestFit="1" customWidth="1"/>
    <col min="7721" max="7721" width="14.1796875" style="14" bestFit="1" customWidth="1"/>
    <col min="7722" max="7722" width="14.1796875" style="14" customWidth="1"/>
    <col min="7723" max="7723" width="25" style="14" bestFit="1" customWidth="1"/>
    <col min="7724" max="7724" width="25" style="14" customWidth="1"/>
    <col min="7725" max="7725" width="14.1796875" style="14" customWidth="1"/>
    <col min="7726" max="7726" width="11.26953125" style="14" bestFit="1" customWidth="1"/>
    <col min="7727" max="7727" width="14.453125" style="14" bestFit="1" customWidth="1"/>
    <col min="7728" max="7728" width="14.453125" style="14" customWidth="1"/>
    <col min="7729" max="7729" width="25" style="14" bestFit="1" customWidth="1"/>
    <col min="7730" max="7730" width="22.6328125" style="14" bestFit="1" customWidth="1"/>
    <col min="7731" max="7731" width="17" style="14" bestFit="1" customWidth="1"/>
    <col min="7732" max="7732" width="16.36328125" style="14" bestFit="1" customWidth="1"/>
    <col min="7733" max="7733" width="11.90625" style="14" bestFit="1" customWidth="1"/>
    <col min="7734" max="7734" width="21.54296875" style="14" bestFit="1" customWidth="1"/>
    <col min="7735" max="7735" width="16.36328125" style="14" bestFit="1" customWidth="1"/>
    <col min="7736" max="7736" width="19.81640625" style="14" bestFit="1" customWidth="1"/>
    <col min="7737" max="7737" width="15.26953125" style="14" bestFit="1" customWidth="1"/>
    <col min="7738" max="7738" width="16.6328125" style="14" bestFit="1" customWidth="1"/>
    <col min="7739" max="7739" width="15.6328125" style="14" bestFit="1" customWidth="1"/>
    <col min="7740" max="7740" width="20.36328125" style="14" bestFit="1" customWidth="1"/>
    <col min="7741" max="7741" width="12.1796875" style="14" bestFit="1" customWidth="1"/>
    <col min="7742" max="7918" width="8.7265625" style="14"/>
    <col min="7919" max="7919" width="9.90625" style="14" customWidth="1"/>
    <col min="7920" max="7920" width="11.81640625" style="14" customWidth="1"/>
    <col min="7921" max="7921" width="12.36328125" style="14" customWidth="1"/>
    <col min="7922" max="7922" width="12" style="14" customWidth="1"/>
    <col min="7923" max="7923" width="11.81640625" style="14" customWidth="1"/>
    <col min="7924" max="7924" width="12.54296875" style="14" customWidth="1"/>
    <col min="7925" max="7925" width="19.1796875" style="14" customWidth="1"/>
    <col min="7926" max="7926" width="28.7265625" style="14" customWidth="1"/>
    <col min="7927" max="7927" width="16.54296875" style="14" customWidth="1"/>
    <col min="7928" max="7932" width="11.81640625" style="14" customWidth="1"/>
    <col min="7933" max="7933" width="17.90625" style="14" customWidth="1"/>
    <col min="7934" max="7934" width="27" style="14" customWidth="1"/>
    <col min="7935" max="7935" width="19.08984375" style="14" customWidth="1"/>
    <col min="7936" max="7940" width="11.81640625" style="14" customWidth="1"/>
    <col min="7941" max="7941" width="18.1796875" style="14" customWidth="1"/>
    <col min="7942" max="7942" width="27.7265625" style="14" customWidth="1"/>
    <col min="7943" max="7943" width="19.26953125" style="14" customWidth="1"/>
    <col min="7944" max="7944" width="15.36328125" style="14" customWidth="1"/>
    <col min="7945" max="7946" width="18.6328125" style="14" customWidth="1"/>
    <col min="7947" max="7947" width="12.453125" style="14" customWidth="1"/>
    <col min="7948" max="7948" width="13.54296875" style="14" customWidth="1"/>
    <col min="7949" max="7949" width="13.1796875" style="14" customWidth="1"/>
    <col min="7950" max="7950" width="12.453125" style="14" customWidth="1"/>
    <col min="7951" max="7951" width="13.7265625" style="14" customWidth="1"/>
    <col min="7952" max="7952" width="15.54296875" style="14" customWidth="1"/>
    <col min="7953" max="7954" width="12.453125" style="14" customWidth="1"/>
    <col min="7955" max="7963" width="8.7265625" style="14"/>
    <col min="7964" max="7964" width="14.54296875" style="14" customWidth="1"/>
    <col min="7965" max="7965" width="14.6328125" style="14" customWidth="1"/>
    <col min="7966" max="7966" width="13.08984375" style="14" customWidth="1"/>
    <col min="7967" max="7967" width="13.36328125" style="14" customWidth="1"/>
    <col min="7968" max="7969" width="22.6328125" style="14" customWidth="1"/>
    <col min="7970" max="7972" width="26.36328125" style="14" customWidth="1"/>
    <col min="7973" max="7973" width="27.6328125" style="14" customWidth="1"/>
    <col min="7974" max="7974" width="15.453125" style="14" bestFit="1" customWidth="1"/>
    <col min="7975" max="7975" width="25" style="14" bestFit="1" customWidth="1"/>
    <col min="7976" max="7976" width="13.453125" style="14" bestFit="1" customWidth="1"/>
    <col min="7977" max="7977" width="14.1796875" style="14" bestFit="1" customWidth="1"/>
    <col min="7978" max="7978" width="14.1796875" style="14" customWidth="1"/>
    <col min="7979" max="7979" width="25" style="14" bestFit="1" customWidth="1"/>
    <col min="7980" max="7980" width="25" style="14" customWidth="1"/>
    <col min="7981" max="7981" width="14.1796875" style="14" customWidth="1"/>
    <col min="7982" max="7982" width="11.26953125" style="14" bestFit="1" customWidth="1"/>
    <col min="7983" max="7983" width="14.453125" style="14" bestFit="1" customWidth="1"/>
    <col min="7984" max="7984" width="14.453125" style="14" customWidth="1"/>
    <col min="7985" max="7985" width="25" style="14" bestFit="1" customWidth="1"/>
    <col min="7986" max="7986" width="22.6328125" style="14" bestFit="1" customWidth="1"/>
    <col min="7987" max="7987" width="17" style="14" bestFit="1" customWidth="1"/>
    <col min="7988" max="7988" width="16.36328125" style="14" bestFit="1" customWidth="1"/>
    <col min="7989" max="7989" width="11.90625" style="14" bestFit="1" customWidth="1"/>
    <col min="7990" max="7990" width="21.54296875" style="14" bestFit="1" customWidth="1"/>
    <col min="7991" max="7991" width="16.36328125" style="14" bestFit="1" customWidth="1"/>
    <col min="7992" max="7992" width="19.81640625" style="14" bestFit="1" customWidth="1"/>
    <col min="7993" max="7993" width="15.26953125" style="14" bestFit="1" customWidth="1"/>
    <col min="7994" max="7994" width="16.6328125" style="14" bestFit="1" customWidth="1"/>
    <col min="7995" max="7995" width="15.6328125" style="14" bestFit="1" customWidth="1"/>
    <col min="7996" max="7996" width="20.36328125" style="14" bestFit="1" customWidth="1"/>
    <col min="7997" max="7997" width="12.1796875" style="14" bestFit="1" customWidth="1"/>
    <col min="7998" max="8174" width="8.7265625" style="14"/>
    <col min="8175" max="8175" width="9.90625" style="14" customWidth="1"/>
    <col min="8176" max="8176" width="11.81640625" style="14" customWidth="1"/>
    <col min="8177" max="8177" width="12.36328125" style="14" customWidth="1"/>
    <col min="8178" max="8178" width="12" style="14" customWidth="1"/>
    <col min="8179" max="8179" width="11.81640625" style="14" customWidth="1"/>
    <col min="8180" max="8180" width="12.54296875" style="14" customWidth="1"/>
    <col min="8181" max="8181" width="19.1796875" style="14" customWidth="1"/>
    <col min="8182" max="8182" width="28.7265625" style="14" customWidth="1"/>
    <col min="8183" max="8183" width="16.54296875" style="14" customWidth="1"/>
    <col min="8184" max="8188" width="11.81640625" style="14" customWidth="1"/>
    <col min="8189" max="8189" width="17.90625" style="14" customWidth="1"/>
    <col min="8190" max="8190" width="27" style="14" customWidth="1"/>
    <col min="8191" max="8191" width="19.08984375" style="14" customWidth="1"/>
    <col min="8192" max="8196" width="11.81640625" style="14" customWidth="1"/>
    <col min="8197" max="8197" width="18.1796875" style="14" customWidth="1"/>
    <col min="8198" max="8198" width="27.7265625" style="14" customWidth="1"/>
    <col min="8199" max="8199" width="19.26953125" style="14" customWidth="1"/>
    <col min="8200" max="8200" width="15.36328125" style="14" customWidth="1"/>
    <col min="8201" max="8202" width="18.6328125" style="14" customWidth="1"/>
    <col min="8203" max="8203" width="12.453125" style="14" customWidth="1"/>
    <col min="8204" max="8204" width="13.54296875" style="14" customWidth="1"/>
    <col min="8205" max="8205" width="13.1796875" style="14" customWidth="1"/>
    <col min="8206" max="8206" width="12.453125" style="14" customWidth="1"/>
    <col min="8207" max="8207" width="13.7265625" style="14" customWidth="1"/>
    <col min="8208" max="8208" width="15.54296875" style="14" customWidth="1"/>
    <col min="8209" max="8210" width="12.453125" style="14" customWidth="1"/>
    <col min="8211" max="8219" width="8.7265625" style="14"/>
    <col min="8220" max="8220" width="14.54296875" style="14" customWidth="1"/>
    <col min="8221" max="8221" width="14.6328125" style="14" customWidth="1"/>
    <col min="8222" max="8222" width="13.08984375" style="14" customWidth="1"/>
    <col min="8223" max="8223" width="13.36328125" style="14" customWidth="1"/>
    <col min="8224" max="8225" width="22.6328125" style="14" customWidth="1"/>
    <col min="8226" max="8228" width="26.36328125" style="14" customWidth="1"/>
    <col min="8229" max="8229" width="27.6328125" style="14" customWidth="1"/>
    <col min="8230" max="8230" width="15.453125" style="14" bestFit="1" customWidth="1"/>
    <col min="8231" max="8231" width="25" style="14" bestFit="1" customWidth="1"/>
    <col min="8232" max="8232" width="13.453125" style="14" bestFit="1" customWidth="1"/>
    <col min="8233" max="8233" width="14.1796875" style="14" bestFit="1" customWidth="1"/>
    <col min="8234" max="8234" width="14.1796875" style="14" customWidth="1"/>
    <col min="8235" max="8235" width="25" style="14" bestFit="1" customWidth="1"/>
    <col min="8236" max="8236" width="25" style="14" customWidth="1"/>
    <col min="8237" max="8237" width="14.1796875" style="14" customWidth="1"/>
    <col min="8238" max="8238" width="11.26953125" style="14" bestFit="1" customWidth="1"/>
    <col min="8239" max="8239" width="14.453125" style="14" bestFit="1" customWidth="1"/>
    <col min="8240" max="8240" width="14.453125" style="14" customWidth="1"/>
    <col min="8241" max="8241" width="25" style="14" bestFit="1" customWidth="1"/>
    <col min="8242" max="8242" width="22.6328125" style="14" bestFit="1" customWidth="1"/>
    <col min="8243" max="8243" width="17" style="14" bestFit="1" customWidth="1"/>
    <col min="8244" max="8244" width="16.36328125" style="14" bestFit="1" customWidth="1"/>
    <col min="8245" max="8245" width="11.90625" style="14" bestFit="1" customWidth="1"/>
    <col min="8246" max="8246" width="21.54296875" style="14" bestFit="1" customWidth="1"/>
    <col min="8247" max="8247" width="16.36328125" style="14" bestFit="1" customWidth="1"/>
    <col min="8248" max="8248" width="19.81640625" style="14" bestFit="1" customWidth="1"/>
    <col min="8249" max="8249" width="15.26953125" style="14" bestFit="1" customWidth="1"/>
    <col min="8250" max="8250" width="16.6328125" style="14" bestFit="1" customWidth="1"/>
    <col min="8251" max="8251" width="15.6328125" style="14" bestFit="1" customWidth="1"/>
    <col min="8252" max="8252" width="20.36328125" style="14" bestFit="1" customWidth="1"/>
    <col min="8253" max="8253" width="12.1796875" style="14" bestFit="1" customWidth="1"/>
    <col min="8254" max="8430" width="8.7265625" style="14"/>
    <col min="8431" max="8431" width="9.90625" style="14" customWidth="1"/>
    <col min="8432" max="8432" width="11.81640625" style="14" customWidth="1"/>
    <col min="8433" max="8433" width="12.36328125" style="14" customWidth="1"/>
    <col min="8434" max="8434" width="12" style="14" customWidth="1"/>
    <col min="8435" max="8435" width="11.81640625" style="14" customWidth="1"/>
    <col min="8436" max="8436" width="12.54296875" style="14" customWidth="1"/>
    <col min="8437" max="8437" width="19.1796875" style="14" customWidth="1"/>
    <col min="8438" max="8438" width="28.7265625" style="14" customWidth="1"/>
    <col min="8439" max="8439" width="16.54296875" style="14" customWidth="1"/>
    <col min="8440" max="8444" width="11.81640625" style="14" customWidth="1"/>
    <col min="8445" max="8445" width="17.90625" style="14" customWidth="1"/>
    <col min="8446" max="8446" width="27" style="14" customWidth="1"/>
    <col min="8447" max="8447" width="19.08984375" style="14" customWidth="1"/>
    <col min="8448" max="8452" width="11.81640625" style="14" customWidth="1"/>
    <col min="8453" max="8453" width="18.1796875" style="14" customWidth="1"/>
    <col min="8454" max="8454" width="27.7265625" style="14" customWidth="1"/>
    <col min="8455" max="8455" width="19.26953125" style="14" customWidth="1"/>
    <col min="8456" max="8456" width="15.36328125" style="14" customWidth="1"/>
    <col min="8457" max="8458" width="18.6328125" style="14" customWidth="1"/>
    <col min="8459" max="8459" width="12.453125" style="14" customWidth="1"/>
    <col min="8460" max="8460" width="13.54296875" style="14" customWidth="1"/>
    <col min="8461" max="8461" width="13.1796875" style="14" customWidth="1"/>
    <col min="8462" max="8462" width="12.453125" style="14" customWidth="1"/>
    <col min="8463" max="8463" width="13.7265625" style="14" customWidth="1"/>
    <col min="8464" max="8464" width="15.54296875" style="14" customWidth="1"/>
    <col min="8465" max="8466" width="12.453125" style="14" customWidth="1"/>
    <col min="8467" max="8475" width="8.7265625" style="14"/>
    <col min="8476" max="8476" width="14.54296875" style="14" customWidth="1"/>
    <col min="8477" max="8477" width="14.6328125" style="14" customWidth="1"/>
    <col min="8478" max="8478" width="13.08984375" style="14" customWidth="1"/>
    <col min="8479" max="8479" width="13.36328125" style="14" customWidth="1"/>
    <col min="8480" max="8481" width="22.6328125" style="14" customWidth="1"/>
    <col min="8482" max="8484" width="26.36328125" style="14" customWidth="1"/>
    <col min="8485" max="8485" width="27.6328125" style="14" customWidth="1"/>
    <col min="8486" max="8486" width="15.453125" style="14" bestFit="1" customWidth="1"/>
    <col min="8487" max="8487" width="25" style="14" bestFit="1" customWidth="1"/>
    <col min="8488" max="8488" width="13.453125" style="14" bestFit="1" customWidth="1"/>
    <col min="8489" max="8489" width="14.1796875" style="14" bestFit="1" customWidth="1"/>
    <col min="8490" max="8490" width="14.1796875" style="14" customWidth="1"/>
    <col min="8491" max="8491" width="25" style="14" bestFit="1" customWidth="1"/>
    <col min="8492" max="8492" width="25" style="14" customWidth="1"/>
    <col min="8493" max="8493" width="14.1796875" style="14" customWidth="1"/>
    <col min="8494" max="8494" width="11.26953125" style="14" bestFit="1" customWidth="1"/>
    <col min="8495" max="8495" width="14.453125" style="14" bestFit="1" customWidth="1"/>
    <col min="8496" max="8496" width="14.453125" style="14" customWidth="1"/>
    <col min="8497" max="8497" width="25" style="14" bestFit="1" customWidth="1"/>
    <col min="8498" max="8498" width="22.6328125" style="14" bestFit="1" customWidth="1"/>
    <col min="8499" max="8499" width="17" style="14" bestFit="1" customWidth="1"/>
    <col min="8500" max="8500" width="16.36328125" style="14" bestFit="1" customWidth="1"/>
    <col min="8501" max="8501" width="11.90625" style="14" bestFit="1" customWidth="1"/>
    <col min="8502" max="8502" width="21.54296875" style="14" bestFit="1" customWidth="1"/>
    <col min="8503" max="8503" width="16.36328125" style="14" bestFit="1" customWidth="1"/>
    <col min="8504" max="8504" width="19.81640625" style="14" bestFit="1" customWidth="1"/>
    <col min="8505" max="8505" width="15.26953125" style="14" bestFit="1" customWidth="1"/>
    <col min="8506" max="8506" width="16.6328125" style="14" bestFit="1" customWidth="1"/>
    <col min="8507" max="8507" width="15.6328125" style="14" bestFit="1" customWidth="1"/>
    <col min="8508" max="8508" width="20.36328125" style="14" bestFit="1" customWidth="1"/>
    <col min="8509" max="8509" width="12.1796875" style="14" bestFit="1" customWidth="1"/>
    <col min="8510" max="8686" width="8.7265625" style="14"/>
    <col min="8687" max="8687" width="9.90625" style="14" customWidth="1"/>
    <col min="8688" max="8688" width="11.81640625" style="14" customWidth="1"/>
    <col min="8689" max="8689" width="12.36328125" style="14" customWidth="1"/>
    <col min="8690" max="8690" width="12" style="14" customWidth="1"/>
    <col min="8691" max="8691" width="11.81640625" style="14" customWidth="1"/>
    <col min="8692" max="8692" width="12.54296875" style="14" customWidth="1"/>
    <col min="8693" max="8693" width="19.1796875" style="14" customWidth="1"/>
    <col min="8694" max="8694" width="28.7265625" style="14" customWidth="1"/>
    <col min="8695" max="8695" width="16.54296875" style="14" customWidth="1"/>
    <col min="8696" max="8700" width="11.81640625" style="14" customWidth="1"/>
    <col min="8701" max="8701" width="17.90625" style="14" customWidth="1"/>
    <col min="8702" max="8702" width="27" style="14" customWidth="1"/>
    <col min="8703" max="8703" width="19.08984375" style="14" customWidth="1"/>
    <col min="8704" max="8708" width="11.81640625" style="14" customWidth="1"/>
    <col min="8709" max="8709" width="18.1796875" style="14" customWidth="1"/>
    <col min="8710" max="8710" width="27.7265625" style="14" customWidth="1"/>
    <col min="8711" max="8711" width="19.26953125" style="14" customWidth="1"/>
    <col min="8712" max="8712" width="15.36328125" style="14" customWidth="1"/>
    <col min="8713" max="8714" width="18.6328125" style="14" customWidth="1"/>
    <col min="8715" max="8715" width="12.453125" style="14" customWidth="1"/>
    <col min="8716" max="8716" width="13.54296875" style="14" customWidth="1"/>
    <col min="8717" max="8717" width="13.1796875" style="14" customWidth="1"/>
    <col min="8718" max="8718" width="12.453125" style="14" customWidth="1"/>
    <col min="8719" max="8719" width="13.7265625" style="14" customWidth="1"/>
    <col min="8720" max="8720" width="15.54296875" style="14" customWidth="1"/>
    <col min="8721" max="8722" width="12.453125" style="14" customWidth="1"/>
    <col min="8723" max="8731" width="8.7265625" style="14"/>
    <col min="8732" max="8732" width="14.54296875" style="14" customWidth="1"/>
    <col min="8733" max="8733" width="14.6328125" style="14" customWidth="1"/>
    <col min="8734" max="8734" width="13.08984375" style="14" customWidth="1"/>
    <col min="8735" max="8735" width="13.36328125" style="14" customWidth="1"/>
    <col min="8736" max="8737" width="22.6328125" style="14" customWidth="1"/>
    <col min="8738" max="8740" width="26.36328125" style="14" customWidth="1"/>
    <col min="8741" max="8741" width="27.6328125" style="14" customWidth="1"/>
    <col min="8742" max="8742" width="15.453125" style="14" bestFit="1" customWidth="1"/>
    <col min="8743" max="8743" width="25" style="14" bestFit="1" customWidth="1"/>
    <col min="8744" max="8744" width="13.453125" style="14" bestFit="1" customWidth="1"/>
    <col min="8745" max="8745" width="14.1796875" style="14" bestFit="1" customWidth="1"/>
    <col min="8746" max="8746" width="14.1796875" style="14" customWidth="1"/>
    <col min="8747" max="8747" width="25" style="14" bestFit="1" customWidth="1"/>
    <col min="8748" max="8748" width="25" style="14" customWidth="1"/>
    <col min="8749" max="8749" width="14.1796875" style="14" customWidth="1"/>
    <col min="8750" max="8750" width="11.26953125" style="14" bestFit="1" customWidth="1"/>
    <col min="8751" max="8751" width="14.453125" style="14" bestFit="1" customWidth="1"/>
    <col min="8752" max="8752" width="14.453125" style="14" customWidth="1"/>
    <col min="8753" max="8753" width="25" style="14" bestFit="1" customWidth="1"/>
    <col min="8754" max="8754" width="22.6328125" style="14" bestFit="1" customWidth="1"/>
    <col min="8755" max="8755" width="17" style="14" bestFit="1" customWidth="1"/>
    <col min="8756" max="8756" width="16.36328125" style="14" bestFit="1" customWidth="1"/>
    <col min="8757" max="8757" width="11.90625" style="14" bestFit="1" customWidth="1"/>
    <col min="8758" max="8758" width="21.54296875" style="14" bestFit="1" customWidth="1"/>
    <col min="8759" max="8759" width="16.36328125" style="14" bestFit="1" customWidth="1"/>
    <col min="8760" max="8760" width="19.81640625" style="14" bestFit="1" customWidth="1"/>
    <col min="8761" max="8761" width="15.26953125" style="14" bestFit="1" customWidth="1"/>
    <col min="8762" max="8762" width="16.6328125" style="14" bestFit="1" customWidth="1"/>
    <col min="8763" max="8763" width="15.6328125" style="14" bestFit="1" customWidth="1"/>
    <col min="8764" max="8764" width="20.36328125" style="14" bestFit="1" customWidth="1"/>
    <col min="8765" max="8765" width="12.1796875" style="14" bestFit="1" customWidth="1"/>
    <col min="8766" max="8942" width="8.7265625" style="14"/>
    <col min="8943" max="8943" width="9.90625" style="14" customWidth="1"/>
    <col min="8944" max="8944" width="11.81640625" style="14" customWidth="1"/>
    <col min="8945" max="8945" width="12.36328125" style="14" customWidth="1"/>
    <col min="8946" max="8946" width="12" style="14" customWidth="1"/>
    <col min="8947" max="8947" width="11.81640625" style="14" customWidth="1"/>
    <col min="8948" max="8948" width="12.54296875" style="14" customWidth="1"/>
    <col min="8949" max="8949" width="19.1796875" style="14" customWidth="1"/>
    <col min="8950" max="8950" width="28.7265625" style="14" customWidth="1"/>
    <col min="8951" max="8951" width="16.54296875" style="14" customWidth="1"/>
    <col min="8952" max="8956" width="11.81640625" style="14" customWidth="1"/>
    <col min="8957" max="8957" width="17.90625" style="14" customWidth="1"/>
    <col min="8958" max="8958" width="27" style="14" customWidth="1"/>
    <col min="8959" max="8959" width="19.08984375" style="14" customWidth="1"/>
    <col min="8960" max="8964" width="11.81640625" style="14" customWidth="1"/>
    <col min="8965" max="8965" width="18.1796875" style="14" customWidth="1"/>
    <col min="8966" max="8966" width="27.7265625" style="14" customWidth="1"/>
    <col min="8967" max="8967" width="19.26953125" style="14" customWidth="1"/>
    <col min="8968" max="8968" width="15.36328125" style="14" customWidth="1"/>
    <col min="8969" max="8970" width="18.6328125" style="14" customWidth="1"/>
    <col min="8971" max="8971" width="12.453125" style="14" customWidth="1"/>
    <col min="8972" max="8972" width="13.54296875" style="14" customWidth="1"/>
    <col min="8973" max="8973" width="13.1796875" style="14" customWidth="1"/>
    <col min="8974" max="8974" width="12.453125" style="14" customWidth="1"/>
    <col min="8975" max="8975" width="13.7265625" style="14" customWidth="1"/>
    <col min="8976" max="8976" width="15.54296875" style="14" customWidth="1"/>
    <col min="8977" max="8978" width="12.453125" style="14" customWidth="1"/>
    <col min="8979" max="8987" width="8.7265625" style="14"/>
    <col min="8988" max="8988" width="14.54296875" style="14" customWidth="1"/>
    <col min="8989" max="8989" width="14.6328125" style="14" customWidth="1"/>
    <col min="8990" max="8990" width="13.08984375" style="14" customWidth="1"/>
    <col min="8991" max="8991" width="13.36328125" style="14" customWidth="1"/>
    <col min="8992" max="8993" width="22.6328125" style="14" customWidth="1"/>
    <col min="8994" max="8996" width="26.36328125" style="14" customWidth="1"/>
    <col min="8997" max="8997" width="27.6328125" style="14" customWidth="1"/>
    <col min="8998" max="8998" width="15.453125" style="14" bestFit="1" customWidth="1"/>
    <col min="8999" max="8999" width="25" style="14" bestFit="1" customWidth="1"/>
    <col min="9000" max="9000" width="13.453125" style="14" bestFit="1" customWidth="1"/>
    <col min="9001" max="9001" width="14.1796875" style="14" bestFit="1" customWidth="1"/>
    <col min="9002" max="9002" width="14.1796875" style="14" customWidth="1"/>
    <col min="9003" max="9003" width="25" style="14" bestFit="1" customWidth="1"/>
    <col min="9004" max="9004" width="25" style="14" customWidth="1"/>
    <col min="9005" max="9005" width="14.1796875" style="14" customWidth="1"/>
    <col min="9006" max="9006" width="11.26953125" style="14" bestFit="1" customWidth="1"/>
    <col min="9007" max="9007" width="14.453125" style="14" bestFit="1" customWidth="1"/>
    <col min="9008" max="9008" width="14.453125" style="14" customWidth="1"/>
    <col min="9009" max="9009" width="25" style="14" bestFit="1" customWidth="1"/>
    <col min="9010" max="9010" width="22.6328125" style="14" bestFit="1" customWidth="1"/>
    <col min="9011" max="9011" width="17" style="14" bestFit="1" customWidth="1"/>
    <col min="9012" max="9012" width="16.36328125" style="14" bestFit="1" customWidth="1"/>
    <col min="9013" max="9013" width="11.90625" style="14" bestFit="1" customWidth="1"/>
    <col min="9014" max="9014" width="21.54296875" style="14" bestFit="1" customWidth="1"/>
    <col min="9015" max="9015" width="16.36328125" style="14" bestFit="1" customWidth="1"/>
    <col min="9016" max="9016" width="19.81640625" style="14" bestFit="1" customWidth="1"/>
    <col min="9017" max="9017" width="15.26953125" style="14" bestFit="1" customWidth="1"/>
    <col min="9018" max="9018" width="16.6328125" style="14" bestFit="1" customWidth="1"/>
    <col min="9019" max="9019" width="15.6328125" style="14" bestFit="1" customWidth="1"/>
    <col min="9020" max="9020" width="20.36328125" style="14" bestFit="1" customWidth="1"/>
    <col min="9021" max="9021" width="12.1796875" style="14" bestFit="1" customWidth="1"/>
    <col min="9022" max="9198" width="8.7265625" style="14"/>
    <col min="9199" max="9199" width="9.90625" style="14" customWidth="1"/>
    <col min="9200" max="9200" width="11.81640625" style="14" customWidth="1"/>
    <col min="9201" max="9201" width="12.36328125" style="14" customWidth="1"/>
    <col min="9202" max="9202" width="12" style="14" customWidth="1"/>
    <col min="9203" max="9203" width="11.81640625" style="14" customWidth="1"/>
    <col min="9204" max="9204" width="12.54296875" style="14" customWidth="1"/>
    <col min="9205" max="9205" width="19.1796875" style="14" customWidth="1"/>
    <col min="9206" max="9206" width="28.7265625" style="14" customWidth="1"/>
    <col min="9207" max="9207" width="16.54296875" style="14" customWidth="1"/>
    <col min="9208" max="9212" width="11.81640625" style="14" customWidth="1"/>
    <col min="9213" max="9213" width="17.90625" style="14" customWidth="1"/>
    <col min="9214" max="9214" width="27" style="14" customWidth="1"/>
    <col min="9215" max="9215" width="19.08984375" style="14" customWidth="1"/>
    <col min="9216" max="9220" width="11.81640625" style="14" customWidth="1"/>
    <col min="9221" max="9221" width="18.1796875" style="14" customWidth="1"/>
    <col min="9222" max="9222" width="27.7265625" style="14" customWidth="1"/>
    <col min="9223" max="9223" width="19.26953125" style="14" customWidth="1"/>
    <col min="9224" max="9224" width="15.36328125" style="14" customWidth="1"/>
    <col min="9225" max="9226" width="18.6328125" style="14" customWidth="1"/>
    <col min="9227" max="9227" width="12.453125" style="14" customWidth="1"/>
    <col min="9228" max="9228" width="13.54296875" style="14" customWidth="1"/>
    <col min="9229" max="9229" width="13.1796875" style="14" customWidth="1"/>
    <col min="9230" max="9230" width="12.453125" style="14" customWidth="1"/>
    <col min="9231" max="9231" width="13.7265625" style="14" customWidth="1"/>
    <col min="9232" max="9232" width="15.54296875" style="14" customWidth="1"/>
    <col min="9233" max="9234" width="12.453125" style="14" customWidth="1"/>
    <col min="9235" max="9243" width="8.7265625" style="14"/>
    <col min="9244" max="9244" width="14.54296875" style="14" customWidth="1"/>
    <col min="9245" max="9245" width="14.6328125" style="14" customWidth="1"/>
    <col min="9246" max="9246" width="13.08984375" style="14" customWidth="1"/>
    <col min="9247" max="9247" width="13.36328125" style="14" customWidth="1"/>
    <col min="9248" max="9249" width="22.6328125" style="14" customWidth="1"/>
    <col min="9250" max="9252" width="26.36328125" style="14" customWidth="1"/>
    <col min="9253" max="9253" width="27.6328125" style="14" customWidth="1"/>
    <col min="9254" max="9254" width="15.453125" style="14" bestFit="1" customWidth="1"/>
    <col min="9255" max="9255" width="25" style="14" bestFit="1" customWidth="1"/>
    <col min="9256" max="9256" width="13.453125" style="14" bestFit="1" customWidth="1"/>
    <col min="9257" max="9257" width="14.1796875" style="14" bestFit="1" customWidth="1"/>
    <col min="9258" max="9258" width="14.1796875" style="14" customWidth="1"/>
    <col min="9259" max="9259" width="25" style="14" bestFit="1" customWidth="1"/>
    <col min="9260" max="9260" width="25" style="14" customWidth="1"/>
    <col min="9261" max="9261" width="14.1796875" style="14" customWidth="1"/>
    <col min="9262" max="9262" width="11.26953125" style="14" bestFit="1" customWidth="1"/>
    <col min="9263" max="9263" width="14.453125" style="14" bestFit="1" customWidth="1"/>
    <col min="9264" max="9264" width="14.453125" style="14" customWidth="1"/>
    <col min="9265" max="9265" width="25" style="14" bestFit="1" customWidth="1"/>
    <col min="9266" max="9266" width="22.6328125" style="14" bestFit="1" customWidth="1"/>
    <col min="9267" max="9267" width="17" style="14" bestFit="1" customWidth="1"/>
    <col min="9268" max="9268" width="16.36328125" style="14" bestFit="1" customWidth="1"/>
    <col min="9269" max="9269" width="11.90625" style="14" bestFit="1" customWidth="1"/>
    <col min="9270" max="9270" width="21.54296875" style="14" bestFit="1" customWidth="1"/>
    <col min="9271" max="9271" width="16.36328125" style="14" bestFit="1" customWidth="1"/>
    <col min="9272" max="9272" width="19.81640625" style="14" bestFit="1" customWidth="1"/>
    <col min="9273" max="9273" width="15.26953125" style="14" bestFit="1" customWidth="1"/>
    <col min="9274" max="9274" width="16.6328125" style="14" bestFit="1" customWidth="1"/>
    <col min="9275" max="9275" width="15.6328125" style="14" bestFit="1" customWidth="1"/>
    <col min="9276" max="9276" width="20.36328125" style="14" bestFit="1" customWidth="1"/>
    <col min="9277" max="9277" width="12.1796875" style="14" bestFit="1" customWidth="1"/>
    <col min="9278" max="9454" width="8.7265625" style="14"/>
    <col min="9455" max="9455" width="9.90625" style="14" customWidth="1"/>
    <col min="9456" max="9456" width="11.81640625" style="14" customWidth="1"/>
    <col min="9457" max="9457" width="12.36328125" style="14" customWidth="1"/>
    <col min="9458" max="9458" width="12" style="14" customWidth="1"/>
    <col min="9459" max="9459" width="11.81640625" style="14" customWidth="1"/>
    <col min="9460" max="9460" width="12.54296875" style="14" customWidth="1"/>
    <col min="9461" max="9461" width="19.1796875" style="14" customWidth="1"/>
    <col min="9462" max="9462" width="28.7265625" style="14" customWidth="1"/>
    <col min="9463" max="9463" width="16.54296875" style="14" customWidth="1"/>
    <col min="9464" max="9468" width="11.81640625" style="14" customWidth="1"/>
    <col min="9469" max="9469" width="17.90625" style="14" customWidth="1"/>
    <col min="9470" max="9470" width="27" style="14" customWidth="1"/>
    <col min="9471" max="9471" width="19.08984375" style="14" customWidth="1"/>
    <col min="9472" max="9476" width="11.81640625" style="14" customWidth="1"/>
    <col min="9477" max="9477" width="18.1796875" style="14" customWidth="1"/>
    <col min="9478" max="9478" width="27.7265625" style="14" customWidth="1"/>
    <col min="9479" max="9479" width="19.26953125" style="14" customWidth="1"/>
    <col min="9480" max="9480" width="15.36328125" style="14" customWidth="1"/>
    <col min="9481" max="9482" width="18.6328125" style="14" customWidth="1"/>
    <col min="9483" max="9483" width="12.453125" style="14" customWidth="1"/>
    <col min="9484" max="9484" width="13.54296875" style="14" customWidth="1"/>
    <col min="9485" max="9485" width="13.1796875" style="14" customWidth="1"/>
    <col min="9486" max="9486" width="12.453125" style="14" customWidth="1"/>
    <col min="9487" max="9487" width="13.7265625" style="14" customWidth="1"/>
    <col min="9488" max="9488" width="15.54296875" style="14" customWidth="1"/>
    <col min="9489" max="9490" width="12.453125" style="14" customWidth="1"/>
    <col min="9491" max="9499" width="8.7265625" style="14"/>
    <col min="9500" max="9500" width="14.54296875" style="14" customWidth="1"/>
    <col min="9501" max="9501" width="14.6328125" style="14" customWidth="1"/>
    <col min="9502" max="9502" width="13.08984375" style="14" customWidth="1"/>
    <col min="9503" max="9503" width="13.36328125" style="14" customWidth="1"/>
    <col min="9504" max="9505" width="22.6328125" style="14" customWidth="1"/>
    <col min="9506" max="9508" width="26.36328125" style="14" customWidth="1"/>
    <col min="9509" max="9509" width="27.6328125" style="14" customWidth="1"/>
    <col min="9510" max="9510" width="15.453125" style="14" bestFit="1" customWidth="1"/>
    <col min="9511" max="9511" width="25" style="14" bestFit="1" customWidth="1"/>
    <col min="9512" max="9512" width="13.453125" style="14" bestFit="1" customWidth="1"/>
    <col min="9513" max="9513" width="14.1796875" style="14" bestFit="1" customWidth="1"/>
    <col min="9514" max="9514" width="14.1796875" style="14" customWidth="1"/>
    <col min="9515" max="9515" width="25" style="14" bestFit="1" customWidth="1"/>
    <col min="9516" max="9516" width="25" style="14" customWidth="1"/>
    <col min="9517" max="9517" width="14.1796875" style="14" customWidth="1"/>
    <col min="9518" max="9518" width="11.26953125" style="14" bestFit="1" customWidth="1"/>
    <col min="9519" max="9519" width="14.453125" style="14" bestFit="1" customWidth="1"/>
    <col min="9520" max="9520" width="14.453125" style="14" customWidth="1"/>
    <col min="9521" max="9521" width="25" style="14" bestFit="1" customWidth="1"/>
    <col min="9522" max="9522" width="22.6328125" style="14" bestFit="1" customWidth="1"/>
    <col min="9523" max="9523" width="17" style="14" bestFit="1" customWidth="1"/>
    <col min="9524" max="9524" width="16.36328125" style="14" bestFit="1" customWidth="1"/>
    <col min="9525" max="9525" width="11.90625" style="14" bestFit="1" customWidth="1"/>
    <col min="9526" max="9526" width="21.54296875" style="14" bestFit="1" customWidth="1"/>
    <col min="9527" max="9527" width="16.36328125" style="14" bestFit="1" customWidth="1"/>
    <col min="9528" max="9528" width="19.81640625" style="14" bestFit="1" customWidth="1"/>
    <col min="9529" max="9529" width="15.26953125" style="14" bestFit="1" customWidth="1"/>
    <col min="9530" max="9530" width="16.6328125" style="14" bestFit="1" customWidth="1"/>
    <col min="9531" max="9531" width="15.6328125" style="14" bestFit="1" customWidth="1"/>
    <col min="9532" max="9532" width="20.36328125" style="14" bestFit="1" customWidth="1"/>
    <col min="9533" max="9533" width="12.1796875" style="14" bestFit="1" customWidth="1"/>
    <col min="9534" max="9710" width="8.7265625" style="14"/>
    <col min="9711" max="9711" width="9.90625" style="14" customWidth="1"/>
    <col min="9712" max="9712" width="11.81640625" style="14" customWidth="1"/>
    <col min="9713" max="9713" width="12.36328125" style="14" customWidth="1"/>
    <col min="9714" max="9714" width="12" style="14" customWidth="1"/>
    <col min="9715" max="9715" width="11.81640625" style="14" customWidth="1"/>
    <col min="9716" max="9716" width="12.54296875" style="14" customWidth="1"/>
    <col min="9717" max="9717" width="19.1796875" style="14" customWidth="1"/>
    <col min="9718" max="9718" width="28.7265625" style="14" customWidth="1"/>
    <col min="9719" max="9719" width="16.54296875" style="14" customWidth="1"/>
    <col min="9720" max="9724" width="11.81640625" style="14" customWidth="1"/>
    <col min="9725" max="9725" width="17.90625" style="14" customWidth="1"/>
    <col min="9726" max="9726" width="27" style="14" customWidth="1"/>
    <col min="9727" max="9727" width="19.08984375" style="14" customWidth="1"/>
    <col min="9728" max="9732" width="11.81640625" style="14" customWidth="1"/>
    <col min="9733" max="9733" width="18.1796875" style="14" customWidth="1"/>
    <col min="9734" max="9734" width="27.7265625" style="14" customWidth="1"/>
    <col min="9735" max="9735" width="19.26953125" style="14" customWidth="1"/>
    <col min="9736" max="9736" width="15.36328125" style="14" customWidth="1"/>
    <col min="9737" max="9738" width="18.6328125" style="14" customWidth="1"/>
    <col min="9739" max="9739" width="12.453125" style="14" customWidth="1"/>
    <col min="9740" max="9740" width="13.54296875" style="14" customWidth="1"/>
    <col min="9741" max="9741" width="13.1796875" style="14" customWidth="1"/>
    <col min="9742" max="9742" width="12.453125" style="14" customWidth="1"/>
    <col min="9743" max="9743" width="13.7265625" style="14" customWidth="1"/>
    <col min="9744" max="9744" width="15.54296875" style="14" customWidth="1"/>
    <col min="9745" max="9746" width="12.453125" style="14" customWidth="1"/>
    <col min="9747" max="9755" width="8.7265625" style="14"/>
    <col min="9756" max="9756" width="14.54296875" style="14" customWidth="1"/>
    <col min="9757" max="9757" width="14.6328125" style="14" customWidth="1"/>
    <col min="9758" max="9758" width="13.08984375" style="14" customWidth="1"/>
    <col min="9759" max="9759" width="13.36328125" style="14" customWidth="1"/>
    <col min="9760" max="9761" width="22.6328125" style="14" customWidth="1"/>
    <col min="9762" max="9764" width="26.36328125" style="14" customWidth="1"/>
    <col min="9765" max="9765" width="27.6328125" style="14" customWidth="1"/>
    <col min="9766" max="9766" width="15.453125" style="14" bestFit="1" customWidth="1"/>
    <col min="9767" max="9767" width="25" style="14" bestFit="1" customWidth="1"/>
    <col min="9768" max="9768" width="13.453125" style="14" bestFit="1" customWidth="1"/>
    <col min="9769" max="9769" width="14.1796875" style="14" bestFit="1" customWidth="1"/>
    <col min="9770" max="9770" width="14.1796875" style="14" customWidth="1"/>
    <col min="9771" max="9771" width="25" style="14" bestFit="1" customWidth="1"/>
    <col min="9772" max="9772" width="25" style="14" customWidth="1"/>
    <col min="9773" max="9773" width="14.1796875" style="14" customWidth="1"/>
    <col min="9774" max="9774" width="11.26953125" style="14" bestFit="1" customWidth="1"/>
    <col min="9775" max="9775" width="14.453125" style="14" bestFit="1" customWidth="1"/>
    <col min="9776" max="9776" width="14.453125" style="14" customWidth="1"/>
    <col min="9777" max="9777" width="25" style="14" bestFit="1" customWidth="1"/>
    <col min="9778" max="9778" width="22.6328125" style="14" bestFit="1" customWidth="1"/>
    <col min="9779" max="9779" width="17" style="14" bestFit="1" customWidth="1"/>
    <col min="9780" max="9780" width="16.36328125" style="14" bestFit="1" customWidth="1"/>
    <col min="9781" max="9781" width="11.90625" style="14" bestFit="1" customWidth="1"/>
    <col min="9782" max="9782" width="21.54296875" style="14" bestFit="1" customWidth="1"/>
    <col min="9783" max="9783" width="16.36328125" style="14" bestFit="1" customWidth="1"/>
    <col min="9784" max="9784" width="19.81640625" style="14" bestFit="1" customWidth="1"/>
    <col min="9785" max="9785" width="15.26953125" style="14" bestFit="1" customWidth="1"/>
    <col min="9786" max="9786" width="16.6328125" style="14" bestFit="1" customWidth="1"/>
    <col min="9787" max="9787" width="15.6328125" style="14" bestFit="1" customWidth="1"/>
    <col min="9788" max="9788" width="20.36328125" style="14" bestFit="1" customWidth="1"/>
    <col min="9789" max="9789" width="12.1796875" style="14" bestFit="1" customWidth="1"/>
    <col min="9790" max="9966" width="8.7265625" style="14"/>
    <col min="9967" max="9967" width="9.90625" style="14" customWidth="1"/>
    <col min="9968" max="9968" width="11.81640625" style="14" customWidth="1"/>
    <col min="9969" max="9969" width="12.36328125" style="14" customWidth="1"/>
    <col min="9970" max="9970" width="12" style="14" customWidth="1"/>
    <col min="9971" max="9971" width="11.81640625" style="14" customWidth="1"/>
    <col min="9972" max="9972" width="12.54296875" style="14" customWidth="1"/>
    <col min="9973" max="9973" width="19.1796875" style="14" customWidth="1"/>
    <col min="9974" max="9974" width="28.7265625" style="14" customWidth="1"/>
    <col min="9975" max="9975" width="16.54296875" style="14" customWidth="1"/>
    <col min="9976" max="9980" width="11.81640625" style="14" customWidth="1"/>
    <col min="9981" max="9981" width="17.90625" style="14" customWidth="1"/>
    <col min="9982" max="9982" width="27" style="14" customWidth="1"/>
    <col min="9983" max="9983" width="19.08984375" style="14" customWidth="1"/>
    <col min="9984" max="9988" width="11.81640625" style="14" customWidth="1"/>
    <col min="9989" max="9989" width="18.1796875" style="14" customWidth="1"/>
    <col min="9990" max="9990" width="27.7265625" style="14" customWidth="1"/>
    <col min="9991" max="9991" width="19.26953125" style="14" customWidth="1"/>
    <col min="9992" max="9992" width="15.36328125" style="14" customWidth="1"/>
    <col min="9993" max="9994" width="18.6328125" style="14" customWidth="1"/>
    <col min="9995" max="9995" width="12.453125" style="14" customWidth="1"/>
    <col min="9996" max="9996" width="13.54296875" style="14" customWidth="1"/>
    <col min="9997" max="9997" width="13.1796875" style="14" customWidth="1"/>
    <col min="9998" max="9998" width="12.453125" style="14" customWidth="1"/>
    <col min="9999" max="9999" width="13.7265625" style="14" customWidth="1"/>
    <col min="10000" max="10000" width="15.54296875" style="14" customWidth="1"/>
    <col min="10001" max="10002" width="12.453125" style="14" customWidth="1"/>
    <col min="10003" max="10011" width="8.7265625" style="14"/>
    <col min="10012" max="10012" width="14.54296875" style="14" customWidth="1"/>
    <col min="10013" max="10013" width="14.6328125" style="14" customWidth="1"/>
    <col min="10014" max="10014" width="13.08984375" style="14" customWidth="1"/>
    <col min="10015" max="10015" width="13.36328125" style="14" customWidth="1"/>
    <col min="10016" max="10017" width="22.6328125" style="14" customWidth="1"/>
    <col min="10018" max="10020" width="26.36328125" style="14" customWidth="1"/>
    <col min="10021" max="10021" width="27.6328125" style="14" customWidth="1"/>
    <col min="10022" max="10022" width="15.453125" style="14" bestFit="1" customWidth="1"/>
    <col min="10023" max="10023" width="25" style="14" bestFit="1" customWidth="1"/>
    <col min="10024" max="10024" width="13.453125" style="14" bestFit="1" customWidth="1"/>
    <col min="10025" max="10025" width="14.1796875" style="14" bestFit="1" customWidth="1"/>
    <col min="10026" max="10026" width="14.1796875" style="14" customWidth="1"/>
    <col min="10027" max="10027" width="25" style="14" bestFit="1" customWidth="1"/>
    <col min="10028" max="10028" width="25" style="14" customWidth="1"/>
    <col min="10029" max="10029" width="14.1796875" style="14" customWidth="1"/>
    <col min="10030" max="10030" width="11.26953125" style="14" bestFit="1" customWidth="1"/>
    <col min="10031" max="10031" width="14.453125" style="14" bestFit="1" customWidth="1"/>
    <col min="10032" max="10032" width="14.453125" style="14" customWidth="1"/>
    <col min="10033" max="10033" width="25" style="14" bestFit="1" customWidth="1"/>
    <col min="10034" max="10034" width="22.6328125" style="14" bestFit="1" customWidth="1"/>
    <col min="10035" max="10035" width="17" style="14" bestFit="1" customWidth="1"/>
    <col min="10036" max="10036" width="16.36328125" style="14" bestFit="1" customWidth="1"/>
    <col min="10037" max="10037" width="11.90625" style="14" bestFit="1" customWidth="1"/>
    <col min="10038" max="10038" width="21.54296875" style="14" bestFit="1" customWidth="1"/>
    <col min="10039" max="10039" width="16.36328125" style="14" bestFit="1" customWidth="1"/>
    <col min="10040" max="10040" width="19.81640625" style="14" bestFit="1" customWidth="1"/>
    <col min="10041" max="10041" width="15.26953125" style="14" bestFit="1" customWidth="1"/>
    <col min="10042" max="10042" width="16.6328125" style="14" bestFit="1" customWidth="1"/>
    <col min="10043" max="10043" width="15.6328125" style="14" bestFit="1" customWidth="1"/>
    <col min="10044" max="10044" width="20.36328125" style="14" bestFit="1" customWidth="1"/>
    <col min="10045" max="10045" width="12.1796875" style="14" bestFit="1" customWidth="1"/>
    <col min="10046" max="10222" width="8.7265625" style="14"/>
    <col min="10223" max="10223" width="9.90625" style="14" customWidth="1"/>
    <col min="10224" max="10224" width="11.81640625" style="14" customWidth="1"/>
    <col min="10225" max="10225" width="12.36328125" style="14" customWidth="1"/>
    <col min="10226" max="10226" width="12" style="14" customWidth="1"/>
    <col min="10227" max="10227" width="11.81640625" style="14" customWidth="1"/>
    <col min="10228" max="10228" width="12.54296875" style="14" customWidth="1"/>
    <col min="10229" max="10229" width="19.1796875" style="14" customWidth="1"/>
    <col min="10230" max="10230" width="28.7265625" style="14" customWidth="1"/>
    <col min="10231" max="10231" width="16.54296875" style="14" customWidth="1"/>
    <col min="10232" max="10236" width="11.81640625" style="14" customWidth="1"/>
    <col min="10237" max="10237" width="17.90625" style="14" customWidth="1"/>
    <col min="10238" max="10238" width="27" style="14" customWidth="1"/>
    <col min="10239" max="10239" width="19.08984375" style="14" customWidth="1"/>
    <col min="10240" max="10244" width="11.81640625" style="14" customWidth="1"/>
    <col min="10245" max="10245" width="18.1796875" style="14" customWidth="1"/>
    <col min="10246" max="10246" width="27.7265625" style="14" customWidth="1"/>
    <col min="10247" max="10247" width="19.26953125" style="14" customWidth="1"/>
    <col min="10248" max="10248" width="15.36328125" style="14" customWidth="1"/>
    <col min="10249" max="10250" width="18.6328125" style="14" customWidth="1"/>
    <col min="10251" max="10251" width="12.453125" style="14" customWidth="1"/>
    <col min="10252" max="10252" width="13.54296875" style="14" customWidth="1"/>
    <col min="10253" max="10253" width="13.1796875" style="14" customWidth="1"/>
    <col min="10254" max="10254" width="12.453125" style="14" customWidth="1"/>
    <col min="10255" max="10255" width="13.7265625" style="14" customWidth="1"/>
    <col min="10256" max="10256" width="15.54296875" style="14" customWidth="1"/>
    <col min="10257" max="10258" width="12.453125" style="14" customWidth="1"/>
    <col min="10259" max="10267" width="8.7265625" style="14"/>
    <col min="10268" max="10268" width="14.54296875" style="14" customWidth="1"/>
    <col min="10269" max="10269" width="14.6328125" style="14" customWidth="1"/>
    <col min="10270" max="10270" width="13.08984375" style="14" customWidth="1"/>
    <col min="10271" max="10271" width="13.36328125" style="14" customWidth="1"/>
    <col min="10272" max="10273" width="22.6328125" style="14" customWidth="1"/>
    <col min="10274" max="10276" width="26.36328125" style="14" customWidth="1"/>
    <col min="10277" max="10277" width="27.6328125" style="14" customWidth="1"/>
    <col min="10278" max="10278" width="15.453125" style="14" bestFit="1" customWidth="1"/>
    <col min="10279" max="10279" width="25" style="14" bestFit="1" customWidth="1"/>
    <col min="10280" max="10280" width="13.453125" style="14" bestFit="1" customWidth="1"/>
    <col min="10281" max="10281" width="14.1796875" style="14" bestFit="1" customWidth="1"/>
    <col min="10282" max="10282" width="14.1796875" style="14" customWidth="1"/>
    <col min="10283" max="10283" width="25" style="14" bestFit="1" customWidth="1"/>
    <col min="10284" max="10284" width="25" style="14" customWidth="1"/>
    <col min="10285" max="10285" width="14.1796875" style="14" customWidth="1"/>
    <col min="10286" max="10286" width="11.26953125" style="14" bestFit="1" customWidth="1"/>
    <col min="10287" max="10287" width="14.453125" style="14" bestFit="1" customWidth="1"/>
    <col min="10288" max="10288" width="14.453125" style="14" customWidth="1"/>
    <col min="10289" max="10289" width="25" style="14" bestFit="1" customWidth="1"/>
    <col min="10290" max="10290" width="22.6328125" style="14" bestFit="1" customWidth="1"/>
    <col min="10291" max="10291" width="17" style="14" bestFit="1" customWidth="1"/>
    <col min="10292" max="10292" width="16.36328125" style="14" bestFit="1" customWidth="1"/>
    <col min="10293" max="10293" width="11.90625" style="14" bestFit="1" customWidth="1"/>
    <col min="10294" max="10294" width="21.54296875" style="14" bestFit="1" customWidth="1"/>
    <col min="10295" max="10295" width="16.36328125" style="14" bestFit="1" customWidth="1"/>
    <col min="10296" max="10296" width="19.81640625" style="14" bestFit="1" customWidth="1"/>
    <col min="10297" max="10297" width="15.26953125" style="14" bestFit="1" customWidth="1"/>
    <col min="10298" max="10298" width="16.6328125" style="14" bestFit="1" customWidth="1"/>
    <col min="10299" max="10299" width="15.6328125" style="14" bestFit="1" customWidth="1"/>
    <col min="10300" max="10300" width="20.36328125" style="14" bestFit="1" customWidth="1"/>
    <col min="10301" max="10301" width="12.1796875" style="14" bestFit="1" customWidth="1"/>
    <col min="10302" max="10478" width="8.7265625" style="14"/>
    <col min="10479" max="10479" width="9.90625" style="14" customWidth="1"/>
    <col min="10480" max="10480" width="11.81640625" style="14" customWidth="1"/>
    <col min="10481" max="10481" width="12.36328125" style="14" customWidth="1"/>
    <col min="10482" max="10482" width="12" style="14" customWidth="1"/>
    <col min="10483" max="10483" width="11.81640625" style="14" customWidth="1"/>
    <col min="10484" max="10484" width="12.54296875" style="14" customWidth="1"/>
    <col min="10485" max="10485" width="19.1796875" style="14" customWidth="1"/>
    <col min="10486" max="10486" width="28.7265625" style="14" customWidth="1"/>
    <col min="10487" max="10487" width="16.54296875" style="14" customWidth="1"/>
    <col min="10488" max="10492" width="11.81640625" style="14" customWidth="1"/>
    <col min="10493" max="10493" width="17.90625" style="14" customWidth="1"/>
    <col min="10494" max="10494" width="27" style="14" customWidth="1"/>
    <col min="10495" max="10495" width="19.08984375" style="14" customWidth="1"/>
    <col min="10496" max="10500" width="11.81640625" style="14" customWidth="1"/>
    <col min="10501" max="10501" width="18.1796875" style="14" customWidth="1"/>
    <col min="10502" max="10502" width="27.7265625" style="14" customWidth="1"/>
    <col min="10503" max="10503" width="19.26953125" style="14" customWidth="1"/>
    <col min="10504" max="10504" width="15.36328125" style="14" customWidth="1"/>
    <col min="10505" max="10506" width="18.6328125" style="14" customWidth="1"/>
    <col min="10507" max="10507" width="12.453125" style="14" customWidth="1"/>
    <col min="10508" max="10508" width="13.54296875" style="14" customWidth="1"/>
    <col min="10509" max="10509" width="13.1796875" style="14" customWidth="1"/>
    <col min="10510" max="10510" width="12.453125" style="14" customWidth="1"/>
    <col min="10511" max="10511" width="13.7265625" style="14" customWidth="1"/>
    <col min="10512" max="10512" width="15.54296875" style="14" customWidth="1"/>
    <col min="10513" max="10514" width="12.453125" style="14" customWidth="1"/>
    <col min="10515" max="10523" width="8.7265625" style="14"/>
    <col min="10524" max="10524" width="14.54296875" style="14" customWidth="1"/>
    <col min="10525" max="10525" width="14.6328125" style="14" customWidth="1"/>
    <col min="10526" max="10526" width="13.08984375" style="14" customWidth="1"/>
    <col min="10527" max="10527" width="13.36328125" style="14" customWidth="1"/>
    <col min="10528" max="10529" width="22.6328125" style="14" customWidth="1"/>
    <col min="10530" max="10532" width="26.36328125" style="14" customWidth="1"/>
    <col min="10533" max="10533" width="27.6328125" style="14" customWidth="1"/>
    <col min="10534" max="10534" width="15.453125" style="14" bestFit="1" customWidth="1"/>
    <col min="10535" max="10535" width="25" style="14" bestFit="1" customWidth="1"/>
    <col min="10536" max="10536" width="13.453125" style="14" bestFit="1" customWidth="1"/>
    <col min="10537" max="10537" width="14.1796875" style="14" bestFit="1" customWidth="1"/>
    <col min="10538" max="10538" width="14.1796875" style="14" customWidth="1"/>
    <col min="10539" max="10539" width="25" style="14" bestFit="1" customWidth="1"/>
    <col min="10540" max="10540" width="25" style="14" customWidth="1"/>
    <col min="10541" max="10541" width="14.1796875" style="14" customWidth="1"/>
    <col min="10542" max="10542" width="11.26953125" style="14" bestFit="1" customWidth="1"/>
    <col min="10543" max="10543" width="14.453125" style="14" bestFit="1" customWidth="1"/>
    <col min="10544" max="10544" width="14.453125" style="14" customWidth="1"/>
    <col min="10545" max="10545" width="25" style="14" bestFit="1" customWidth="1"/>
    <col min="10546" max="10546" width="22.6328125" style="14" bestFit="1" customWidth="1"/>
    <col min="10547" max="10547" width="17" style="14" bestFit="1" customWidth="1"/>
    <col min="10548" max="10548" width="16.36328125" style="14" bestFit="1" customWidth="1"/>
    <col min="10549" max="10549" width="11.90625" style="14" bestFit="1" customWidth="1"/>
    <col min="10550" max="10550" width="21.54296875" style="14" bestFit="1" customWidth="1"/>
    <col min="10551" max="10551" width="16.36328125" style="14" bestFit="1" customWidth="1"/>
    <col min="10552" max="10552" width="19.81640625" style="14" bestFit="1" customWidth="1"/>
    <col min="10553" max="10553" width="15.26953125" style="14" bestFit="1" customWidth="1"/>
    <col min="10554" max="10554" width="16.6328125" style="14" bestFit="1" customWidth="1"/>
    <col min="10555" max="10555" width="15.6328125" style="14" bestFit="1" customWidth="1"/>
    <col min="10556" max="10556" width="20.36328125" style="14" bestFit="1" customWidth="1"/>
    <col min="10557" max="10557" width="12.1796875" style="14" bestFit="1" customWidth="1"/>
    <col min="10558" max="10734" width="8.7265625" style="14"/>
    <col min="10735" max="10735" width="9.90625" style="14" customWidth="1"/>
    <col min="10736" max="10736" width="11.81640625" style="14" customWidth="1"/>
    <col min="10737" max="10737" width="12.36328125" style="14" customWidth="1"/>
    <col min="10738" max="10738" width="12" style="14" customWidth="1"/>
    <col min="10739" max="10739" width="11.81640625" style="14" customWidth="1"/>
    <col min="10740" max="10740" width="12.54296875" style="14" customWidth="1"/>
    <col min="10741" max="10741" width="19.1796875" style="14" customWidth="1"/>
    <col min="10742" max="10742" width="28.7265625" style="14" customWidth="1"/>
    <col min="10743" max="10743" width="16.54296875" style="14" customWidth="1"/>
    <col min="10744" max="10748" width="11.81640625" style="14" customWidth="1"/>
    <col min="10749" max="10749" width="17.90625" style="14" customWidth="1"/>
    <col min="10750" max="10750" width="27" style="14" customWidth="1"/>
    <col min="10751" max="10751" width="19.08984375" style="14" customWidth="1"/>
    <col min="10752" max="10756" width="11.81640625" style="14" customWidth="1"/>
    <col min="10757" max="10757" width="18.1796875" style="14" customWidth="1"/>
    <col min="10758" max="10758" width="27.7265625" style="14" customWidth="1"/>
    <col min="10759" max="10759" width="19.26953125" style="14" customWidth="1"/>
    <col min="10760" max="10760" width="15.36328125" style="14" customWidth="1"/>
    <col min="10761" max="10762" width="18.6328125" style="14" customWidth="1"/>
    <col min="10763" max="10763" width="12.453125" style="14" customWidth="1"/>
    <col min="10764" max="10764" width="13.54296875" style="14" customWidth="1"/>
    <col min="10765" max="10765" width="13.1796875" style="14" customWidth="1"/>
    <col min="10766" max="10766" width="12.453125" style="14" customWidth="1"/>
    <col min="10767" max="10767" width="13.7265625" style="14" customWidth="1"/>
    <col min="10768" max="10768" width="15.54296875" style="14" customWidth="1"/>
    <col min="10769" max="10770" width="12.453125" style="14" customWidth="1"/>
    <col min="10771" max="10779" width="8.7265625" style="14"/>
    <col min="10780" max="10780" width="14.54296875" style="14" customWidth="1"/>
    <col min="10781" max="10781" width="14.6328125" style="14" customWidth="1"/>
    <col min="10782" max="10782" width="13.08984375" style="14" customWidth="1"/>
    <col min="10783" max="10783" width="13.36328125" style="14" customWidth="1"/>
    <col min="10784" max="10785" width="22.6328125" style="14" customWidth="1"/>
    <col min="10786" max="10788" width="26.36328125" style="14" customWidth="1"/>
    <col min="10789" max="10789" width="27.6328125" style="14" customWidth="1"/>
    <col min="10790" max="10790" width="15.453125" style="14" bestFit="1" customWidth="1"/>
    <col min="10791" max="10791" width="25" style="14" bestFit="1" customWidth="1"/>
    <col min="10792" max="10792" width="13.453125" style="14" bestFit="1" customWidth="1"/>
    <col min="10793" max="10793" width="14.1796875" style="14" bestFit="1" customWidth="1"/>
    <col min="10794" max="10794" width="14.1796875" style="14" customWidth="1"/>
    <col min="10795" max="10795" width="25" style="14" bestFit="1" customWidth="1"/>
    <col min="10796" max="10796" width="25" style="14" customWidth="1"/>
    <col min="10797" max="10797" width="14.1796875" style="14" customWidth="1"/>
    <col min="10798" max="10798" width="11.26953125" style="14" bestFit="1" customWidth="1"/>
    <col min="10799" max="10799" width="14.453125" style="14" bestFit="1" customWidth="1"/>
    <col min="10800" max="10800" width="14.453125" style="14" customWidth="1"/>
    <col min="10801" max="10801" width="25" style="14" bestFit="1" customWidth="1"/>
    <col min="10802" max="10802" width="22.6328125" style="14" bestFit="1" customWidth="1"/>
    <col min="10803" max="10803" width="17" style="14" bestFit="1" customWidth="1"/>
    <col min="10804" max="10804" width="16.36328125" style="14" bestFit="1" customWidth="1"/>
    <col min="10805" max="10805" width="11.90625" style="14" bestFit="1" customWidth="1"/>
    <col min="10806" max="10806" width="21.54296875" style="14" bestFit="1" customWidth="1"/>
    <col min="10807" max="10807" width="16.36328125" style="14" bestFit="1" customWidth="1"/>
    <col min="10808" max="10808" width="19.81640625" style="14" bestFit="1" customWidth="1"/>
    <col min="10809" max="10809" width="15.26953125" style="14" bestFit="1" customWidth="1"/>
    <col min="10810" max="10810" width="16.6328125" style="14" bestFit="1" customWidth="1"/>
    <col min="10811" max="10811" width="15.6328125" style="14" bestFit="1" customWidth="1"/>
    <col min="10812" max="10812" width="20.36328125" style="14" bestFit="1" customWidth="1"/>
    <col min="10813" max="10813" width="12.1796875" style="14" bestFit="1" customWidth="1"/>
    <col min="10814" max="10990" width="8.7265625" style="14"/>
    <col min="10991" max="10991" width="9.90625" style="14" customWidth="1"/>
    <col min="10992" max="10992" width="11.81640625" style="14" customWidth="1"/>
    <col min="10993" max="10993" width="12.36328125" style="14" customWidth="1"/>
    <col min="10994" max="10994" width="12" style="14" customWidth="1"/>
    <col min="10995" max="10995" width="11.81640625" style="14" customWidth="1"/>
    <col min="10996" max="10996" width="12.54296875" style="14" customWidth="1"/>
    <col min="10997" max="10997" width="19.1796875" style="14" customWidth="1"/>
    <col min="10998" max="10998" width="28.7265625" style="14" customWidth="1"/>
    <col min="10999" max="10999" width="16.54296875" style="14" customWidth="1"/>
    <col min="11000" max="11004" width="11.81640625" style="14" customWidth="1"/>
    <col min="11005" max="11005" width="17.90625" style="14" customWidth="1"/>
    <col min="11006" max="11006" width="27" style="14" customWidth="1"/>
    <col min="11007" max="11007" width="19.08984375" style="14" customWidth="1"/>
    <col min="11008" max="11012" width="11.81640625" style="14" customWidth="1"/>
    <col min="11013" max="11013" width="18.1796875" style="14" customWidth="1"/>
    <col min="11014" max="11014" width="27.7265625" style="14" customWidth="1"/>
    <col min="11015" max="11015" width="19.26953125" style="14" customWidth="1"/>
    <col min="11016" max="11016" width="15.36328125" style="14" customWidth="1"/>
    <col min="11017" max="11018" width="18.6328125" style="14" customWidth="1"/>
    <col min="11019" max="11019" width="12.453125" style="14" customWidth="1"/>
    <col min="11020" max="11020" width="13.54296875" style="14" customWidth="1"/>
    <col min="11021" max="11021" width="13.1796875" style="14" customWidth="1"/>
    <col min="11022" max="11022" width="12.453125" style="14" customWidth="1"/>
    <col min="11023" max="11023" width="13.7265625" style="14" customWidth="1"/>
    <col min="11024" max="11024" width="15.54296875" style="14" customWidth="1"/>
    <col min="11025" max="11026" width="12.453125" style="14" customWidth="1"/>
    <col min="11027" max="11035" width="8.7265625" style="14"/>
    <col min="11036" max="11036" width="14.54296875" style="14" customWidth="1"/>
    <col min="11037" max="11037" width="14.6328125" style="14" customWidth="1"/>
    <col min="11038" max="11038" width="13.08984375" style="14" customWidth="1"/>
    <col min="11039" max="11039" width="13.36328125" style="14" customWidth="1"/>
    <col min="11040" max="11041" width="22.6328125" style="14" customWidth="1"/>
    <col min="11042" max="11044" width="26.36328125" style="14" customWidth="1"/>
    <col min="11045" max="11045" width="27.6328125" style="14" customWidth="1"/>
    <col min="11046" max="11046" width="15.453125" style="14" bestFit="1" customWidth="1"/>
    <col min="11047" max="11047" width="25" style="14" bestFit="1" customWidth="1"/>
    <col min="11048" max="11048" width="13.453125" style="14" bestFit="1" customWidth="1"/>
    <col min="11049" max="11049" width="14.1796875" style="14" bestFit="1" customWidth="1"/>
    <col min="11050" max="11050" width="14.1796875" style="14" customWidth="1"/>
    <col min="11051" max="11051" width="25" style="14" bestFit="1" customWidth="1"/>
    <col min="11052" max="11052" width="25" style="14" customWidth="1"/>
    <col min="11053" max="11053" width="14.1796875" style="14" customWidth="1"/>
    <col min="11054" max="11054" width="11.26953125" style="14" bestFit="1" customWidth="1"/>
    <col min="11055" max="11055" width="14.453125" style="14" bestFit="1" customWidth="1"/>
    <col min="11056" max="11056" width="14.453125" style="14" customWidth="1"/>
    <col min="11057" max="11057" width="25" style="14" bestFit="1" customWidth="1"/>
    <col min="11058" max="11058" width="22.6328125" style="14" bestFit="1" customWidth="1"/>
    <col min="11059" max="11059" width="17" style="14" bestFit="1" customWidth="1"/>
    <col min="11060" max="11060" width="16.36328125" style="14" bestFit="1" customWidth="1"/>
    <col min="11061" max="11061" width="11.90625" style="14" bestFit="1" customWidth="1"/>
    <col min="11062" max="11062" width="21.54296875" style="14" bestFit="1" customWidth="1"/>
    <col min="11063" max="11063" width="16.36328125" style="14" bestFit="1" customWidth="1"/>
    <col min="11064" max="11064" width="19.81640625" style="14" bestFit="1" customWidth="1"/>
    <col min="11065" max="11065" width="15.26953125" style="14" bestFit="1" customWidth="1"/>
    <col min="11066" max="11066" width="16.6328125" style="14" bestFit="1" customWidth="1"/>
    <col min="11067" max="11067" width="15.6328125" style="14" bestFit="1" customWidth="1"/>
    <col min="11068" max="11068" width="20.36328125" style="14" bestFit="1" customWidth="1"/>
    <col min="11069" max="11069" width="12.1796875" style="14" bestFit="1" customWidth="1"/>
    <col min="11070" max="11246" width="8.7265625" style="14"/>
    <col min="11247" max="11247" width="9.90625" style="14" customWidth="1"/>
    <col min="11248" max="11248" width="11.81640625" style="14" customWidth="1"/>
    <col min="11249" max="11249" width="12.36328125" style="14" customWidth="1"/>
    <col min="11250" max="11250" width="12" style="14" customWidth="1"/>
    <col min="11251" max="11251" width="11.81640625" style="14" customWidth="1"/>
    <col min="11252" max="11252" width="12.54296875" style="14" customWidth="1"/>
    <col min="11253" max="11253" width="19.1796875" style="14" customWidth="1"/>
    <col min="11254" max="11254" width="28.7265625" style="14" customWidth="1"/>
    <col min="11255" max="11255" width="16.54296875" style="14" customWidth="1"/>
    <col min="11256" max="11260" width="11.81640625" style="14" customWidth="1"/>
    <col min="11261" max="11261" width="17.90625" style="14" customWidth="1"/>
    <col min="11262" max="11262" width="27" style="14" customWidth="1"/>
    <col min="11263" max="11263" width="19.08984375" style="14" customWidth="1"/>
    <col min="11264" max="11268" width="11.81640625" style="14" customWidth="1"/>
    <col min="11269" max="11269" width="18.1796875" style="14" customWidth="1"/>
    <col min="11270" max="11270" width="27.7265625" style="14" customWidth="1"/>
    <col min="11271" max="11271" width="19.26953125" style="14" customWidth="1"/>
    <col min="11272" max="11272" width="15.36328125" style="14" customWidth="1"/>
    <col min="11273" max="11274" width="18.6328125" style="14" customWidth="1"/>
    <col min="11275" max="11275" width="12.453125" style="14" customWidth="1"/>
    <col min="11276" max="11276" width="13.54296875" style="14" customWidth="1"/>
    <col min="11277" max="11277" width="13.1796875" style="14" customWidth="1"/>
    <col min="11278" max="11278" width="12.453125" style="14" customWidth="1"/>
    <col min="11279" max="11279" width="13.7265625" style="14" customWidth="1"/>
    <col min="11280" max="11280" width="15.54296875" style="14" customWidth="1"/>
    <col min="11281" max="11282" width="12.453125" style="14" customWidth="1"/>
    <col min="11283" max="11291" width="8.7265625" style="14"/>
    <col min="11292" max="11292" width="14.54296875" style="14" customWidth="1"/>
    <col min="11293" max="11293" width="14.6328125" style="14" customWidth="1"/>
    <col min="11294" max="11294" width="13.08984375" style="14" customWidth="1"/>
    <col min="11295" max="11295" width="13.36328125" style="14" customWidth="1"/>
    <col min="11296" max="11297" width="22.6328125" style="14" customWidth="1"/>
    <col min="11298" max="11300" width="26.36328125" style="14" customWidth="1"/>
    <col min="11301" max="11301" width="27.6328125" style="14" customWidth="1"/>
    <col min="11302" max="11302" width="15.453125" style="14" bestFit="1" customWidth="1"/>
    <col min="11303" max="11303" width="25" style="14" bestFit="1" customWidth="1"/>
    <col min="11304" max="11304" width="13.453125" style="14" bestFit="1" customWidth="1"/>
    <col min="11305" max="11305" width="14.1796875" style="14" bestFit="1" customWidth="1"/>
    <col min="11306" max="11306" width="14.1796875" style="14" customWidth="1"/>
    <col min="11307" max="11307" width="25" style="14" bestFit="1" customWidth="1"/>
    <col min="11308" max="11308" width="25" style="14" customWidth="1"/>
    <col min="11309" max="11309" width="14.1796875" style="14" customWidth="1"/>
    <col min="11310" max="11310" width="11.26953125" style="14" bestFit="1" customWidth="1"/>
    <col min="11311" max="11311" width="14.453125" style="14" bestFit="1" customWidth="1"/>
    <col min="11312" max="11312" width="14.453125" style="14" customWidth="1"/>
    <col min="11313" max="11313" width="25" style="14" bestFit="1" customWidth="1"/>
    <col min="11314" max="11314" width="22.6328125" style="14" bestFit="1" customWidth="1"/>
    <col min="11315" max="11315" width="17" style="14" bestFit="1" customWidth="1"/>
    <col min="11316" max="11316" width="16.36328125" style="14" bestFit="1" customWidth="1"/>
    <col min="11317" max="11317" width="11.90625" style="14" bestFit="1" customWidth="1"/>
    <col min="11318" max="11318" width="21.54296875" style="14" bestFit="1" customWidth="1"/>
    <col min="11319" max="11319" width="16.36328125" style="14" bestFit="1" customWidth="1"/>
    <col min="11320" max="11320" width="19.81640625" style="14" bestFit="1" customWidth="1"/>
    <col min="11321" max="11321" width="15.26953125" style="14" bestFit="1" customWidth="1"/>
    <col min="11322" max="11322" width="16.6328125" style="14" bestFit="1" customWidth="1"/>
    <col min="11323" max="11323" width="15.6328125" style="14" bestFit="1" customWidth="1"/>
    <col min="11324" max="11324" width="20.36328125" style="14" bestFit="1" customWidth="1"/>
    <col min="11325" max="11325" width="12.1796875" style="14" bestFit="1" customWidth="1"/>
    <col min="11326" max="11502" width="8.7265625" style="14"/>
    <col min="11503" max="11503" width="9.90625" style="14" customWidth="1"/>
    <col min="11504" max="11504" width="11.81640625" style="14" customWidth="1"/>
    <col min="11505" max="11505" width="12.36328125" style="14" customWidth="1"/>
    <col min="11506" max="11506" width="12" style="14" customWidth="1"/>
    <col min="11507" max="11507" width="11.81640625" style="14" customWidth="1"/>
    <col min="11508" max="11508" width="12.54296875" style="14" customWidth="1"/>
    <col min="11509" max="11509" width="19.1796875" style="14" customWidth="1"/>
    <col min="11510" max="11510" width="28.7265625" style="14" customWidth="1"/>
    <col min="11511" max="11511" width="16.54296875" style="14" customWidth="1"/>
    <col min="11512" max="11516" width="11.81640625" style="14" customWidth="1"/>
    <col min="11517" max="11517" width="17.90625" style="14" customWidth="1"/>
    <col min="11518" max="11518" width="27" style="14" customWidth="1"/>
    <col min="11519" max="11519" width="19.08984375" style="14" customWidth="1"/>
    <col min="11520" max="11524" width="11.81640625" style="14" customWidth="1"/>
    <col min="11525" max="11525" width="18.1796875" style="14" customWidth="1"/>
    <col min="11526" max="11526" width="27.7265625" style="14" customWidth="1"/>
    <col min="11527" max="11527" width="19.26953125" style="14" customWidth="1"/>
    <col min="11528" max="11528" width="15.36328125" style="14" customWidth="1"/>
    <col min="11529" max="11530" width="18.6328125" style="14" customWidth="1"/>
    <col min="11531" max="11531" width="12.453125" style="14" customWidth="1"/>
    <col min="11532" max="11532" width="13.54296875" style="14" customWidth="1"/>
    <col min="11533" max="11533" width="13.1796875" style="14" customWidth="1"/>
    <col min="11534" max="11534" width="12.453125" style="14" customWidth="1"/>
    <col min="11535" max="11535" width="13.7265625" style="14" customWidth="1"/>
    <col min="11536" max="11536" width="15.54296875" style="14" customWidth="1"/>
    <col min="11537" max="11538" width="12.453125" style="14" customWidth="1"/>
    <col min="11539" max="11547" width="8.7265625" style="14"/>
    <col min="11548" max="11548" width="14.54296875" style="14" customWidth="1"/>
    <col min="11549" max="11549" width="14.6328125" style="14" customWidth="1"/>
    <col min="11550" max="11550" width="13.08984375" style="14" customWidth="1"/>
    <col min="11551" max="11551" width="13.36328125" style="14" customWidth="1"/>
    <col min="11552" max="11553" width="22.6328125" style="14" customWidth="1"/>
    <col min="11554" max="11556" width="26.36328125" style="14" customWidth="1"/>
    <col min="11557" max="11557" width="27.6328125" style="14" customWidth="1"/>
    <col min="11558" max="11558" width="15.453125" style="14" bestFit="1" customWidth="1"/>
    <col min="11559" max="11559" width="25" style="14" bestFit="1" customWidth="1"/>
    <col min="11560" max="11560" width="13.453125" style="14" bestFit="1" customWidth="1"/>
    <col min="11561" max="11561" width="14.1796875" style="14" bestFit="1" customWidth="1"/>
    <col min="11562" max="11562" width="14.1796875" style="14" customWidth="1"/>
    <col min="11563" max="11563" width="25" style="14" bestFit="1" customWidth="1"/>
    <col min="11564" max="11564" width="25" style="14" customWidth="1"/>
    <col min="11565" max="11565" width="14.1796875" style="14" customWidth="1"/>
    <col min="11566" max="11566" width="11.26953125" style="14" bestFit="1" customWidth="1"/>
    <col min="11567" max="11567" width="14.453125" style="14" bestFit="1" customWidth="1"/>
    <col min="11568" max="11568" width="14.453125" style="14" customWidth="1"/>
    <col min="11569" max="11569" width="25" style="14" bestFit="1" customWidth="1"/>
    <col min="11570" max="11570" width="22.6328125" style="14" bestFit="1" customWidth="1"/>
    <col min="11571" max="11571" width="17" style="14" bestFit="1" customWidth="1"/>
    <col min="11572" max="11572" width="16.36328125" style="14" bestFit="1" customWidth="1"/>
    <col min="11573" max="11573" width="11.90625" style="14" bestFit="1" customWidth="1"/>
    <col min="11574" max="11574" width="21.54296875" style="14" bestFit="1" customWidth="1"/>
    <col min="11575" max="11575" width="16.36328125" style="14" bestFit="1" customWidth="1"/>
    <col min="11576" max="11576" width="19.81640625" style="14" bestFit="1" customWidth="1"/>
    <col min="11577" max="11577" width="15.26953125" style="14" bestFit="1" customWidth="1"/>
    <col min="11578" max="11578" width="16.6328125" style="14" bestFit="1" customWidth="1"/>
    <col min="11579" max="11579" width="15.6328125" style="14" bestFit="1" customWidth="1"/>
    <col min="11580" max="11580" width="20.36328125" style="14" bestFit="1" customWidth="1"/>
    <col min="11581" max="11581" width="12.1796875" style="14" bestFit="1" customWidth="1"/>
    <col min="11582" max="11758" width="8.7265625" style="14"/>
    <col min="11759" max="11759" width="9.90625" style="14" customWidth="1"/>
    <col min="11760" max="11760" width="11.81640625" style="14" customWidth="1"/>
    <col min="11761" max="11761" width="12.36328125" style="14" customWidth="1"/>
    <col min="11762" max="11762" width="12" style="14" customWidth="1"/>
    <col min="11763" max="11763" width="11.81640625" style="14" customWidth="1"/>
    <col min="11764" max="11764" width="12.54296875" style="14" customWidth="1"/>
    <col min="11765" max="11765" width="19.1796875" style="14" customWidth="1"/>
    <col min="11766" max="11766" width="28.7265625" style="14" customWidth="1"/>
    <col min="11767" max="11767" width="16.54296875" style="14" customWidth="1"/>
    <col min="11768" max="11772" width="11.81640625" style="14" customWidth="1"/>
    <col min="11773" max="11773" width="17.90625" style="14" customWidth="1"/>
    <col min="11774" max="11774" width="27" style="14" customWidth="1"/>
    <col min="11775" max="11775" width="19.08984375" style="14" customWidth="1"/>
    <col min="11776" max="11780" width="11.81640625" style="14" customWidth="1"/>
    <col min="11781" max="11781" width="18.1796875" style="14" customWidth="1"/>
    <col min="11782" max="11782" width="27.7265625" style="14" customWidth="1"/>
    <col min="11783" max="11783" width="19.26953125" style="14" customWidth="1"/>
    <col min="11784" max="11784" width="15.36328125" style="14" customWidth="1"/>
    <col min="11785" max="11786" width="18.6328125" style="14" customWidth="1"/>
    <col min="11787" max="11787" width="12.453125" style="14" customWidth="1"/>
    <col min="11788" max="11788" width="13.54296875" style="14" customWidth="1"/>
    <col min="11789" max="11789" width="13.1796875" style="14" customWidth="1"/>
    <col min="11790" max="11790" width="12.453125" style="14" customWidth="1"/>
    <col min="11791" max="11791" width="13.7265625" style="14" customWidth="1"/>
    <col min="11792" max="11792" width="15.54296875" style="14" customWidth="1"/>
    <col min="11793" max="11794" width="12.453125" style="14" customWidth="1"/>
    <col min="11795" max="11803" width="8.7265625" style="14"/>
    <col min="11804" max="11804" width="14.54296875" style="14" customWidth="1"/>
    <col min="11805" max="11805" width="14.6328125" style="14" customWidth="1"/>
    <col min="11806" max="11806" width="13.08984375" style="14" customWidth="1"/>
    <col min="11807" max="11807" width="13.36328125" style="14" customWidth="1"/>
    <col min="11808" max="11809" width="22.6328125" style="14" customWidth="1"/>
    <col min="11810" max="11812" width="26.36328125" style="14" customWidth="1"/>
    <col min="11813" max="11813" width="27.6328125" style="14" customWidth="1"/>
    <col min="11814" max="11814" width="15.453125" style="14" bestFit="1" customWidth="1"/>
    <col min="11815" max="11815" width="25" style="14" bestFit="1" customWidth="1"/>
    <col min="11816" max="11816" width="13.453125" style="14" bestFit="1" customWidth="1"/>
    <col min="11817" max="11817" width="14.1796875" style="14" bestFit="1" customWidth="1"/>
    <col min="11818" max="11818" width="14.1796875" style="14" customWidth="1"/>
    <col min="11819" max="11819" width="25" style="14" bestFit="1" customWidth="1"/>
    <col min="11820" max="11820" width="25" style="14" customWidth="1"/>
    <col min="11821" max="11821" width="14.1796875" style="14" customWidth="1"/>
    <col min="11822" max="11822" width="11.26953125" style="14" bestFit="1" customWidth="1"/>
    <col min="11823" max="11823" width="14.453125" style="14" bestFit="1" customWidth="1"/>
    <col min="11824" max="11824" width="14.453125" style="14" customWidth="1"/>
    <col min="11825" max="11825" width="25" style="14" bestFit="1" customWidth="1"/>
    <col min="11826" max="11826" width="22.6328125" style="14" bestFit="1" customWidth="1"/>
    <col min="11827" max="11827" width="17" style="14" bestFit="1" customWidth="1"/>
    <col min="11828" max="11828" width="16.36328125" style="14" bestFit="1" customWidth="1"/>
    <col min="11829" max="11829" width="11.90625" style="14" bestFit="1" customWidth="1"/>
    <col min="11830" max="11830" width="21.54296875" style="14" bestFit="1" customWidth="1"/>
    <col min="11831" max="11831" width="16.36328125" style="14" bestFit="1" customWidth="1"/>
    <col min="11832" max="11832" width="19.81640625" style="14" bestFit="1" customWidth="1"/>
    <col min="11833" max="11833" width="15.26953125" style="14" bestFit="1" customWidth="1"/>
    <col min="11834" max="11834" width="16.6328125" style="14" bestFit="1" customWidth="1"/>
    <col min="11835" max="11835" width="15.6328125" style="14" bestFit="1" customWidth="1"/>
    <col min="11836" max="11836" width="20.36328125" style="14" bestFit="1" customWidth="1"/>
    <col min="11837" max="11837" width="12.1796875" style="14" bestFit="1" customWidth="1"/>
    <col min="11838" max="12014" width="8.7265625" style="14"/>
    <col min="12015" max="12015" width="9.90625" style="14" customWidth="1"/>
    <col min="12016" max="12016" width="11.81640625" style="14" customWidth="1"/>
    <col min="12017" max="12017" width="12.36328125" style="14" customWidth="1"/>
    <col min="12018" max="12018" width="12" style="14" customWidth="1"/>
    <col min="12019" max="12019" width="11.81640625" style="14" customWidth="1"/>
    <col min="12020" max="12020" width="12.54296875" style="14" customWidth="1"/>
    <col min="12021" max="12021" width="19.1796875" style="14" customWidth="1"/>
    <col min="12022" max="12022" width="28.7265625" style="14" customWidth="1"/>
    <col min="12023" max="12023" width="16.54296875" style="14" customWidth="1"/>
    <col min="12024" max="12028" width="11.81640625" style="14" customWidth="1"/>
    <col min="12029" max="12029" width="17.90625" style="14" customWidth="1"/>
    <col min="12030" max="12030" width="27" style="14" customWidth="1"/>
    <col min="12031" max="12031" width="19.08984375" style="14" customWidth="1"/>
    <col min="12032" max="12036" width="11.81640625" style="14" customWidth="1"/>
    <col min="12037" max="12037" width="18.1796875" style="14" customWidth="1"/>
    <col min="12038" max="12038" width="27.7265625" style="14" customWidth="1"/>
    <col min="12039" max="12039" width="19.26953125" style="14" customWidth="1"/>
    <col min="12040" max="12040" width="15.36328125" style="14" customWidth="1"/>
    <col min="12041" max="12042" width="18.6328125" style="14" customWidth="1"/>
    <col min="12043" max="12043" width="12.453125" style="14" customWidth="1"/>
    <col min="12044" max="12044" width="13.54296875" style="14" customWidth="1"/>
    <col min="12045" max="12045" width="13.1796875" style="14" customWidth="1"/>
    <col min="12046" max="12046" width="12.453125" style="14" customWidth="1"/>
    <col min="12047" max="12047" width="13.7265625" style="14" customWidth="1"/>
    <col min="12048" max="12048" width="15.54296875" style="14" customWidth="1"/>
    <col min="12049" max="12050" width="12.453125" style="14" customWidth="1"/>
    <col min="12051" max="12059" width="8.7265625" style="14"/>
    <col min="12060" max="12060" width="14.54296875" style="14" customWidth="1"/>
    <col min="12061" max="12061" width="14.6328125" style="14" customWidth="1"/>
    <col min="12062" max="12062" width="13.08984375" style="14" customWidth="1"/>
    <col min="12063" max="12063" width="13.36328125" style="14" customWidth="1"/>
    <col min="12064" max="12065" width="22.6328125" style="14" customWidth="1"/>
    <col min="12066" max="12068" width="26.36328125" style="14" customWidth="1"/>
    <col min="12069" max="12069" width="27.6328125" style="14" customWidth="1"/>
    <col min="12070" max="12070" width="15.453125" style="14" bestFit="1" customWidth="1"/>
    <col min="12071" max="12071" width="25" style="14" bestFit="1" customWidth="1"/>
    <col min="12072" max="12072" width="13.453125" style="14" bestFit="1" customWidth="1"/>
    <col min="12073" max="12073" width="14.1796875" style="14" bestFit="1" customWidth="1"/>
    <col min="12074" max="12074" width="14.1796875" style="14" customWidth="1"/>
    <col min="12075" max="12075" width="25" style="14" bestFit="1" customWidth="1"/>
    <col min="12076" max="12076" width="25" style="14" customWidth="1"/>
    <col min="12077" max="12077" width="14.1796875" style="14" customWidth="1"/>
    <col min="12078" max="12078" width="11.26953125" style="14" bestFit="1" customWidth="1"/>
    <col min="12079" max="12079" width="14.453125" style="14" bestFit="1" customWidth="1"/>
    <col min="12080" max="12080" width="14.453125" style="14" customWidth="1"/>
    <col min="12081" max="12081" width="25" style="14" bestFit="1" customWidth="1"/>
    <col min="12082" max="12082" width="22.6328125" style="14" bestFit="1" customWidth="1"/>
    <col min="12083" max="12083" width="17" style="14" bestFit="1" customWidth="1"/>
    <col min="12084" max="12084" width="16.36328125" style="14" bestFit="1" customWidth="1"/>
    <col min="12085" max="12085" width="11.90625" style="14" bestFit="1" customWidth="1"/>
    <col min="12086" max="12086" width="21.54296875" style="14" bestFit="1" customWidth="1"/>
    <col min="12087" max="12087" width="16.36328125" style="14" bestFit="1" customWidth="1"/>
    <col min="12088" max="12088" width="19.81640625" style="14" bestFit="1" customWidth="1"/>
    <col min="12089" max="12089" width="15.26953125" style="14" bestFit="1" customWidth="1"/>
    <col min="12090" max="12090" width="16.6328125" style="14" bestFit="1" customWidth="1"/>
    <col min="12091" max="12091" width="15.6328125" style="14" bestFit="1" customWidth="1"/>
    <col min="12092" max="12092" width="20.36328125" style="14" bestFit="1" customWidth="1"/>
    <col min="12093" max="12093" width="12.1796875" style="14" bestFit="1" customWidth="1"/>
    <col min="12094" max="12270" width="8.7265625" style="14"/>
    <col min="12271" max="12271" width="9.90625" style="14" customWidth="1"/>
    <col min="12272" max="12272" width="11.81640625" style="14" customWidth="1"/>
    <col min="12273" max="12273" width="12.36328125" style="14" customWidth="1"/>
    <col min="12274" max="12274" width="12" style="14" customWidth="1"/>
    <col min="12275" max="12275" width="11.81640625" style="14" customWidth="1"/>
    <col min="12276" max="12276" width="12.54296875" style="14" customWidth="1"/>
    <col min="12277" max="12277" width="19.1796875" style="14" customWidth="1"/>
    <col min="12278" max="12278" width="28.7265625" style="14" customWidth="1"/>
    <col min="12279" max="12279" width="16.54296875" style="14" customWidth="1"/>
    <col min="12280" max="12284" width="11.81640625" style="14" customWidth="1"/>
    <col min="12285" max="12285" width="17.90625" style="14" customWidth="1"/>
    <col min="12286" max="12286" width="27" style="14" customWidth="1"/>
    <col min="12287" max="12287" width="19.08984375" style="14" customWidth="1"/>
    <col min="12288" max="12292" width="11.81640625" style="14" customWidth="1"/>
    <col min="12293" max="12293" width="18.1796875" style="14" customWidth="1"/>
    <col min="12294" max="12294" width="27.7265625" style="14" customWidth="1"/>
    <col min="12295" max="12295" width="19.26953125" style="14" customWidth="1"/>
    <col min="12296" max="12296" width="15.36328125" style="14" customWidth="1"/>
    <col min="12297" max="12298" width="18.6328125" style="14" customWidth="1"/>
    <col min="12299" max="12299" width="12.453125" style="14" customWidth="1"/>
    <col min="12300" max="12300" width="13.54296875" style="14" customWidth="1"/>
    <col min="12301" max="12301" width="13.1796875" style="14" customWidth="1"/>
    <col min="12302" max="12302" width="12.453125" style="14" customWidth="1"/>
    <col min="12303" max="12303" width="13.7265625" style="14" customWidth="1"/>
    <col min="12304" max="12304" width="15.54296875" style="14" customWidth="1"/>
    <col min="12305" max="12306" width="12.453125" style="14" customWidth="1"/>
    <col min="12307" max="12315" width="8.7265625" style="14"/>
    <col min="12316" max="12316" width="14.54296875" style="14" customWidth="1"/>
    <col min="12317" max="12317" width="14.6328125" style="14" customWidth="1"/>
    <col min="12318" max="12318" width="13.08984375" style="14" customWidth="1"/>
    <col min="12319" max="12319" width="13.36328125" style="14" customWidth="1"/>
    <col min="12320" max="12321" width="22.6328125" style="14" customWidth="1"/>
    <col min="12322" max="12324" width="26.36328125" style="14" customWidth="1"/>
    <col min="12325" max="12325" width="27.6328125" style="14" customWidth="1"/>
    <col min="12326" max="12326" width="15.453125" style="14" bestFit="1" customWidth="1"/>
    <col min="12327" max="12327" width="25" style="14" bestFit="1" customWidth="1"/>
    <col min="12328" max="12328" width="13.453125" style="14" bestFit="1" customWidth="1"/>
    <col min="12329" max="12329" width="14.1796875" style="14" bestFit="1" customWidth="1"/>
    <col min="12330" max="12330" width="14.1796875" style="14" customWidth="1"/>
    <col min="12331" max="12331" width="25" style="14" bestFit="1" customWidth="1"/>
    <col min="12332" max="12332" width="25" style="14" customWidth="1"/>
    <col min="12333" max="12333" width="14.1796875" style="14" customWidth="1"/>
    <col min="12334" max="12334" width="11.26953125" style="14" bestFit="1" customWidth="1"/>
    <col min="12335" max="12335" width="14.453125" style="14" bestFit="1" customWidth="1"/>
    <col min="12336" max="12336" width="14.453125" style="14" customWidth="1"/>
    <col min="12337" max="12337" width="25" style="14" bestFit="1" customWidth="1"/>
    <col min="12338" max="12338" width="22.6328125" style="14" bestFit="1" customWidth="1"/>
    <col min="12339" max="12339" width="17" style="14" bestFit="1" customWidth="1"/>
    <col min="12340" max="12340" width="16.36328125" style="14" bestFit="1" customWidth="1"/>
    <col min="12341" max="12341" width="11.90625" style="14" bestFit="1" customWidth="1"/>
    <col min="12342" max="12342" width="21.54296875" style="14" bestFit="1" customWidth="1"/>
    <col min="12343" max="12343" width="16.36328125" style="14" bestFit="1" customWidth="1"/>
    <col min="12344" max="12344" width="19.81640625" style="14" bestFit="1" customWidth="1"/>
    <col min="12345" max="12345" width="15.26953125" style="14" bestFit="1" customWidth="1"/>
    <col min="12346" max="12346" width="16.6328125" style="14" bestFit="1" customWidth="1"/>
    <col min="12347" max="12347" width="15.6328125" style="14" bestFit="1" customWidth="1"/>
    <col min="12348" max="12348" width="20.36328125" style="14" bestFit="1" customWidth="1"/>
    <col min="12349" max="12349" width="12.1796875" style="14" bestFit="1" customWidth="1"/>
    <col min="12350" max="12526" width="8.7265625" style="14"/>
    <col min="12527" max="12527" width="9.90625" style="14" customWidth="1"/>
    <col min="12528" max="12528" width="11.81640625" style="14" customWidth="1"/>
    <col min="12529" max="12529" width="12.36328125" style="14" customWidth="1"/>
    <col min="12530" max="12530" width="12" style="14" customWidth="1"/>
    <col min="12531" max="12531" width="11.81640625" style="14" customWidth="1"/>
    <col min="12532" max="12532" width="12.54296875" style="14" customWidth="1"/>
    <col min="12533" max="12533" width="19.1796875" style="14" customWidth="1"/>
    <col min="12534" max="12534" width="28.7265625" style="14" customWidth="1"/>
    <col min="12535" max="12535" width="16.54296875" style="14" customWidth="1"/>
    <col min="12536" max="12540" width="11.81640625" style="14" customWidth="1"/>
    <col min="12541" max="12541" width="17.90625" style="14" customWidth="1"/>
    <col min="12542" max="12542" width="27" style="14" customWidth="1"/>
    <col min="12543" max="12543" width="19.08984375" style="14" customWidth="1"/>
    <col min="12544" max="12548" width="11.81640625" style="14" customWidth="1"/>
    <col min="12549" max="12549" width="18.1796875" style="14" customWidth="1"/>
    <col min="12550" max="12550" width="27.7265625" style="14" customWidth="1"/>
    <col min="12551" max="12551" width="19.26953125" style="14" customWidth="1"/>
    <col min="12552" max="12552" width="15.36328125" style="14" customWidth="1"/>
    <col min="12553" max="12554" width="18.6328125" style="14" customWidth="1"/>
    <col min="12555" max="12555" width="12.453125" style="14" customWidth="1"/>
    <col min="12556" max="12556" width="13.54296875" style="14" customWidth="1"/>
    <col min="12557" max="12557" width="13.1796875" style="14" customWidth="1"/>
    <col min="12558" max="12558" width="12.453125" style="14" customWidth="1"/>
    <col min="12559" max="12559" width="13.7265625" style="14" customWidth="1"/>
    <col min="12560" max="12560" width="15.54296875" style="14" customWidth="1"/>
    <col min="12561" max="12562" width="12.453125" style="14" customWidth="1"/>
    <col min="12563" max="12571" width="8.7265625" style="14"/>
    <col min="12572" max="12572" width="14.54296875" style="14" customWidth="1"/>
    <col min="12573" max="12573" width="14.6328125" style="14" customWidth="1"/>
    <col min="12574" max="12574" width="13.08984375" style="14" customWidth="1"/>
    <col min="12575" max="12575" width="13.36328125" style="14" customWidth="1"/>
    <col min="12576" max="12577" width="22.6328125" style="14" customWidth="1"/>
    <col min="12578" max="12580" width="26.36328125" style="14" customWidth="1"/>
    <col min="12581" max="12581" width="27.6328125" style="14" customWidth="1"/>
    <col min="12582" max="12582" width="15.453125" style="14" bestFit="1" customWidth="1"/>
    <col min="12583" max="12583" width="25" style="14" bestFit="1" customWidth="1"/>
    <col min="12584" max="12584" width="13.453125" style="14" bestFit="1" customWidth="1"/>
    <col min="12585" max="12585" width="14.1796875" style="14" bestFit="1" customWidth="1"/>
    <col min="12586" max="12586" width="14.1796875" style="14" customWidth="1"/>
    <col min="12587" max="12587" width="25" style="14" bestFit="1" customWidth="1"/>
    <col min="12588" max="12588" width="25" style="14" customWidth="1"/>
    <col min="12589" max="12589" width="14.1796875" style="14" customWidth="1"/>
    <col min="12590" max="12590" width="11.26953125" style="14" bestFit="1" customWidth="1"/>
    <col min="12591" max="12591" width="14.453125" style="14" bestFit="1" customWidth="1"/>
    <col min="12592" max="12592" width="14.453125" style="14" customWidth="1"/>
    <col min="12593" max="12593" width="25" style="14" bestFit="1" customWidth="1"/>
    <col min="12594" max="12594" width="22.6328125" style="14" bestFit="1" customWidth="1"/>
    <col min="12595" max="12595" width="17" style="14" bestFit="1" customWidth="1"/>
    <col min="12596" max="12596" width="16.36328125" style="14" bestFit="1" customWidth="1"/>
    <col min="12597" max="12597" width="11.90625" style="14" bestFit="1" customWidth="1"/>
    <col min="12598" max="12598" width="21.54296875" style="14" bestFit="1" customWidth="1"/>
    <col min="12599" max="12599" width="16.36328125" style="14" bestFit="1" customWidth="1"/>
    <col min="12600" max="12600" width="19.81640625" style="14" bestFit="1" customWidth="1"/>
    <col min="12601" max="12601" width="15.26953125" style="14" bestFit="1" customWidth="1"/>
    <col min="12602" max="12602" width="16.6328125" style="14" bestFit="1" customWidth="1"/>
    <col min="12603" max="12603" width="15.6328125" style="14" bestFit="1" customWidth="1"/>
    <col min="12604" max="12604" width="20.36328125" style="14" bestFit="1" customWidth="1"/>
    <col min="12605" max="12605" width="12.1796875" style="14" bestFit="1" customWidth="1"/>
    <col min="12606" max="12782" width="8.7265625" style="14"/>
    <col min="12783" max="12783" width="9.90625" style="14" customWidth="1"/>
    <col min="12784" max="12784" width="11.81640625" style="14" customWidth="1"/>
    <col min="12785" max="12785" width="12.36328125" style="14" customWidth="1"/>
    <col min="12786" max="12786" width="12" style="14" customWidth="1"/>
    <col min="12787" max="12787" width="11.81640625" style="14" customWidth="1"/>
    <col min="12788" max="12788" width="12.54296875" style="14" customWidth="1"/>
    <col min="12789" max="12789" width="19.1796875" style="14" customWidth="1"/>
    <col min="12790" max="12790" width="28.7265625" style="14" customWidth="1"/>
    <col min="12791" max="12791" width="16.54296875" style="14" customWidth="1"/>
    <col min="12792" max="12796" width="11.81640625" style="14" customWidth="1"/>
    <col min="12797" max="12797" width="17.90625" style="14" customWidth="1"/>
    <col min="12798" max="12798" width="27" style="14" customWidth="1"/>
    <col min="12799" max="12799" width="19.08984375" style="14" customWidth="1"/>
    <col min="12800" max="12804" width="11.81640625" style="14" customWidth="1"/>
    <col min="12805" max="12805" width="18.1796875" style="14" customWidth="1"/>
    <col min="12806" max="12806" width="27.7265625" style="14" customWidth="1"/>
    <col min="12807" max="12807" width="19.26953125" style="14" customWidth="1"/>
    <col min="12808" max="12808" width="15.36328125" style="14" customWidth="1"/>
    <col min="12809" max="12810" width="18.6328125" style="14" customWidth="1"/>
    <col min="12811" max="12811" width="12.453125" style="14" customWidth="1"/>
    <col min="12812" max="12812" width="13.54296875" style="14" customWidth="1"/>
    <col min="12813" max="12813" width="13.1796875" style="14" customWidth="1"/>
    <col min="12814" max="12814" width="12.453125" style="14" customWidth="1"/>
    <col min="12815" max="12815" width="13.7265625" style="14" customWidth="1"/>
    <col min="12816" max="12816" width="15.54296875" style="14" customWidth="1"/>
    <col min="12817" max="12818" width="12.453125" style="14" customWidth="1"/>
    <col min="12819" max="12827" width="8.7265625" style="14"/>
    <col min="12828" max="12828" width="14.54296875" style="14" customWidth="1"/>
    <col min="12829" max="12829" width="14.6328125" style="14" customWidth="1"/>
    <col min="12830" max="12830" width="13.08984375" style="14" customWidth="1"/>
    <col min="12831" max="12831" width="13.36328125" style="14" customWidth="1"/>
    <col min="12832" max="12833" width="22.6328125" style="14" customWidth="1"/>
    <col min="12834" max="12836" width="26.36328125" style="14" customWidth="1"/>
    <col min="12837" max="12837" width="27.6328125" style="14" customWidth="1"/>
    <col min="12838" max="12838" width="15.453125" style="14" bestFit="1" customWidth="1"/>
    <col min="12839" max="12839" width="25" style="14" bestFit="1" customWidth="1"/>
    <col min="12840" max="12840" width="13.453125" style="14" bestFit="1" customWidth="1"/>
    <col min="12841" max="12841" width="14.1796875" style="14" bestFit="1" customWidth="1"/>
    <col min="12842" max="12842" width="14.1796875" style="14" customWidth="1"/>
    <col min="12843" max="12843" width="25" style="14" bestFit="1" customWidth="1"/>
    <col min="12844" max="12844" width="25" style="14" customWidth="1"/>
    <col min="12845" max="12845" width="14.1796875" style="14" customWidth="1"/>
    <col min="12846" max="12846" width="11.26953125" style="14" bestFit="1" customWidth="1"/>
    <col min="12847" max="12847" width="14.453125" style="14" bestFit="1" customWidth="1"/>
    <col min="12848" max="12848" width="14.453125" style="14" customWidth="1"/>
    <col min="12849" max="12849" width="25" style="14" bestFit="1" customWidth="1"/>
    <col min="12850" max="12850" width="22.6328125" style="14" bestFit="1" customWidth="1"/>
    <col min="12851" max="12851" width="17" style="14" bestFit="1" customWidth="1"/>
    <col min="12852" max="12852" width="16.36328125" style="14" bestFit="1" customWidth="1"/>
    <col min="12853" max="12853" width="11.90625" style="14" bestFit="1" customWidth="1"/>
    <col min="12854" max="12854" width="21.54296875" style="14" bestFit="1" customWidth="1"/>
    <col min="12855" max="12855" width="16.36328125" style="14" bestFit="1" customWidth="1"/>
    <col min="12856" max="12856" width="19.81640625" style="14" bestFit="1" customWidth="1"/>
    <col min="12857" max="12857" width="15.26953125" style="14" bestFit="1" customWidth="1"/>
    <col min="12858" max="12858" width="16.6328125" style="14" bestFit="1" customWidth="1"/>
    <col min="12859" max="12859" width="15.6328125" style="14" bestFit="1" customWidth="1"/>
    <col min="12860" max="12860" width="20.36328125" style="14" bestFit="1" customWidth="1"/>
    <col min="12861" max="12861" width="12.1796875" style="14" bestFit="1" customWidth="1"/>
    <col min="12862" max="13038" width="8.7265625" style="14"/>
    <col min="13039" max="13039" width="9.90625" style="14" customWidth="1"/>
    <col min="13040" max="13040" width="11.81640625" style="14" customWidth="1"/>
    <col min="13041" max="13041" width="12.36328125" style="14" customWidth="1"/>
    <col min="13042" max="13042" width="12" style="14" customWidth="1"/>
    <col min="13043" max="13043" width="11.81640625" style="14" customWidth="1"/>
    <col min="13044" max="13044" width="12.54296875" style="14" customWidth="1"/>
    <col min="13045" max="13045" width="19.1796875" style="14" customWidth="1"/>
    <col min="13046" max="13046" width="28.7265625" style="14" customWidth="1"/>
    <col min="13047" max="13047" width="16.54296875" style="14" customWidth="1"/>
    <col min="13048" max="13052" width="11.81640625" style="14" customWidth="1"/>
    <col min="13053" max="13053" width="17.90625" style="14" customWidth="1"/>
    <col min="13054" max="13054" width="27" style="14" customWidth="1"/>
    <col min="13055" max="13055" width="19.08984375" style="14" customWidth="1"/>
    <col min="13056" max="13060" width="11.81640625" style="14" customWidth="1"/>
    <col min="13061" max="13061" width="18.1796875" style="14" customWidth="1"/>
    <col min="13062" max="13062" width="27.7265625" style="14" customWidth="1"/>
    <col min="13063" max="13063" width="19.26953125" style="14" customWidth="1"/>
    <col min="13064" max="13064" width="15.36328125" style="14" customWidth="1"/>
    <col min="13065" max="13066" width="18.6328125" style="14" customWidth="1"/>
    <col min="13067" max="13067" width="12.453125" style="14" customWidth="1"/>
    <col min="13068" max="13068" width="13.54296875" style="14" customWidth="1"/>
    <col min="13069" max="13069" width="13.1796875" style="14" customWidth="1"/>
    <col min="13070" max="13070" width="12.453125" style="14" customWidth="1"/>
    <col min="13071" max="13071" width="13.7265625" style="14" customWidth="1"/>
    <col min="13072" max="13072" width="15.54296875" style="14" customWidth="1"/>
    <col min="13073" max="13074" width="12.453125" style="14" customWidth="1"/>
    <col min="13075" max="13083" width="8.7265625" style="14"/>
    <col min="13084" max="13084" width="14.54296875" style="14" customWidth="1"/>
    <col min="13085" max="13085" width="14.6328125" style="14" customWidth="1"/>
    <col min="13086" max="13086" width="13.08984375" style="14" customWidth="1"/>
    <col min="13087" max="13087" width="13.36328125" style="14" customWidth="1"/>
    <col min="13088" max="13089" width="22.6328125" style="14" customWidth="1"/>
    <col min="13090" max="13092" width="26.36328125" style="14" customWidth="1"/>
    <col min="13093" max="13093" width="27.6328125" style="14" customWidth="1"/>
    <col min="13094" max="13094" width="15.453125" style="14" bestFit="1" customWidth="1"/>
    <col min="13095" max="13095" width="25" style="14" bestFit="1" customWidth="1"/>
    <col min="13096" max="13096" width="13.453125" style="14" bestFit="1" customWidth="1"/>
    <col min="13097" max="13097" width="14.1796875" style="14" bestFit="1" customWidth="1"/>
    <col min="13098" max="13098" width="14.1796875" style="14" customWidth="1"/>
    <col min="13099" max="13099" width="25" style="14" bestFit="1" customWidth="1"/>
    <col min="13100" max="13100" width="25" style="14" customWidth="1"/>
    <col min="13101" max="13101" width="14.1796875" style="14" customWidth="1"/>
    <col min="13102" max="13102" width="11.26953125" style="14" bestFit="1" customWidth="1"/>
    <col min="13103" max="13103" width="14.453125" style="14" bestFit="1" customWidth="1"/>
    <col min="13104" max="13104" width="14.453125" style="14" customWidth="1"/>
    <col min="13105" max="13105" width="25" style="14" bestFit="1" customWidth="1"/>
    <col min="13106" max="13106" width="22.6328125" style="14" bestFit="1" customWidth="1"/>
    <col min="13107" max="13107" width="17" style="14" bestFit="1" customWidth="1"/>
    <col min="13108" max="13108" width="16.36328125" style="14" bestFit="1" customWidth="1"/>
    <col min="13109" max="13109" width="11.90625" style="14" bestFit="1" customWidth="1"/>
    <col min="13110" max="13110" width="21.54296875" style="14" bestFit="1" customWidth="1"/>
    <col min="13111" max="13111" width="16.36328125" style="14" bestFit="1" customWidth="1"/>
    <col min="13112" max="13112" width="19.81640625" style="14" bestFit="1" customWidth="1"/>
    <col min="13113" max="13113" width="15.26953125" style="14" bestFit="1" customWidth="1"/>
    <col min="13114" max="13114" width="16.6328125" style="14" bestFit="1" customWidth="1"/>
    <col min="13115" max="13115" width="15.6328125" style="14" bestFit="1" customWidth="1"/>
    <col min="13116" max="13116" width="20.36328125" style="14" bestFit="1" customWidth="1"/>
    <col min="13117" max="13117" width="12.1796875" style="14" bestFit="1" customWidth="1"/>
    <col min="13118" max="13294" width="8.7265625" style="14"/>
    <col min="13295" max="13295" width="9.90625" style="14" customWidth="1"/>
    <col min="13296" max="13296" width="11.81640625" style="14" customWidth="1"/>
    <col min="13297" max="13297" width="12.36328125" style="14" customWidth="1"/>
    <col min="13298" max="13298" width="12" style="14" customWidth="1"/>
    <col min="13299" max="13299" width="11.81640625" style="14" customWidth="1"/>
    <col min="13300" max="13300" width="12.54296875" style="14" customWidth="1"/>
    <col min="13301" max="13301" width="19.1796875" style="14" customWidth="1"/>
    <col min="13302" max="13302" width="28.7265625" style="14" customWidth="1"/>
    <col min="13303" max="13303" width="16.54296875" style="14" customWidth="1"/>
    <col min="13304" max="13308" width="11.81640625" style="14" customWidth="1"/>
    <col min="13309" max="13309" width="17.90625" style="14" customWidth="1"/>
    <col min="13310" max="13310" width="27" style="14" customWidth="1"/>
    <col min="13311" max="13311" width="19.08984375" style="14" customWidth="1"/>
    <col min="13312" max="13316" width="11.81640625" style="14" customWidth="1"/>
    <col min="13317" max="13317" width="18.1796875" style="14" customWidth="1"/>
    <col min="13318" max="13318" width="27.7265625" style="14" customWidth="1"/>
    <col min="13319" max="13319" width="19.26953125" style="14" customWidth="1"/>
    <col min="13320" max="13320" width="15.36328125" style="14" customWidth="1"/>
    <col min="13321" max="13322" width="18.6328125" style="14" customWidth="1"/>
    <col min="13323" max="13323" width="12.453125" style="14" customWidth="1"/>
    <col min="13324" max="13324" width="13.54296875" style="14" customWidth="1"/>
    <col min="13325" max="13325" width="13.1796875" style="14" customWidth="1"/>
    <col min="13326" max="13326" width="12.453125" style="14" customWidth="1"/>
    <col min="13327" max="13327" width="13.7265625" style="14" customWidth="1"/>
    <col min="13328" max="13328" width="15.54296875" style="14" customWidth="1"/>
    <col min="13329" max="13330" width="12.453125" style="14" customWidth="1"/>
    <col min="13331" max="13339" width="8.7265625" style="14"/>
    <col min="13340" max="13340" width="14.54296875" style="14" customWidth="1"/>
    <col min="13341" max="13341" width="14.6328125" style="14" customWidth="1"/>
    <col min="13342" max="13342" width="13.08984375" style="14" customWidth="1"/>
    <col min="13343" max="13343" width="13.36328125" style="14" customWidth="1"/>
    <col min="13344" max="13345" width="22.6328125" style="14" customWidth="1"/>
    <col min="13346" max="13348" width="26.36328125" style="14" customWidth="1"/>
    <col min="13349" max="13349" width="27.6328125" style="14" customWidth="1"/>
    <col min="13350" max="13350" width="15.453125" style="14" bestFit="1" customWidth="1"/>
    <col min="13351" max="13351" width="25" style="14" bestFit="1" customWidth="1"/>
    <col min="13352" max="13352" width="13.453125" style="14" bestFit="1" customWidth="1"/>
    <col min="13353" max="13353" width="14.1796875" style="14" bestFit="1" customWidth="1"/>
    <col min="13354" max="13354" width="14.1796875" style="14" customWidth="1"/>
    <col min="13355" max="13355" width="25" style="14" bestFit="1" customWidth="1"/>
    <col min="13356" max="13356" width="25" style="14" customWidth="1"/>
    <col min="13357" max="13357" width="14.1796875" style="14" customWidth="1"/>
    <col min="13358" max="13358" width="11.26953125" style="14" bestFit="1" customWidth="1"/>
    <col min="13359" max="13359" width="14.453125" style="14" bestFit="1" customWidth="1"/>
    <col min="13360" max="13360" width="14.453125" style="14" customWidth="1"/>
    <col min="13361" max="13361" width="25" style="14" bestFit="1" customWidth="1"/>
    <col min="13362" max="13362" width="22.6328125" style="14" bestFit="1" customWidth="1"/>
    <col min="13363" max="13363" width="17" style="14" bestFit="1" customWidth="1"/>
    <col min="13364" max="13364" width="16.36328125" style="14" bestFit="1" customWidth="1"/>
    <col min="13365" max="13365" width="11.90625" style="14" bestFit="1" customWidth="1"/>
    <col min="13366" max="13366" width="21.54296875" style="14" bestFit="1" customWidth="1"/>
    <col min="13367" max="13367" width="16.36328125" style="14" bestFit="1" customWidth="1"/>
    <col min="13368" max="13368" width="19.81640625" style="14" bestFit="1" customWidth="1"/>
    <col min="13369" max="13369" width="15.26953125" style="14" bestFit="1" customWidth="1"/>
    <col min="13370" max="13370" width="16.6328125" style="14" bestFit="1" customWidth="1"/>
    <col min="13371" max="13371" width="15.6328125" style="14" bestFit="1" customWidth="1"/>
    <col min="13372" max="13372" width="20.36328125" style="14" bestFit="1" customWidth="1"/>
    <col min="13373" max="13373" width="12.1796875" style="14" bestFit="1" customWidth="1"/>
    <col min="13374" max="13550" width="8.7265625" style="14"/>
    <col min="13551" max="13551" width="9.90625" style="14" customWidth="1"/>
    <col min="13552" max="13552" width="11.81640625" style="14" customWidth="1"/>
    <col min="13553" max="13553" width="12.36328125" style="14" customWidth="1"/>
    <col min="13554" max="13554" width="12" style="14" customWidth="1"/>
    <col min="13555" max="13555" width="11.81640625" style="14" customWidth="1"/>
    <col min="13556" max="13556" width="12.54296875" style="14" customWidth="1"/>
    <col min="13557" max="13557" width="19.1796875" style="14" customWidth="1"/>
    <col min="13558" max="13558" width="28.7265625" style="14" customWidth="1"/>
    <col min="13559" max="13559" width="16.54296875" style="14" customWidth="1"/>
    <col min="13560" max="13564" width="11.81640625" style="14" customWidth="1"/>
    <col min="13565" max="13565" width="17.90625" style="14" customWidth="1"/>
    <col min="13566" max="13566" width="27" style="14" customWidth="1"/>
    <col min="13567" max="13567" width="19.08984375" style="14" customWidth="1"/>
    <col min="13568" max="13572" width="11.81640625" style="14" customWidth="1"/>
    <col min="13573" max="13573" width="18.1796875" style="14" customWidth="1"/>
    <col min="13574" max="13574" width="27.7265625" style="14" customWidth="1"/>
    <col min="13575" max="13575" width="19.26953125" style="14" customWidth="1"/>
    <col min="13576" max="13576" width="15.36328125" style="14" customWidth="1"/>
    <col min="13577" max="13578" width="18.6328125" style="14" customWidth="1"/>
    <col min="13579" max="13579" width="12.453125" style="14" customWidth="1"/>
    <col min="13580" max="13580" width="13.54296875" style="14" customWidth="1"/>
    <col min="13581" max="13581" width="13.1796875" style="14" customWidth="1"/>
    <col min="13582" max="13582" width="12.453125" style="14" customWidth="1"/>
    <col min="13583" max="13583" width="13.7265625" style="14" customWidth="1"/>
    <col min="13584" max="13584" width="15.54296875" style="14" customWidth="1"/>
    <col min="13585" max="13586" width="12.453125" style="14" customWidth="1"/>
    <col min="13587" max="13595" width="8.7265625" style="14"/>
    <col min="13596" max="13596" width="14.54296875" style="14" customWidth="1"/>
    <col min="13597" max="13597" width="14.6328125" style="14" customWidth="1"/>
    <col min="13598" max="13598" width="13.08984375" style="14" customWidth="1"/>
    <col min="13599" max="13599" width="13.36328125" style="14" customWidth="1"/>
    <col min="13600" max="13601" width="22.6328125" style="14" customWidth="1"/>
    <col min="13602" max="13604" width="26.36328125" style="14" customWidth="1"/>
    <col min="13605" max="13605" width="27.6328125" style="14" customWidth="1"/>
    <col min="13606" max="13606" width="15.453125" style="14" bestFit="1" customWidth="1"/>
    <col min="13607" max="13607" width="25" style="14" bestFit="1" customWidth="1"/>
    <col min="13608" max="13608" width="13.453125" style="14" bestFit="1" customWidth="1"/>
    <col min="13609" max="13609" width="14.1796875" style="14" bestFit="1" customWidth="1"/>
    <col min="13610" max="13610" width="14.1796875" style="14" customWidth="1"/>
    <col min="13611" max="13611" width="25" style="14" bestFit="1" customWidth="1"/>
    <col min="13612" max="13612" width="25" style="14" customWidth="1"/>
    <col min="13613" max="13613" width="14.1796875" style="14" customWidth="1"/>
    <col min="13614" max="13614" width="11.26953125" style="14" bestFit="1" customWidth="1"/>
    <col min="13615" max="13615" width="14.453125" style="14" bestFit="1" customWidth="1"/>
    <col min="13616" max="13616" width="14.453125" style="14" customWidth="1"/>
    <col min="13617" max="13617" width="25" style="14" bestFit="1" customWidth="1"/>
    <col min="13618" max="13618" width="22.6328125" style="14" bestFit="1" customWidth="1"/>
    <col min="13619" max="13619" width="17" style="14" bestFit="1" customWidth="1"/>
    <col min="13620" max="13620" width="16.36328125" style="14" bestFit="1" customWidth="1"/>
    <col min="13621" max="13621" width="11.90625" style="14" bestFit="1" customWidth="1"/>
    <col min="13622" max="13622" width="21.54296875" style="14" bestFit="1" customWidth="1"/>
    <col min="13623" max="13623" width="16.36328125" style="14" bestFit="1" customWidth="1"/>
    <col min="13624" max="13624" width="19.81640625" style="14" bestFit="1" customWidth="1"/>
    <col min="13625" max="13625" width="15.26953125" style="14" bestFit="1" customWidth="1"/>
    <col min="13626" max="13626" width="16.6328125" style="14" bestFit="1" customWidth="1"/>
    <col min="13627" max="13627" width="15.6328125" style="14" bestFit="1" customWidth="1"/>
    <col min="13628" max="13628" width="20.36328125" style="14" bestFit="1" customWidth="1"/>
    <col min="13629" max="13629" width="12.1796875" style="14" bestFit="1" customWidth="1"/>
    <col min="13630" max="13806" width="8.7265625" style="14"/>
    <col min="13807" max="13807" width="9.90625" style="14" customWidth="1"/>
    <col min="13808" max="13808" width="11.81640625" style="14" customWidth="1"/>
    <col min="13809" max="13809" width="12.36328125" style="14" customWidth="1"/>
    <col min="13810" max="13810" width="12" style="14" customWidth="1"/>
    <col min="13811" max="13811" width="11.81640625" style="14" customWidth="1"/>
    <col min="13812" max="13812" width="12.54296875" style="14" customWidth="1"/>
    <col min="13813" max="13813" width="19.1796875" style="14" customWidth="1"/>
    <col min="13814" max="13814" width="28.7265625" style="14" customWidth="1"/>
    <col min="13815" max="13815" width="16.54296875" style="14" customWidth="1"/>
    <col min="13816" max="13820" width="11.81640625" style="14" customWidth="1"/>
    <col min="13821" max="13821" width="17.90625" style="14" customWidth="1"/>
    <col min="13822" max="13822" width="27" style="14" customWidth="1"/>
    <col min="13823" max="13823" width="19.08984375" style="14" customWidth="1"/>
    <col min="13824" max="13828" width="11.81640625" style="14" customWidth="1"/>
    <col min="13829" max="13829" width="18.1796875" style="14" customWidth="1"/>
    <col min="13830" max="13830" width="27.7265625" style="14" customWidth="1"/>
    <col min="13831" max="13831" width="19.26953125" style="14" customWidth="1"/>
    <col min="13832" max="13832" width="15.36328125" style="14" customWidth="1"/>
    <col min="13833" max="13834" width="18.6328125" style="14" customWidth="1"/>
    <col min="13835" max="13835" width="12.453125" style="14" customWidth="1"/>
    <col min="13836" max="13836" width="13.54296875" style="14" customWidth="1"/>
    <col min="13837" max="13837" width="13.1796875" style="14" customWidth="1"/>
    <col min="13838" max="13838" width="12.453125" style="14" customWidth="1"/>
    <col min="13839" max="13839" width="13.7265625" style="14" customWidth="1"/>
    <col min="13840" max="13840" width="15.54296875" style="14" customWidth="1"/>
    <col min="13841" max="13842" width="12.453125" style="14" customWidth="1"/>
    <col min="13843" max="13851" width="8.7265625" style="14"/>
    <col min="13852" max="13852" width="14.54296875" style="14" customWidth="1"/>
    <col min="13853" max="13853" width="14.6328125" style="14" customWidth="1"/>
    <col min="13854" max="13854" width="13.08984375" style="14" customWidth="1"/>
    <col min="13855" max="13855" width="13.36328125" style="14" customWidth="1"/>
    <col min="13856" max="13857" width="22.6328125" style="14" customWidth="1"/>
    <col min="13858" max="13860" width="26.36328125" style="14" customWidth="1"/>
    <col min="13861" max="13861" width="27.6328125" style="14" customWidth="1"/>
    <col min="13862" max="13862" width="15.453125" style="14" bestFit="1" customWidth="1"/>
    <col min="13863" max="13863" width="25" style="14" bestFit="1" customWidth="1"/>
    <col min="13864" max="13864" width="13.453125" style="14" bestFit="1" customWidth="1"/>
    <col min="13865" max="13865" width="14.1796875" style="14" bestFit="1" customWidth="1"/>
    <col min="13866" max="13866" width="14.1796875" style="14" customWidth="1"/>
    <col min="13867" max="13867" width="25" style="14" bestFit="1" customWidth="1"/>
    <col min="13868" max="13868" width="25" style="14" customWidth="1"/>
    <col min="13869" max="13869" width="14.1796875" style="14" customWidth="1"/>
    <col min="13870" max="13870" width="11.26953125" style="14" bestFit="1" customWidth="1"/>
    <col min="13871" max="13871" width="14.453125" style="14" bestFit="1" customWidth="1"/>
    <col min="13872" max="13872" width="14.453125" style="14" customWidth="1"/>
    <col min="13873" max="13873" width="25" style="14" bestFit="1" customWidth="1"/>
    <col min="13874" max="13874" width="22.6328125" style="14" bestFit="1" customWidth="1"/>
    <col min="13875" max="13875" width="17" style="14" bestFit="1" customWidth="1"/>
    <col min="13876" max="13876" width="16.36328125" style="14" bestFit="1" customWidth="1"/>
    <col min="13877" max="13877" width="11.90625" style="14" bestFit="1" customWidth="1"/>
    <col min="13878" max="13878" width="21.54296875" style="14" bestFit="1" customWidth="1"/>
    <col min="13879" max="13879" width="16.36328125" style="14" bestFit="1" customWidth="1"/>
    <col min="13880" max="13880" width="19.81640625" style="14" bestFit="1" customWidth="1"/>
    <col min="13881" max="13881" width="15.26953125" style="14" bestFit="1" customWidth="1"/>
    <col min="13882" max="13882" width="16.6328125" style="14" bestFit="1" customWidth="1"/>
    <col min="13883" max="13883" width="15.6328125" style="14" bestFit="1" customWidth="1"/>
    <col min="13884" max="13884" width="20.36328125" style="14" bestFit="1" customWidth="1"/>
    <col min="13885" max="13885" width="12.1796875" style="14" bestFit="1" customWidth="1"/>
    <col min="13886" max="14062" width="8.7265625" style="14"/>
    <col min="14063" max="14063" width="9.90625" style="14" customWidth="1"/>
    <col min="14064" max="14064" width="11.81640625" style="14" customWidth="1"/>
    <col min="14065" max="14065" width="12.36328125" style="14" customWidth="1"/>
    <col min="14066" max="14066" width="12" style="14" customWidth="1"/>
    <col min="14067" max="14067" width="11.81640625" style="14" customWidth="1"/>
    <col min="14068" max="14068" width="12.54296875" style="14" customWidth="1"/>
    <col min="14069" max="14069" width="19.1796875" style="14" customWidth="1"/>
    <col min="14070" max="14070" width="28.7265625" style="14" customWidth="1"/>
    <col min="14071" max="14071" width="16.54296875" style="14" customWidth="1"/>
    <col min="14072" max="14076" width="11.81640625" style="14" customWidth="1"/>
    <col min="14077" max="14077" width="17.90625" style="14" customWidth="1"/>
    <col min="14078" max="14078" width="27" style="14" customWidth="1"/>
    <col min="14079" max="14079" width="19.08984375" style="14" customWidth="1"/>
    <col min="14080" max="14084" width="11.81640625" style="14" customWidth="1"/>
    <col min="14085" max="14085" width="18.1796875" style="14" customWidth="1"/>
    <col min="14086" max="14086" width="27.7265625" style="14" customWidth="1"/>
    <col min="14087" max="14087" width="19.26953125" style="14" customWidth="1"/>
    <col min="14088" max="14088" width="15.36328125" style="14" customWidth="1"/>
    <col min="14089" max="14090" width="18.6328125" style="14" customWidth="1"/>
    <col min="14091" max="14091" width="12.453125" style="14" customWidth="1"/>
    <col min="14092" max="14092" width="13.54296875" style="14" customWidth="1"/>
    <col min="14093" max="14093" width="13.1796875" style="14" customWidth="1"/>
    <col min="14094" max="14094" width="12.453125" style="14" customWidth="1"/>
    <col min="14095" max="14095" width="13.7265625" style="14" customWidth="1"/>
    <col min="14096" max="14096" width="15.54296875" style="14" customWidth="1"/>
    <col min="14097" max="14098" width="12.453125" style="14" customWidth="1"/>
    <col min="14099" max="14107" width="8.7265625" style="14"/>
    <col min="14108" max="14108" width="14.54296875" style="14" customWidth="1"/>
    <col min="14109" max="14109" width="14.6328125" style="14" customWidth="1"/>
    <col min="14110" max="14110" width="13.08984375" style="14" customWidth="1"/>
    <col min="14111" max="14111" width="13.36328125" style="14" customWidth="1"/>
    <col min="14112" max="14113" width="22.6328125" style="14" customWidth="1"/>
    <col min="14114" max="14116" width="26.36328125" style="14" customWidth="1"/>
    <col min="14117" max="14117" width="27.6328125" style="14" customWidth="1"/>
    <col min="14118" max="14118" width="15.453125" style="14" bestFit="1" customWidth="1"/>
    <col min="14119" max="14119" width="25" style="14" bestFit="1" customWidth="1"/>
    <col min="14120" max="14120" width="13.453125" style="14" bestFit="1" customWidth="1"/>
    <col min="14121" max="14121" width="14.1796875" style="14" bestFit="1" customWidth="1"/>
    <col min="14122" max="14122" width="14.1796875" style="14" customWidth="1"/>
    <col min="14123" max="14123" width="25" style="14" bestFit="1" customWidth="1"/>
    <col min="14124" max="14124" width="25" style="14" customWidth="1"/>
    <col min="14125" max="14125" width="14.1796875" style="14" customWidth="1"/>
    <col min="14126" max="14126" width="11.26953125" style="14" bestFit="1" customWidth="1"/>
    <col min="14127" max="14127" width="14.453125" style="14" bestFit="1" customWidth="1"/>
    <col min="14128" max="14128" width="14.453125" style="14" customWidth="1"/>
    <col min="14129" max="14129" width="25" style="14" bestFit="1" customWidth="1"/>
    <col min="14130" max="14130" width="22.6328125" style="14" bestFit="1" customWidth="1"/>
    <col min="14131" max="14131" width="17" style="14" bestFit="1" customWidth="1"/>
    <col min="14132" max="14132" width="16.36328125" style="14" bestFit="1" customWidth="1"/>
    <col min="14133" max="14133" width="11.90625" style="14" bestFit="1" customWidth="1"/>
    <col min="14134" max="14134" width="21.54296875" style="14" bestFit="1" customWidth="1"/>
    <col min="14135" max="14135" width="16.36328125" style="14" bestFit="1" customWidth="1"/>
    <col min="14136" max="14136" width="19.81640625" style="14" bestFit="1" customWidth="1"/>
    <col min="14137" max="14137" width="15.26953125" style="14" bestFit="1" customWidth="1"/>
    <col min="14138" max="14138" width="16.6328125" style="14" bestFit="1" customWidth="1"/>
    <col min="14139" max="14139" width="15.6328125" style="14" bestFit="1" customWidth="1"/>
    <col min="14140" max="14140" width="20.36328125" style="14" bestFit="1" customWidth="1"/>
    <col min="14141" max="14141" width="12.1796875" style="14" bestFit="1" customWidth="1"/>
    <col min="14142" max="14318" width="8.7265625" style="14"/>
    <col min="14319" max="14319" width="9.90625" style="14" customWidth="1"/>
    <col min="14320" max="14320" width="11.81640625" style="14" customWidth="1"/>
    <col min="14321" max="14321" width="12.36328125" style="14" customWidth="1"/>
    <col min="14322" max="14322" width="12" style="14" customWidth="1"/>
    <col min="14323" max="14323" width="11.81640625" style="14" customWidth="1"/>
    <col min="14324" max="14324" width="12.54296875" style="14" customWidth="1"/>
    <col min="14325" max="14325" width="19.1796875" style="14" customWidth="1"/>
    <col min="14326" max="14326" width="28.7265625" style="14" customWidth="1"/>
    <col min="14327" max="14327" width="16.54296875" style="14" customWidth="1"/>
    <col min="14328" max="14332" width="11.81640625" style="14" customWidth="1"/>
    <col min="14333" max="14333" width="17.90625" style="14" customWidth="1"/>
    <col min="14334" max="14334" width="27" style="14" customWidth="1"/>
    <col min="14335" max="14335" width="19.08984375" style="14" customWidth="1"/>
    <col min="14336" max="14340" width="11.81640625" style="14" customWidth="1"/>
    <col min="14341" max="14341" width="18.1796875" style="14" customWidth="1"/>
    <col min="14342" max="14342" width="27.7265625" style="14" customWidth="1"/>
    <col min="14343" max="14343" width="19.26953125" style="14" customWidth="1"/>
    <col min="14344" max="14344" width="15.36328125" style="14" customWidth="1"/>
    <col min="14345" max="14346" width="18.6328125" style="14" customWidth="1"/>
    <col min="14347" max="14347" width="12.453125" style="14" customWidth="1"/>
    <col min="14348" max="14348" width="13.54296875" style="14" customWidth="1"/>
    <col min="14349" max="14349" width="13.1796875" style="14" customWidth="1"/>
    <col min="14350" max="14350" width="12.453125" style="14" customWidth="1"/>
    <col min="14351" max="14351" width="13.7265625" style="14" customWidth="1"/>
    <col min="14352" max="14352" width="15.54296875" style="14" customWidth="1"/>
    <col min="14353" max="14354" width="12.453125" style="14" customWidth="1"/>
    <col min="14355" max="14363" width="8.7265625" style="14"/>
    <col min="14364" max="14364" width="14.54296875" style="14" customWidth="1"/>
    <col min="14365" max="14365" width="14.6328125" style="14" customWidth="1"/>
    <col min="14366" max="14366" width="13.08984375" style="14" customWidth="1"/>
    <col min="14367" max="14367" width="13.36328125" style="14" customWidth="1"/>
    <col min="14368" max="14369" width="22.6328125" style="14" customWidth="1"/>
    <col min="14370" max="14372" width="26.36328125" style="14" customWidth="1"/>
    <col min="14373" max="14373" width="27.6328125" style="14" customWidth="1"/>
    <col min="14374" max="14374" width="15.453125" style="14" bestFit="1" customWidth="1"/>
    <col min="14375" max="14375" width="25" style="14" bestFit="1" customWidth="1"/>
    <col min="14376" max="14376" width="13.453125" style="14" bestFit="1" customWidth="1"/>
    <col min="14377" max="14377" width="14.1796875" style="14" bestFit="1" customWidth="1"/>
    <col min="14378" max="14378" width="14.1796875" style="14" customWidth="1"/>
    <col min="14379" max="14379" width="25" style="14" bestFit="1" customWidth="1"/>
    <col min="14380" max="14380" width="25" style="14" customWidth="1"/>
    <col min="14381" max="14381" width="14.1796875" style="14" customWidth="1"/>
    <col min="14382" max="14382" width="11.26953125" style="14" bestFit="1" customWidth="1"/>
    <col min="14383" max="14383" width="14.453125" style="14" bestFit="1" customWidth="1"/>
    <col min="14384" max="14384" width="14.453125" style="14" customWidth="1"/>
    <col min="14385" max="14385" width="25" style="14" bestFit="1" customWidth="1"/>
    <col min="14386" max="14386" width="22.6328125" style="14" bestFit="1" customWidth="1"/>
    <col min="14387" max="14387" width="17" style="14" bestFit="1" customWidth="1"/>
    <col min="14388" max="14388" width="16.36328125" style="14" bestFit="1" customWidth="1"/>
    <col min="14389" max="14389" width="11.90625" style="14" bestFit="1" customWidth="1"/>
    <col min="14390" max="14390" width="21.54296875" style="14" bestFit="1" customWidth="1"/>
    <col min="14391" max="14391" width="16.36328125" style="14" bestFit="1" customWidth="1"/>
    <col min="14392" max="14392" width="19.81640625" style="14" bestFit="1" customWidth="1"/>
    <col min="14393" max="14393" width="15.26953125" style="14" bestFit="1" customWidth="1"/>
    <col min="14394" max="14394" width="16.6328125" style="14" bestFit="1" customWidth="1"/>
    <col min="14395" max="14395" width="15.6328125" style="14" bestFit="1" customWidth="1"/>
    <col min="14396" max="14396" width="20.36328125" style="14" bestFit="1" customWidth="1"/>
    <col min="14397" max="14397" width="12.1796875" style="14" bestFit="1" customWidth="1"/>
    <col min="14398" max="14574" width="8.7265625" style="14"/>
    <col min="14575" max="14575" width="9.90625" style="14" customWidth="1"/>
    <col min="14576" max="14576" width="11.81640625" style="14" customWidth="1"/>
    <col min="14577" max="14577" width="12.36328125" style="14" customWidth="1"/>
    <col min="14578" max="14578" width="12" style="14" customWidth="1"/>
    <col min="14579" max="14579" width="11.81640625" style="14" customWidth="1"/>
    <col min="14580" max="14580" width="12.54296875" style="14" customWidth="1"/>
    <col min="14581" max="14581" width="19.1796875" style="14" customWidth="1"/>
    <col min="14582" max="14582" width="28.7265625" style="14" customWidth="1"/>
    <col min="14583" max="14583" width="16.54296875" style="14" customWidth="1"/>
    <col min="14584" max="14588" width="11.81640625" style="14" customWidth="1"/>
    <col min="14589" max="14589" width="17.90625" style="14" customWidth="1"/>
    <col min="14590" max="14590" width="27" style="14" customWidth="1"/>
    <col min="14591" max="14591" width="19.08984375" style="14" customWidth="1"/>
    <col min="14592" max="14596" width="11.81640625" style="14" customWidth="1"/>
    <col min="14597" max="14597" width="18.1796875" style="14" customWidth="1"/>
    <col min="14598" max="14598" width="27.7265625" style="14" customWidth="1"/>
    <col min="14599" max="14599" width="19.26953125" style="14" customWidth="1"/>
    <col min="14600" max="14600" width="15.36328125" style="14" customWidth="1"/>
    <col min="14601" max="14602" width="18.6328125" style="14" customWidth="1"/>
    <col min="14603" max="14603" width="12.453125" style="14" customWidth="1"/>
    <col min="14604" max="14604" width="13.54296875" style="14" customWidth="1"/>
    <col min="14605" max="14605" width="13.1796875" style="14" customWidth="1"/>
    <col min="14606" max="14606" width="12.453125" style="14" customWidth="1"/>
    <col min="14607" max="14607" width="13.7265625" style="14" customWidth="1"/>
    <col min="14608" max="14608" width="15.54296875" style="14" customWidth="1"/>
    <col min="14609" max="14610" width="12.453125" style="14" customWidth="1"/>
    <col min="14611" max="14619" width="8.7265625" style="14"/>
    <col min="14620" max="14620" width="14.54296875" style="14" customWidth="1"/>
    <col min="14621" max="14621" width="14.6328125" style="14" customWidth="1"/>
    <col min="14622" max="14622" width="13.08984375" style="14" customWidth="1"/>
    <col min="14623" max="14623" width="13.36328125" style="14" customWidth="1"/>
    <col min="14624" max="14625" width="22.6328125" style="14" customWidth="1"/>
    <col min="14626" max="14628" width="26.36328125" style="14" customWidth="1"/>
    <col min="14629" max="14629" width="27.6328125" style="14" customWidth="1"/>
    <col min="14630" max="14630" width="15.453125" style="14" bestFit="1" customWidth="1"/>
    <col min="14631" max="14631" width="25" style="14" bestFit="1" customWidth="1"/>
    <col min="14632" max="14632" width="13.453125" style="14" bestFit="1" customWidth="1"/>
    <col min="14633" max="14633" width="14.1796875" style="14" bestFit="1" customWidth="1"/>
    <col min="14634" max="14634" width="14.1796875" style="14" customWidth="1"/>
    <col min="14635" max="14635" width="25" style="14" bestFit="1" customWidth="1"/>
    <col min="14636" max="14636" width="25" style="14" customWidth="1"/>
    <col min="14637" max="14637" width="14.1796875" style="14" customWidth="1"/>
    <col min="14638" max="14638" width="11.26953125" style="14" bestFit="1" customWidth="1"/>
    <col min="14639" max="14639" width="14.453125" style="14" bestFit="1" customWidth="1"/>
    <col min="14640" max="14640" width="14.453125" style="14" customWidth="1"/>
    <col min="14641" max="14641" width="25" style="14" bestFit="1" customWidth="1"/>
    <col min="14642" max="14642" width="22.6328125" style="14" bestFit="1" customWidth="1"/>
    <col min="14643" max="14643" width="17" style="14" bestFit="1" customWidth="1"/>
    <col min="14644" max="14644" width="16.36328125" style="14" bestFit="1" customWidth="1"/>
    <col min="14645" max="14645" width="11.90625" style="14" bestFit="1" customWidth="1"/>
    <col min="14646" max="14646" width="21.54296875" style="14" bestFit="1" customWidth="1"/>
    <col min="14647" max="14647" width="16.36328125" style="14" bestFit="1" customWidth="1"/>
    <col min="14648" max="14648" width="19.81640625" style="14" bestFit="1" customWidth="1"/>
    <col min="14649" max="14649" width="15.26953125" style="14" bestFit="1" customWidth="1"/>
    <col min="14650" max="14650" width="16.6328125" style="14" bestFit="1" customWidth="1"/>
    <col min="14651" max="14651" width="15.6328125" style="14" bestFit="1" customWidth="1"/>
    <col min="14652" max="14652" width="20.36328125" style="14" bestFit="1" customWidth="1"/>
    <col min="14653" max="14653" width="12.1796875" style="14" bestFit="1" customWidth="1"/>
    <col min="14654" max="14830" width="8.7265625" style="14"/>
    <col min="14831" max="14831" width="9.90625" style="14" customWidth="1"/>
    <col min="14832" max="14832" width="11.81640625" style="14" customWidth="1"/>
    <col min="14833" max="14833" width="12.36328125" style="14" customWidth="1"/>
    <col min="14834" max="14834" width="12" style="14" customWidth="1"/>
    <col min="14835" max="14835" width="11.81640625" style="14" customWidth="1"/>
    <col min="14836" max="14836" width="12.54296875" style="14" customWidth="1"/>
    <col min="14837" max="14837" width="19.1796875" style="14" customWidth="1"/>
    <col min="14838" max="14838" width="28.7265625" style="14" customWidth="1"/>
    <col min="14839" max="14839" width="16.54296875" style="14" customWidth="1"/>
    <col min="14840" max="14844" width="11.81640625" style="14" customWidth="1"/>
    <col min="14845" max="14845" width="17.90625" style="14" customWidth="1"/>
    <col min="14846" max="14846" width="27" style="14" customWidth="1"/>
    <col min="14847" max="14847" width="19.08984375" style="14" customWidth="1"/>
    <col min="14848" max="14852" width="11.81640625" style="14" customWidth="1"/>
    <col min="14853" max="14853" width="18.1796875" style="14" customWidth="1"/>
    <col min="14854" max="14854" width="27.7265625" style="14" customWidth="1"/>
    <col min="14855" max="14855" width="19.26953125" style="14" customWidth="1"/>
    <col min="14856" max="14856" width="15.36328125" style="14" customWidth="1"/>
    <col min="14857" max="14858" width="18.6328125" style="14" customWidth="1"/>
    <col min="14859" max="14859" width="12.453125" style="14" customWidth="1"/>
    <col min="14860" max="14860" width="13.54296875" style="14" customWidth="1"/>
    <col min="14861" max="14861" width="13.1796875" style="14" customWidth="1"/>
    <col min="14862" max="14862" width="12.453125" style="14" customWidth="1"/>
    <col min="14863" max="14863" width="13.7265625" style="14" customWidth="1"/>
    <col min="14864" max="14864" width="15.54296875" style="14" customWidth="1"/>
    <col min="14865" max="14866" width="12.453125" style="14" customWidth="1"/>
    <col min="14867" max="14875" width="8.7265625" style="14"/>
    <col min="14876" max="14876" width="14.54296875" style="14" customWidth="1"/>
    <col min="14877" max="14877" width="14.6328125" style="14" customWidth="1"/>
    <col min="14878" max="14878" width="13.08984375" style="14" customWidth="1"/>
    <col min="14879" max="14879" width="13.36328125" style="14" customWidth="1"/>
    <col min="14880" max="14881" width="22.6328125" style="14" customWidth="1"/>
    <col min="14882" max="14884" width="26.36328125" style="14" customWidth="1"/>
    <col min="14885" max="14885" width="27.6328125" style="14" customWidth="1"/>
    <col min="14886" max="14886" width="15.453125" style="14" bestFit="1" customWidth="1"/>
    <col min="14887" max="14887" width="25" style="14" bestFit="1" customWidth="1"/>
    <col min="14888" max="14888" width="13.453125" style="14" bestFit="1" customWidth="1"/>
    <col min="14889" max="14889" width="14.1796875" style="14" bestFit="1" customWidth="1"/>
    <col min="14890" max="14890" width="14.1796875" style="14" customWidth="1"/>
    <col min="14891" max="14891" width="25" style="14" bestFit="1" customWidth="1"/>
    <col min="14892" max="14892" width="25" style="14" customWidth="1"/>
    <col min="14893" max="14893" width="14.1796875" style="14" customWidth="1"/>
    <col min="14894" max="14894" width="11.26953125" style="14" bestFit="1" customWidth="1"/>
    <col min="14895" max="14895" width="14.453125" style="14" bestFit="1" customWidth="1"/>
    <col min="14896" max="14896" width="14.453125" style="14" customWidth="1"/>
    <col min="14897" max="14897" width="25" style="14" bestFit="1" customWidth="1"/>
    <col min="14898" max="14898" width="22.6328125" style="14" bestFit="1" customWidth="1"/>
    <col min="14899" max="14899" width="17" style="14" bestFit="1" customWidth="1"/>
    <col min="14900" max="14900" width="16.36328125" style="14" bestFit="1" customWidth="1"/>
    <col min="14901" max="14901" width="11.90625" style="14" bestFit="1" customWidth="1"/>
    <col min="14902" max="14902" width="21.54296875" style="14" bestFit="1" customWidth="1"/>
    <col min="14903" max="14903" width="16.36328125" style="14" bestFit="1" customWidth="1"/>
    <col min="14904" max="14904" width="19.81640625" style="14" bestFit="1" customWidth="1"/>
    <col min="14905" max="14905" width="15.26953125" style="14" bestFit="1" customWidth="1"/>
    <col min="14906" max="14906" width="16.6328125" style="14" bestFit="1" customWidth="1"/>
    <col min="14907" max="14907" width="15.6328125" style="14" bestFit="1" customWidth="1"/>
    <col min="14908" max="14908" width="20.36328125" style="14" bestFit="1" customWidth="1"/>
    <col min="14909" max="14909" width="12.1796875" style="14" bestFit="1" customWidth="1"/>
    <col min="14910" max="15086" width="8.7265625" style="14"/>
    <col min="15087" max="15087" width="9.90625" style="14" customWidth="1"/>
    <col min="15088" max="15088" width="11.81640625" style="14" customWidth="1"/>
    <col min="15089" max="15089" width="12.36328125" style="14" customWidth="1"/>
    <col min="15090" max="15090" width="12" style="14" customWidth="1"/>
    <col min="15091" max="15091" width="11.81640625" style="14" customWidth="1"/>
    <col min="15092" max="15092" width="12.54296875" style="14" customWidth="1"/>
    <col min="15093" max="15093" width="19.1796875" style="14" customWidth="1"/>
    <col min="15094" max="15094" width="28.7265625" style="14" customWidth="1"/>
    <col min="15095" max="15095" width="16.54296875" style="14" customWidth="1"/>
    <col min="15096" max="15100" width="11.81640625" style="14" customWidth="1"/>
    <col min="15101" max="15101" width="17.90625" style="14" customWidth="1"/>
    <col min="15102" max="15102" width="27" style="14" customWidth="1"/>
    <col min="15103" max="15103" width="19.08984375" style="14" customWidth="1"/>
    <col min="15104" max="15108" width="11.81640625" style="14" customWidth="1"/>
    <col min="15109" max="15109" width="18.1796875" style="14" customWidth="1"/>
    <col min="15110" max="15110" width="27.7265625" style="14" customWidth="1"/>
    <col min="15111" max="15111" width="19.26953125" style="14" customWidth="1"/>
    <col min="15112" max="15112" width="15.36328125" style="14" customWidth="1"/>
    <col min="15113" max="15114" width="18.6328125" style="14" customWidth="1"/>
    <col min="15115" max="15115" width="12.453125" style="14" customWidth="1"/>
    <col min="15116" max="15116" width="13.54296875" style="14" customWidth="1"/>
    <col min="15117" max="15117" width="13.1796875" style="14" customWidth="1"/>
    <col min="15118" max="15118" width="12.453125" style="14" customWidth="1"/>
    <col min="15119" max="15119" width="13.7265625" style="14" customWidth="1"/>
    <col min="15120" max="15120" width="15.54296875" style="14" customWidth="1"/>
    <col min="15121" max="15122" width="12.453125" style="14" customWidth="1"/>
    <col min="15123" max="15131" width="8.7265625" style="14"/>
    <col min="15132" max="15132" width="14.54296875" style="14" customWidth="1"/>
    <col min="15133" max="15133" width="14.6328125" style="14" customWidth="1"/>
    <col min="15134" max="15134" width="13.08984375" style="14" customWidth="1"/>
    <col min="15135" max="15135" width="13.36328125" style="14" customWidth="1"/>
    <col min="15136" max="15137" width="22.6328125" style="14" customWidth="1"/>
    <col min="15138" max="15140" width="26.36328125" style="14" customWidth="1"/>
    <col min="15141" max="15141" width="27.6328125" style="14" customWidth="1"/>
    <col min="15142" max="15142" width="15.453125" style="14" bestFit="1" customWidth="1"/>
    <col min="15143" max="15143" width="25" style="14" bestFit="1" customWidth="1"/>
    <col min="15144" max="15144" width="13.453125" style="14" bestFit="1" customWidth="1"/>
    <col min="15145" max="15145" width="14.1796875" style="14" bestFit="1" customWidth="1"/>
    <col min="15146" max="15146" width="14.1796875" style="14" customWidth="1"/>
    <col min="15147" max="15147" width="25" style="14" bestFit="1" customWidth="1"/>
    <col min="15148" max="15148" width="25" style="14" customWidth="1"/>
    <col min="15149" max="15149" width="14.1796875" style="14" customWidth="1"/>
    <col min="15150" max="15150" width="11.26953125" style="14" bestFit="1" customWidth="1"/>
    <col min="15151" max="15151" width="14.453125" style="14" bestFit="1" customWidth="1"/>
    <col min="15152" max="15152" width="14.453125" style="14" customWidth="1"/>
    <col min="15153" max="15153" width="25" style="14" bestFit="1" customWidth="1"/>
    <col min="15154" max="15154" width="22.6328125" style="14" bestFit="1" customWidth="1"/>
    <col min="15155" max="15155" width="17" style="14" bestFit="1" customWidth="1"/>
    <col min="15156" max="15156" width="16.36328125" style="14" bestFit="1" customWidth="1"/>
    <col min="15157" max="15157" width="11.90625" style="14" bestFit="1" customWidth="1"/>
    <col min="15158" max="15158" width="21.54296875" style="14" bestFit="1" customWidth="1"/>
    <col min="15159" max="15159" width="16.36328125" style="14" bestFit="1" customWidth="1"/>
    <col min="15160" max="15160" width="19.81640625" style="14" bestFit="1" customWidth="1"/>
    <col min="15161" max="15161" width="15.26953125" style="14" bestFit="1" customWidth="1"/>
    <col min="15162" max="15162" width="16.6328125" style="14" bestFit="1" customWidth="1"/>
    <col min="15163" max="15163" width="15.6328125" style="14" bestFit="1" customWidth="1"/>
    <col min="15164" max="15164" width="20.36328125" style="14" bestFit="1" customWidth="1"/>
    <col min="15165" max="15165" width="12.1796875" style="14" bestFit="1" customWidth="1"/>
    <col min="15166" max="15342" width="8.7265625" style="14"/>
    <col min="15343" max="15343" width="9.90625" style="14" customWidth="1"/>
    <col min="15344" max="15344" width="11.81640625" style="14" customWidth="1"/>
    <col min="15345" max="15345" width="12.36328125" style="14" customWidth="1"/>
    <col min="15346" max="15346" width="12" style="14" customWidth="1"/>
    <col min="15347" max="15347" width="11.81640625" style="14" customWidth="1"/>
    <col min="15348" max="15348" width="12.54296875" style="14" customWidth="1"/>
    <col min="15349" max="15349" width="19.1796875" style="14" customWidth="1"/>
    <col min="15350" max="15350" width="28.7265625" style="14" customWidth="1"/>
    <col min="15351" max="15351" width="16.54296875" style="14" customWidth="1"/>
    <col min="15352" max="15356" width="11.81640625" style="14" customWidth="1"/>
    <col min="15357" max="15357" width="17.90625" style="14" customWidth="1"/>
    <col min="15358" max="15358" width="27" style="14" customWidth="1"/>
    <col min="15359" max="15359" width="19.08984375" style="14" customWidth="1"/>
    <col min="15360" max="15364" width="11.81640625" style="14" customWidth="1"/>
    <col min="15365" max="15365" width="18.1796875" style="14" customWidth="1"/>
    <col min="15366" max="15366" width="27.7265625" style="14" customWidth="1"/>
    <col min="15367" max="15367" width="19.26953125" style="14" customWidth="1"/>
    <col min="15368" max="15368" width="15.36328125" style="14" customWidth="1"/>
    <col min="15369" max="15370" width="18.6328125" style="14" customWidth="1"/>
    <col min="15371" max="15371" width="12.453125" style="14" customWidth="1"/>
    <col min="15372" max="15372" width="13.54296875" style="14" customWidth="1"/>
    <col min="15373" max="15373" width="13.1796875" style="14" customWidth="1"/>
    <col min="15374" max="15374" width="12.453125" style="14" customWidth="1"/>
    <col min="15375" max="15375" width="13.7265625" style="14" customWidth="1"/>
    <col min="15376" max="15376" width="15.54296875" style="14" customWidth="1"/>
    <col min="15377" max="15378" width="12.453125" style="14" customWidth="1"/>
    <col min="15379" max="15387" width="8.7265625" style="14"/>
    <col min="15388" max="15388" width="14.54296875" style="14" customWidth="1"/>
    <col min="15389" max="15389" width="14.6328125" style="14" customWidth="1"/>
    <col min="15390" max="15390" width="13.08984375" style="14" customWidth="1"/>
    <col min="15391" max="15391" width="13.36328125" style="14" customWidth="1"/>
    <col min="15392" max="15393" width="22.6328125" style="14" customWidth="1"/>
    <col min="15394" max="15396" width="26.36328125" style="14" customWidth="1"/>
    <col min="15397" max="15397" width="27.6328125" style="14" customWidth="1"/>
    <col min="15398" max="15398" width="15.453125" style="14" bestFit="1" customWidth="1"/>
    <col min="15399" max="15399" width="25" style="14" bestFit="1" customWidth="1"/>
    <col min="15400" max="15400" width="13.453125" style="14" bestFit="1" customWidth="1"/>
    <col min="15401" max="15401" width="14.1796875" style="14" bestFit="1" customWidth="1"/>
    <col min="15402" max="15402" width="14.1796875" style="14" customWidth="1"/>
    <col min="15403" max="15403" width="25" style="14" bestFit="1" customWidth="1"/>
    <col min="15404" max="15404" width="25" style="14" customWidth="1"/>
    <col min="15405" max="15405" width="14.1796875" style="14" customWidth="1"/>
    <col min="15406" max="15406" width="11.26953125" style="14" bestFit="1" customWidth="1"/>
    <col min="15407" max="15407" width="14.453125" style="14" bestFit="1" customWidth="1"/>
    <col min="15408" max="15408" width="14.453125" style="14" customWidth="1"/>
    <col min="15409" max="15409" width="25" style="14" bestFit="1" customWidth="1"/>
    <col min="15410" max="15410" width="22.6328125" style="14" bestFit="1" customWidth="1"/>
    <col min="15411" max="15411" width="17" style="14" bestFit="1" customWidth="1"/>
    <col min="15412" max="15412" width="16.36328125" style="14" bestFit="1" customWidth="1"/>
    <col min="15413" max="15413" width="11.90625" style="14" bestFit="1" customWidth="1"/>
    <col min="15414" max="15414" width="21.54296875" style="14" bestFit="1" customWidth="1"/>
    <col min="15415" max="15415" width="16.36328125" style="14" bestFit="1" customWidth="1"/>
    <col min="15416" max="15416" width="19.81640625" style="14" bestFit="1" customWidth="1"/>
    <col min="15417" max="15417" width="15.26953125" style="14" bestFit="1" customWidth="1"/>
    <col min="15418" max="15418" width="16.6328125" style="14" bestFit="1" customWidth="1"/>
    <col min="15419" max="15419" width="15.6328125" style="14" bestFit="1" customWidth="1"/>
    <col min="15420" max="15420" width="20.36328125" style="14" bestFit="1" customWidth="1"/>
    <col min="15421" max="15421" width="12.1796875" style="14" bestFit="1" customWidth="1"/>
    <col min="15422" max="15598" width="8.7265625" style="14"/>
    <col min="15599" max="15599" width="9.90625" style="14" customWidth="1"/>
    <col min="15600" max="15600" width="11.81640625" style="14" customWidth="1"/>
    <col min="15601" max="15601" width="12.36328125" style="14" customWidth="1"/>
    <col min="15602" max="15602" width="12" style="14" customWidth="1"/>
    <col min="15603" max="15603" width="11.81640625" style="14" customWidth="1"/>
    <col min="15604" max="15604" width="12.54296875" style="14" customWidth="1"/>
    <col min="15605" max="15605" width="19.1796875" style="14" customWidth="1"/>
    <col min="15606" max="15606" width="28.7265625" style="14" customWidth="1"/>
    <col min="15607" max="15607" width="16.54296875" style="14" customWidth="1"/>
    <col min="15608" max="15612" width="11.81640625" style="14" customWidth="1"/>
    <col min="15613" max="15613" width="17.90625" style="14" customWidth="1"/>
    <col min="15614" max="15614" width="27" style="14" customWidth="1"/>
    <col min="15615" max="15615" width="19.08984375" style="14" customWidth="1"/>
    <col min="15616" max="15620" width="11.81640625" style="14" customWidth="1"/>
    <col min="15621" max="15621" width="18.1796875" style="14" customWidth="1"/>
    <col min="15622" max="15622" width="27.7265625" style="14" customWidth="1"/>
    <col min="15623" max="15623" width="19.26953125" style="14" customWidth="1"/>
    <col min="15624" max="15624" width="15.36328125" style="14" customWidth="1"/>
    <col min="15625" max="15626" width="18.6328125" style="14" customWidth="1"/>
    <col min="15627" max="15627" width="12.453125" style="14" customWidth="1"/>
    <col min="15628" max="15628" width="13.54296875" style="14" customWidth="1"/>
    <col min="15629" max="15629" width="13.1796875" style="14" customWidth="1"/>
    <col min="15630" max="15630" width="12.453125" style="14" customWidth="1"/>
    <col min="15631" max="15631" width="13.7265625" style="14" customWidth="1"/>
    <col min="15632" max="15632" width="15.54296875" style="14" customWidth="1"/>
    <col min="15633" max="15634" width="12.453125" style="14" customWidth="1"/>
    <col min="15635" max="15643" width="8.7265625" style="14"/>
    <col min="15644" max="15644" width="14.54296875" style="14" customWidth="1"/>
    <col min="15645" max="15645" width="14.6328125" style="14" customWidth="1"/>
    <col min="15646" max="15646" width="13.08984375" style="14" customWidth="1"/>
    <col min="15647" max="15647" width="13.36328125" style="14" customWidth="1"/>
    <col min="15648" max="15649" width="22.6328125" style="14" customWidth="1"/>
    <col min="15650" max="15652" width="26.36328125" style="14" customWidth="1"/>
    <col min="15653" max="15653" width="27.6328125" style="14" customWidth="1"/>
    <col min="15654" max="15654" width="15.453125" style="14" bestFit="1" customWidth="1"/>
    <col min="15655" max="15655" width="25" style="14" bestFit="1" customWidth="1"/>
    <col min="15656" max="15656" width="13.453125" style="14" bestFit="1" customWidth="1"/>
    <col min="15657" max="15657" width="14.1796875" style="14" bestFit="1" customWidth="1"/>
    <col min="15658" max="15658" width="14.1796875" style="14" customWidth="1"/>
    <col min="15659" max="15659" width="25" style="14" bestFit="1" customWidth="1"/>
    <col min="15660" max="15660" width="25" style="14" customWidth="1"/>
    <col min="15661" max="15661" width="14.1796875" style="14" customWidth="1"/>
    <col min="15662" max="15662" width="11.26953125" style="14" bestFit="1" customWidth="1"/>
    <col min="15663" max="15663" width="14.453125" style="14" bestFit="1" customWidth="1"/>
    <col min="15664" max="15664" width="14.453125" style="14" customWidth="1"/>
    <col min="15665" max="15665" width="25" style="14" bestFit="1" customWidth="1"/>
    <col min="15666" max="15666" width="22.6328125" style="14" bestFit="1" customWidth="1"/>
    <col min="15667" max="15667" width="17" style="14" bestFit="1" customWidth="1"/>
    <col min="15668" max="15668" width="16.36328125" style="14" bestFit="1" customWidth="1"/>
    <col min="15669" max="15669" width="11.90625" style="14" bestFit="1" customWidth="1"/>
    <col min="15670" max="15670" width="21.54296875" style="14" bestFit="1" customWidth="1"/>
    <col min="15671" max="15671" width="16.36328125" style="14" bestFit="1" customWidth="1"/>
    <col min="15672" max="15672" width="19.81640625" style="14" bestFit="1" customWidth="1"/>
    <col min="15673" max="15673" width="15.26953125" style="14" bestFit="1" customWidth="1"/>
    <col min="15674" max="15674" width="16.6328125" style="14" bestFit="1" customWidth="1"/>
    <col min="15675" max="15675" width="15.6328125" style="14" bestFit="1" customWidth="1"/>
    <col min="15676" max="15676" width="20.36328125" style="14" bestFit="1" customWidth="1"/>
    <col min="15677" max="15677" width="12.1796875" style="14" bestFit="1" customWidth="1"/>
    <col min="15678" max="15854" width="8.7265625" style="14"/>
    <col min="15855" max="15855" width="9.90625" style="14" customWidth="1"/>
    <col min="15856" max="15856" width="11.81640625" style="14" customWidth="1"/>
    <col min="15857" max="15857" width="12.36328125" style="14" customWidth="1"/>
    <col min="15858" max="15858" width="12" style="14" customWidth="1"/>
    <col min="15859" max="15859" width="11.81640625" style="14" customWidth="1"/>
    <col min="15860" max="15860" width="12.54296875" style="14" customWidth="1"/>
    <col min="15861" max="15861" width="19.1796875" style="14" customWidth="1"/>
    <col min="15862" max="15862" width="28.7265625" style="14" customWidth="1"/>
    <col min="15863" max="15863" width="16.54296875" style="14" customWidth="1"/>
    <col min="15864" max="15868" width="11.81640625" style="14" customWidth="1"/>
    <col min="15869" max="15869" width="17.90625" style="14" customWidth="1"/>
    <col min="15870" max="15870" width="27" style="14" customWidth="1"/>
    <col min="15871" max="15871" width="19.08984375" style="14" customWidth="1"/>
    <col min="15872" max="15876" width="11.81640625" style="14" customWidth="1"/>
    <col min="15877" max="15877" width="18.1796875" style="14" customWidth="1"/>
    <col min="15878" max="15878" width="27.7265625" style="14" customWidth="1"/>
    <col min="15879" max="15879" width="19.26953125" style="14" customWidth="1"/>
    <col min="15880" max="15880" width="15.36328125" style="14" customWidth="1"/>
    <col min="15881" max="15882" width="18.6328125" style="14" customWidth="1"/>
    <col min="15883" max="15883" width="12.453125" style="14" customWidth="1"/>
    <col min="15884" max="15884" width="13.54296875" style="14" customWidth="1"/>
    <col min="15885" max="15885" width="13.1796875" style="14" customWidth="1"/>
    <col min="15886" max="15886" width="12.453125" style="14" customWidth="1"/>
    <col min="15887" max="15887" width="13.7265625" style="14" customWidth="1"/>
    <col min="15888" max="15888" width="15.54296875" style="14" customWidth="1"/>
    <col min="15889" max="15890" width="12.453125" style="14" customWidth="1"/>
    <col min="15891" max="15899" width="8.7265625" style="14"/>
    <col min="15900" max="15900" width="14.54296875" style="14" customWidth="1"/>
    <col min="15901" max="15901" width="14.6328125" style="14" customWidth="1"/>
    <col min="15902" max="15902" width="13.08984375" style="14" customWidth="1"/>
    <col min="15903" max="15903" width="13.36328125" style="14" customWidth="1"/>
    <col min="15904" max="15905" width="22.6328125" style="14" customWidth="1"/>
    <col min="15906" max="15908" width="26.36328125" style="14" customWidth="1"/>
    <col min="15909" max="15909" width="27.6328125" style="14" customWidth="1"/>
    <col min="15910" max="15910" width="15.453125" style="14" bestFit="1" customWidth="1"/>
    <col min="15911" max="15911" width="25" style="14" bestFit="1" customWidth="1"/>
    <col min="15912" max="15912" width="13.453125" style="14" bestFit="1" customWidth="1"/>
    <col min="15913" max="15913" width="14.1796875" style="14" bestFit="1" customWidth="1"/>
    <col min="15914" max="15914" width="14.1796875" style="14" customWidth="1"/>
    <col min="15915" max="15915" width="25" style="14" bestFit="1" customWidth="1"/>
    <col min="15916" max="15916" width="25" style="14" customWidth="1"/>
    <col min="15917" max="15917" width="14.1796875" style="14" customWidth="1"/>
    <col min="15918" max="15918" width="11.26953125" style="14" bestFit="1" customWidth="1"/>
    <col min="15919" max="15919" width="14.453125" style="14" bestFit="1" customWidth="1"/>
    <col min="15920" max="15920" width="14.453125" style="14" customWidth="1"/>
    <col min="15921" max="15921" width="25" style="14" bestFit="1" customWidth="1"/>
    <col min="15922" max="15922" width="22.6328125" style="14" bestFit="1" customWidth="1"/>
    <col min="15923" max="15923" width="17" style="14" bestFit="1" customWidth="1"/>
    <col min="15924" max="15924" width="16.36328125" style="14" bestFit="1" customWidth="1"/>
    <col min="15925" max="15925" width="11.90625" style="14" bestFit="1" customWidth="1"/>
    <col min="15926" max="15926" width="21.54296875" style="14" bestFit="1" customWidth="1"/>
    <col min="15927" max="15927" width="16.36328125" style="14" bestFit="1" customWidth="1"/>
    <col min="15928" max="15928" width="19.81640625" style="14" bestFit="1" customWidth="1"/>
    <col min="15929" max="15929" width="15.26953125" style="14" bestFit="1" customWidth="1"/>
    <col min="15930" max="15930" width="16.6328125" style="14" bestFit="1" customWidth="1"/>
    <col min="15931" max="15931" width="15.6328125" style="14" bestFit="1" customWidth="1"/>
    <col min="15932" max="15932" width="20.36328125" style="14" bestFit="1" customWidth="1"/>
    <col min="15933" max="15933" width="12.1796875" style="14" bestFit="1" customWidth="1"/>
    <col min="15934" max="16110" width="8.7265625" style="14"/>
    <col min="16111" max="16111" width="9.90625" style="14" customWidth="1"/>
    <col min="16112" max="16112" width="11.81640625" style="14" customWidth="1"/>
    <col min="16113" max="16113" width="12.36328125" style="14" customWidth="1"/>
    <col min="16114" max="16114" width="12" style="14" customWidth="1"/>
    <col min="16115" max="16115" width="11.81640625" style="14" customWidth="1"/>
    <col min="16116" max="16116" width="12.54296875" style="14" customWidth="1"/>
    <col min="16117" max="16117" width="19.1796875" style="14" customWidth="1"/>
    <col min="16118" max="16118" width="28.7265625" style="14" customWidth="1"/>
    <col min="16119" max="16119" width="16.54296875" style="14" customWidth="1"/>
    <col min="16120" max="16124" width="11.81640625" style="14" customWidth="1"/>
    <col min="16125" max="16125" width="17.90625" style="14" customWidth="1"/>
    <col min="16126" max="16126" width="27" style="14" customWidth="1"/>
    <col min="16127" max="16127" width="19.08984375" style="14" customWidth="1"/>
    <col min="16128" max="16132" width="11.81640625" style="14" customWidth="1"/>
    <col min="16133" max="16133" width="18.1796875" style="14" customWidth="1"/>
    <col min="16134" max="16134" width="27.7265625" style="14" customWidth="1"/>
    <col min="16135" max="16135" width="19.26953125" style="14" customWidth="1"/>
    <col min="16136" max="16136" width="15.36328125" style="14" customWidth="1"/>
    <col min="16137" max="16138" width="18.6328125" style="14" customWidth="1"/>
    <col min="16139" max="16139" width="12.453125" style="14" customWidth="1"/>
    <col min="16140" max="16140" width="13.54296875" style="14" customWidth="1"/>
    <col min="16141" max="16141" width="13.1796875" style="14" customWidth="1"/>
    <col min="16142" max="16142" width="12.453125" style="14" customWidth="1"/>
    <col min="16143" max="16143" width="13.7265625" style="14" customWidth="1"/>
    <col min="16144" max="16144" width="15.54296875" style="14" customWidth="1"/>
    <col min="16145" max="16146" width="12.453125" style="14" customWidth="1"/>
    <col min="16147" max="16155" width="8.7265625" style="14"/>
    <col min="16156" max="16156" width="14.54296875" style="14" customWidth="1"/>
    <col min="16157" max="16157" width="14.6328125" style="14" customWidth="1"/>
    <col min="16158" max="16158" width="13.08984375" style="14" customWidth="1"/>
    <col min="16159" max="16159" width="13.36328125" style="14" customWidth="1"/>
    <col min="16160" max="16161" width="22.6328125" style="14" customWidth="1"/>
    <col min="16162" max="16164" width="26.36328125" style="14" customWidth="1"/>
    <col min="16165" max="16165" width="27.6328125" style="14" customWidth="1"/>
    <col min="16166" max="16166" width="15.453125" style="14" bestFit="1" customWidth="1"/>
    <col min="16167" max="16167" width="25" style="14" bestFit="1" customWidth="1"/>
    <col min="16168" max="16168" width="13.453125" style="14" bestFit="1" customWidth="1"/>
    <col min="16169" max="16169" width="14.1796875" style="14" bestFit="1" customWidth="1"/>
    <col min="16170" max="16170" width="14.1796875" style="14" customWidth="1"/>
    <col min="16171" max="16171" width="25" style="14" bestFit="1" customWidth="1"/>
    <col min="16172" max="16172" width="25" style="14" customWidth="1"/>
    <col min="16173" max="16173" width="14.1796875" style="14" customWidth="1"/>
    <col min="16174" max="16174" width="11.26953125" style="14" bestFit="1" customWidth="1"/>
    <col min="16175" max="16175" width="14.453125" style="14" bestFit="1" customWidth="1"/>
    <col min="16176" max="16176" width="14.453125" style="14" customWidth="1"/>
    <col min="16177" max="16177" width="25" style="14" bestFit="1" customWidth="1"/>
    <col min="16178" max="16178" width="22.6328125" style="14" bestFit="1" customWidth="1"/>
    <col min="16179" max="16179" width="17" style="14" bestFit="1" customWidth="1"/>
    <col min="16180" max="16180" width="16.36328125" style="14" bestFit="1" customWidth="1"/>
    <col min="16181" max="16181" width="11.90625" style="14" bestFit="1" customWidth="1"/>
    <col min="16182" max="16182" width="21.54296875" style="14" bestFit="1" customWidth="1"/>
    <col min="16183" max="16183" width="16.36328125" style="14" bestFit="1" customWidth="1"/>
    <col min="16184" max="16184" width="19.81640625" style="14" bestFit="1" customWidth="1"/>
    <col min="16185" max="16185" width="15.26953125" style="14" bestFit="1" customWidth="1"/>
    <col min="16186" max="16186" width="16.6328125" style="14" bestFit="1" customWidth="1"/>
    <col min="16187" max="16187" width="15.6328125" style="14" bestFit="1" customWidth="1"/>
    <col min="16188" max="16188" width="20.36328125" style="14" bestFit="1" customWidth="1"/>
    <col min="16189" max="16189" width="12.1796875" style="14" bestFit="1" customWidth="1"/>
    <col min="16190" max="16384" width="8.7265625" style="14"/>
  </cols>
  <sheetData>
    <row r="1" spans="1:71" x14ac:dyDescent="0.4">
      <c r="A1" s="13" t="s">
        <v>0</v>
      </c>
      <c r="B1" s="13" t="s">
        <v>99</v>
      </c>
      <c r="C1" s="13" t="s">
        <v>100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3" t="s">
        <v>6</v>
      </c>
      <c r="J1" s="13" t="s">
        <v>29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3" t="s">
        <v>12</v>
      </c>
      <c r="Q1" s="13" t="s">
        <v>44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3" t="s">
        <v>18</v>
      </c>
      <c r="X1" s="13" t="s">
        <v>45</v>
      </c>
      <c r="Y1" s="14" t="s">
        <v>83</v>
      </c>
      <c r="Z1" s="14" t="s">
        <v>84</v>
      </c>
      <c r="AA1" s="14" t="s">
        <v>85</v>
      </c>
      <c r="AB1" s="14" t="s">
        <v>86</v>
      </c>
      <c r="AC1" s="14" t="s">
        <v>87</v>
      </c>
      <c r="AD1" s="13" t="s">
        <v>88</v>
      </c>
      <c r="AE1" s="13" t="s">
        <v>89</v>
      </c>
      <c r="AF1" s="14" t="s">
        <v>92</v>
      </c>
      <c r="AG1" s="14" t="s">
        <v>93</v>
      </c>
      <c r="AH1" s="14" t="s">
        <v>94</v>
      </c>
      <c r="AI1" s="14" t="s">
        <v>95</v>
      </c>
      <c r="AJ1" s="13" t="s">
        <v>91</v>
      </c>
      <c r="AK1" s="13" t="s">
        <v>91</v>
      </c>
      <c r="AL1" s="13" t="s">
        <v>90</v>
      </c>
      <c r="AM1" s="13" t="s">
        <v>30</v>
      </c>
      <c r="AN1" s="13" t="s">
        <v>31</v>
      </c>
      <c r="AO1" s="13" t="s">
        <v>32</v>
      </c>
      <c r="AP1" s="13" t="s">
        <v>22</v>
      </c>
      <c r="AQ1" s="13" t="s">
        <v>23</v>
      </c>
      <c r="AR1" s="13" t="s">
        <v>96</v>
      </c>
      <c r="AS1" s="13" t="s">
        <v>97</v>
      </c>
      <c r="AT1" s="16" t="s">
        <v>19</v>
      </c>
      <c r="AU1" s="18" t="s">
        <v>20</v>
      </c>
      <c r="AV1" s="20" t="s">
        <v>21</v>
      </c>
      <c r="AW1" s="29" t="s">
        <v>98</v>
      </c>
      <c r="AX1" s="16" t="s">
        <v>101</v>
      </c>
      <c r="AY1" s="18" t="s">
        <v>102</v>
      </c>
      <c r="AZ1" s="20" t="s">
        <v>103</v>
      </c>
      <c r="BA1" s="29" t="s">
        <v>104</v>
      </c>
      <c r="BB1" s="13" t="s">
        <v>105</v>
      </c>
      <c r="BC1" s="13" t="s">
        <v>106</v>
      </c>
      <c r="BD1" s="13" t="s">
        <v>107</v>
      </c>
      <c r="BE1" s="13" t="s">
        <v>108</v>
      </c>
      <c r="BF1" s="13" t="s">
        <v>24</v>
      </c>
      <c r="BG1" s="13" t="s">
        <v>25</v>
      </c>
      <c r="BH1" s="13" t="s">
        <v>26</v>
      </c>
      <c r="BI1" s="13" t="s">
        <v>27</v>
      </c>
      <c r="BJ1" s="13" t="s">
        <v>28</v>
      </c>
      <c r="BK1" s="13" t="s">
        <v>46</v>
      </c>
      <c r="BL1" s="13" t="s">
        <v>47</v>
      </c>
      <c r="BM1" s="13" t="s">
        <v>48</v>
      </c>
      <c r="BN1" s="13" t="s">
        <v>49</v>
      </c>
      <c r="BO1" s="13" t="s">
        <v>50</v>
      </c>
      <c r="BP1" s="13" t="s">
        <v>51</v>
      </c>
      <c r="BQ1" s="13" t="s">
        <v>52</v>
      </c>
      <c r="BR1" s="13" t="s">
        <v>53</v>
      </c>
      <c r="BS1" s="13" t="s">
        <v>54</v>
      </c>
    </row>
    <row r="2" spans="1:71" x14ac:dyDescent="0.4">
      <c r="A2" s="15">
        <v>37987</v>
      </c>
      <c r="B2" s="32">
        <v>1</v>
      </c>
      <c r="C2" s="32">
        <v>744</v>
      </c>
      <c r="D2" s="14">
        <v>348584.77999999997</v>
      </c>
      <c r="E2" s="14">
        <v>1098663.5899999999</v>
      </c>
      <c r="F2" s="14">
        <v>3694385.6100000003</v>
      </c>
      <c r="G2" s="14">
        <v>1132506.01</v>
      </c>
      <c r="H2" s="14">
        <v>506540.49000000005</v>
      </c>
      <c r="I2" s="13">
        <f>SUM(D2:H2)</f>
        <v>6780680.4800000004</v>
      </c>
      <c r="J2" s="13">
        <f>I2/1000</f>
        <v>6780.6804800000009</v>
      </c>
      <c r="K2" s="14">
        <v>840290.35</v>
      </c>
      <c r="L2" s="14">
        <v>2015783.31</v>
      </c>
      <c r="M2" s="14">
        <v>6977470.8200000003</v>
      </c>
      <c r="N2" s="14">
        <v>1810980.19</v>
      </c>
      <c r="O2" s="14">
        <v>364326.99</v>
      </c>
      <c r="P2" s="13">
        <f>SUM(K2:O2)</f>
        <v>12008851.66</v>
      </c>
      <c r="Q2" s="13">
        <f>P2/1000</f>
        <v>12008.85166</v>
      </c>
      <c r="R2" s="14">
        <v>193809.56</v>
      </c>
      <c r="S2" s="14">
        <v>589290.26</v>
      </c>
      <c r="T2" s="14">
        <v>2450453.2899999996</v>
      </c>
      <c r="U2" s="14">
        <v>704001.74</v>
      </c>
      <c r="V2" s="14">
        <v>307282.07</v>
      </c>
      <c r="W2" s="13">
        <f>SUM(R2:V2)</f>
        <v>4244836.92</v>
      </c>
      <c r="X2" s="13">
        <f>W2/1000</f>
        <v>4244.8369199999997</v>
      </c>
      <c r="Y2" s="14">
        <v>191749.65</v>
      </c>
      <c r="Z2" s="14">
        <v>753375.22000000009</v>
      </c>
      <c r="AA2" s="14">
        <v>1807214.68</v>
      </c>
      <c r="AB2" s="14">
        <v>862625.1</v>
      </c>
      <c r="AC2" s="14">
        <v>329024.31000000006</v>
      </c>
      <c r="AD2" s="13">
        <f>SUM(Y2:AC2)</f>
        <v>3943988.96</v>
      </c>
      <c r="AE2" s="13">
        <f>AD2/1000</f>
        <v>3943.9889600000001</v>
      </c>
      <c r="AF2" s="14">
        <v>6780680.4799999995</v>
      </c>
      <c r="AG2" s="14">
        <v>9066707.0199999996</v>
      </c>
      <c r="AH2" s="14">
        <v>4220228.8</v>
      </c>
      <c r="AI2" s="14">
        <v>3939467.7799999989</v>
      </c>
      <c r="AJ2" s="14">
        <f>SUM(AF2:AH2)</f>
        <v>20067616.300000001</v>
      </c>
      <c r="AK2" s="13">
        <f t="shared" ref="AK2:AK65" si="0">SUM(AF2:AI2)</f>
        <v>24007084.079999998</v>
      </c>
      <c r="AL2" s="13">
        <f>AK2/1000</f>
        <v>24007.084079999997</v>
      </c>
      <c r="AM2" s="14">
        <f>(AF2/$C$2)*730</f>
        <v>6653087.0301075261</v>
      </c>
      <c r="AN2" s="14">
        <f>(AG2/$C$2)*730</f>
        <v>8896096.9416666664</v>
      </c>
      <c r="AO2" s="14">
        <f>(AH2/$C$2)*730</f>
        <v>4140815.8924731179</v>
      </c>
      <c r="AP2" s="14">
        <f>P2-AG2</f>
        <v>2942144.6400000006</v>
      </c>
      <c r="AQ2" s="14">
        <f t="shared" ref="AQ2:AQ65" si="1">W2-AH2</f>
        <v>24608.120000000112</v>
      </c>
      <c r="AR2" s="13">
        <f t="shared" ref="AR2:AR65" si="2">AK2</f>
        <v>24007084.079999998</v>
      </c>
      <c r="AS2" s="13">
        <f>SUM(AP2:AQ2)</f>
        <v>2966752.7600000007</v>
      </c>
      <c r="AT2" s="22">
        <v>0</v>
      </c>
      <c r="AU2" s="23">
        <v>0</v>
      </c>
      <c r="AV2" s="24">
        <v>0</v>
      </c>
      <c r="AW2" s="30">
        <v>0</v>
      </c>
      <c r="AX2" s="17">
        <v>0</v>
      </c>
      <c r="AY2" s="19">
        <v>0</v>
      </c>
      <c r="AZ2" s="21">
        <v>0</v>
      </c>
      <c r="BA2" s="31">
        <v>0</v>
      </c>
      <c r="BB2" s="14">
        <f>IF(AT2=1,AX2*AF2,0)</f>
        <v>0</v>
      </c>
      <c r="BC2" s="14">
        <f>IF(AU2=1,AY2*AF2,0)</f>
        <v>0</v>
      </c>
      <c r="BD2" s="14">
        <f>IF(AV2=1,AZ2*AF2,0)</f>
        <v>0</v>
      </c>
      <c r="BE2" s="14">
        <f>IF(AW2=1,BA2*AF2,0)</f>
        <v>0</v>
      </c>
      <c r="BF2" s="14">
        <v>23.68</v>
      </c>
      <c r="BG2" s="14">
        <v>23.68</v>
      </c>
      <c r="BH2" s="14">
        <v>294.08999999999997</v>
      </c>
      <c r="BI2" s="14">
        <v>21.48</v>
      </c>
      <c r="BJ2" s="13">
        <f>SUM(BF2:BI2)/4</f>
        <v>90.732500000000002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1</v>
      </c>
      <c r="BS2" s="28">
        <v>0</v>
      </c>
    </row>
    <row r="3" spans="1:71" x14ac:dyDescent="0.4">
      <c r="A3" s="15">
        <v>38018</v>
      </c>
      <c r="B3" s="32">
        <v>2</v>
      </c>
      <c r="C3" s="32">
        <v>697</v>
      </c>
      <c r="D3" s="14">
        <v>323402.68</v>
      </c>
      <c r="E3" s="14">
        <v>1000221.3300000001</v>
      </c>
      <c r="F3" s="14">
        <v>3511541.2600000012</v>
      </c>
      <c r="G3" s="14">
        <v>1121970.48</v>
      </c>
      <c r="H3" s="14">
        <v>472102.52999999997</v>
      </c>
      <c r="I3" s="13">
        <f>SUM(D3:H3)</f>
        <v>6429238.2800000021</v>
      </c>
      <c r="J3" s="13">
        <f t="shared" ref="J3:J66" si="3">I3/1000</f>
        <v>6429.2382800000023</v>
      </c>
      <c r="K3" s="14">
        <v>810256.27999999991</v>
      </c>
      <c r="L3" s="14">
        <v>1942019.6900000002</v>
      </c>
      <c r="M3" s="14">
        <v>7084622.6600000001</v>
      </c>
      <c r="N3" s="14">
        <v>1931866.4300000002</v>
      </c>
      <c r="O3" s="14">
        <v>372651.51</v>
      </c>
      <c r="P3" s="13">
        <f t="shared" ref="P3:P66" si="4">SUM(K3:O3)</f>
        <v>12141416.57</v>
      </c>
      <c r="Q3" s="13">
        <f t="shared" ref="Q3:Q66" si="5">P3/1000</f>
        <v>12141.416569999999</v>
      </c>
      <c r="R3" s="14">
        <v>175495.30000000002</v>
      </c>
      <c r="S3" s="14">
        <v>550772.6100000001</v>
      </c>
      <c r="T3" s="14">
        <v>2396965.2000000002</v>
      </c>
      <c r="U3" s="14">
        <v>733894.85999999987</v>
      </c>
      <c r="V3" s="14">
        <v>290146.84999999998</v>
      </c>
      <c r="W3" s="13">
        <f t="shared" ref="W3:W66" si="6">SUM(R3:V3)</f>
        <v>4147274.8200000003</v>
      </c>
      <c r="X3" s="13">
        <f t="shared" ref="X3:X66" si="7">W3/1000</f>
        <v>4147.2748200000005</v>
      </c>
      <c r="Y3" s="14">
        <v>198294.33000000002</v>
      </c>
      <c r="Z3" s="14">
        <v>646754.37</v>
      </c>
      <c r="AA3" s="14">
        <v>1721584.3900000004</v>
      </c>
      <c r="AB3" s="14">
        <v>902496.09</v>
      </c>
      <c r="AC3" s="14">
        <v>321111.92</v>
      </c>
      <c r="AD3" s="13">
        <f t="shared" ref="AD3:AD66" si="8">SUM(Y3:AC3)</f>
        <v>3790241.1</v>
      </c>
      <c r="AE3" s="13">
        <f t="shared" ref="AE3:AE66" si="9">AD3/1000</f>
        <v>3790.2411000000002</v>
      </c>
      <c r="AF3" s="14">
        <v>6429238.2799999975</v>
      </c>
      <c r="AG3" s="14">
        <v>9305783.5299999993</v>
      </c>
      <c r="AH3" s="14">
        <v>4123008.36</v>
      </c>
      <c r="AI3" s="14">
        <v>3774960.0099999993</v>
      </c>
      <c r="AJ3" s="14">
        <f t="shared" ref="AJ3:AJ66" si="10">SUM(AF3:AH3)</f>
        <v>19858030.169999998</v>
      </c>
      <c r="AK3" s="13">
        <f t="shared" si="0"/>
        <v>23632990.179999996</v>
      </c>
      <c r="AL3" s="13">
        <f t="shared" ref="AL3:AL66" si="11">AK3/1000</f>
        <v>23632.990179999997</v>
      </c>
      <c r="AM3" s="14">
        <f t="shared" ref="AM3:AM66" si="12">(AF3/C3)*730</f>
        <v>6733635.5012912462</v>
      </c>
      <c r="AN3" s="14">
        <f t="shared" ref="AN3:AN66" si="13">(AG3/$C$2)*730</f>
        <v>9130674.7001344077</v>
      </c>
      <c r="AO3" s="14">
        <f t="shared" ref="AO3:AO66" si="14">(AH3/$C$2)*730</f>
        <v>4045424.8693548385</v>
      </c>
      <c r="AP3" s="14">
        <f>P3-AG3</f>
        <v>2835633.040000001</v>
      </c>
      <c r="AQ3" s="14">
        <f t="shared" si="1"/>
        <v>24266.460000000428</v>
      </c>
      <c r="AR3" s="13">
        <f t="shared" si="2"/>
        <v>23632990.179999996</v>
      </c>
      <c r="AS3" s="13">
        <f t="shared" ref="AS3:AS66" si="15">SUM(AP3:AQ3)</f>
        <v>2859899.5000000014</v>
      </c>
      <c r="AT3" s="25">
        <v>0</v>
      </c>
      <c r="AU3" s="26">
        <v>0</v>
      </c>
      <c r="AV3" s="27">
        <v>0</v>
      </c>
      <c r="AW3" s="30">
        <v>0</v>
      </c>
      <c r="AX3" s="17">
        <v>0</v>
      </c>
      <c r="AY3" s="19">
        <v>0</v>
      </c>
      <c r="AZ3" s="21">
        <v>0</v>
      </c>
      <c r="BA3" s="31">
        <v>0</v>
      </c>
      <c r="BB3" s="14">
        <f t="shared" ref="BB3:BB66" si="16">IF(AT3=1,AX3*AF3,0)</f>
        <v>0</v>
      </c>
      <c r="BC3" s="14">
        <f t="shared" ref="BC3:BC66" si="17">IF(AU3=1,AY3*AF3,0)</f>
        <v>0</v>
      </c>
      <c r="BD3" s="14">
        <f t="shared" ref="BD3:BD66" si="18">IF(AV3=1,AZ3*AF3,0)</f>
        <v>0</v>
      </c>
      <c r="BE3" s="14">
        <f t="shared" ref="BE3:BE66" si="19">IF(AW3=1,BA3*AF3,0)</f>
        <v>0</v>
      </c>
      <c r="BF3" s="14">
        <v>18.59</v>
      </c>
      <c r="BG3" s="14">
        <v>18.59</v>
      </c>
      <c r="BH3" s="14">
        <v>18.59</v>
      </c>
      <c r="BI3" s="14">
        <v>18.59</v>
      </c>
      <c r="BJ3" s="13">
        <f t="shared" ref="BJ3:BJ66" si="20">SUM(BF3:BI3)/4</f>
        <v>18.59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1</v>
      </c>
      <c r="BS3" s="28">
        <v>0</v>
      </c>
    </row>
    <row r="4" spans="1:71" x14ac:dyDescent="0.4">
      <c r="A4" s="15">
        <v>38047</v>
      </c>
      <c r="B4" s="32">
        <v>3</v>
      </c>
      <c r="C4" s="32">
        <v>744</v>
      </c>
      <c r="D4" s="14">
        <v>320237.37</v>
      </c>
      <c r="E4" s="14">
        <v>1049437.1599999997</v>
      </c>
      <c r="F4" s="14">
        <v>3629455.4300000006</v>
      </c>
      <c r="G4" s="14">
        <v>1108027.32</v>
      </c>
      <c r="H4" s="14">
        <v>493180.88</v>
      </c>
      <c r="I4" s="13">
        <f t="shared" ref="I4:I67" si="21">SUM(D4:H4)</f>
        <v>6600338.1600000011</v>
      </c>
      <c r="J4" s="13">
        <f t="shared" si="3"/>
        <v>6600.3381600000012</v>
      </c>
      <c r="K4" s="14">
        <v>880887.96000000008</v>
      </c>
      <c r="L4" s="14">
        <v>2082250.4799999997</v>
      </c>
      <c r="M4" s="14">
        <v>7087613.2599999979</v>
      </c>
      <c r="N4" s="14">
        <v>2149030.63</v>
      </c>
      <c r="O4" s="14">
        <v>408630.62</v>
      </c>
      <c r="P4" s="13">
        <f t="shared" si="4"/>
        <v>12608412.949999997</v>
      </c>
      <c r="Q4" s="13">
        <f t="shared" si="5"/>
        <v>12608.412949999998</v>
      </c>
      <c r="R4" s="14">
        <v>182756.9</v>
      </c>
      <c r="S4" s="14">
        <v>573027.99</v>
      </c>
      <c r="T4" s="14">
        <v>2402520.7400000007</v>
      </c>
      <c r="U4" s="14">
        <v>738457.06</v>
      </c>
      <c r="V4" s="14">
        <v>307100.15000000002</v>
      </c>
      <c r="W4" s="13">
        <f t="shared" si="6"/>
        <v>4203862.8400000008</v>
      </c>
      <c r="X4" s="13">
        <f t="shared" si="7"/>
        <v>4203.8628400000007</v>
      </c>
      <c r="Y4" s="14">
        <v>190294.46000000002</v>
      </c>
      <c r="Z4" s="14">
        <v>668027.48</v>
      </c>
      <c r="AA4" s="14">
        <v>1784206.2500000002</v>
      </c>
      <c r="AB4" s="14">
        <v>903255.3899999999</v>
      </c>
      <c r="AC4" s="14">
        <v>325931.88</v>
      </c>
      <c r="AD4" s="13">
        <f t="shared" si="8"/>
        <v>3871715.46</v>
      </c>
      <c r="AE4" s="13">
        <f t="shared" si="9"/>
        <v>3871.7154599999999</v>
      </c>
      <c r="AF4" s="14">
        <v>6600338.1599999992</v>
      </c>
      <c r="AG4" s="14">
        <v>9577173.7599999998</v>
      </c>
      <c r="AH4" s="14">
        <v>4178482.6599999997</v>
      </c>
      <c r="AI4" s="14">
        <v>3853884.37</v>
      </c>
      <c r="AJ4" s="14">
        <f t="shared" si="10"/>
        <v>20355994.579999998</v>
      </c>
      <c r="AK4" s="13">
        <f t="shared" si="0"/>
        <v>24209878.949999999</v>
      </c>
      <c r="AL4" s="13">
        <f t="shared" si="11"/>
        <v>24209.878949999998</v>
      </c>
      <c r="AM4" s="14">
        <f t="shared" si="12"/>
        <v>6476138.2483870955</v>
      </c>
      <c r="AN4" s="14">
        <f t="shared" si="13"/>
        <v>9396958.1247311831</v>
      </c>
      <c r="AO4" s="14">
        <f t="shared" si="14"/>
        <v>4099855.2981182793</v>
      </c>
      <c r="AP4" s="14">
        <f>P4-AG4</f>
        <v>3031239.1899999976</v>
      </c>
      <c r="AQ4" s="14">
        <f t="shared" si="1"/>
        <v>25380.180000001099</v>
      </c>
      <c r="AR4" s="13">
        <f t="shared" si="2"/>
        <v>24209878.949999999</v>
      </c>
      <c r="AS4" s="13">
        <f t="shared" si="15"/>
        <v>3056619.3699999987</v>
      </c>
      <c r="AT4" s="25">
        <v>0</v>
      </c>
      <c r="AU4" s="26">
        <v>0</v>
      </c>
      <c r="AV4" s="27">
        <v>0</v>
      </c>
      <c r="AW4" s="30">
        <v>0</v>
      </c>
      <c r="AX4" s="17">
        <v>0</v>
      </c>
      <c r="AY4" s="19">
        <v>0</v>
      </c>
      <c r="AZ4" s="21">
        <v>0</v>
      </c>
      <c r="BA4" s="31">
        <v>0</v>
      </c>
      <c r="BB4" s="14">
        <f t="shared" si="16"/>
        <v>0</v>
      </c>
      <c r="BC4" s="14">
        <f t="shared" si="17"/>
        <v>0</v>
      </c>
      <c r="BD4" s="14">
        <f t="shared" si="18"/>
        <v>0</v>
      </c>
      <c r="BE4" s="14">
        <f t="shared" si="19"/>
        <v>0</v>
      </c>
      <c r="BF4" s="14">
        <v>18.59</v>
      </c>
      <c r="BG4" s="14">
        <v>18.59</v>
      </c>
      <c r="BH4" s="14">
        <v>18.59</v>
      </c>
      <c r="BI4" s="14">
        <v>18.59</v>
      </c>
      <c r="BJ4" s="13">
        <f t="shared" si="20"/>
        <v>18.59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1</v>
      </c>
      <c r="BS4" s="28">
        <v>0</v>
      </c>
    </row>
    <row r="5" spans="1:71" x14ac:dyDescent="0.4">
      <c r="A5" s="15">
        <v>38078</v>
      </c>
      <c r="B5" s="32">
        <v>4</v>
      </c>
      <c r="C5" s="32">
        <v>720</v>
      </c>
      <c r="D5" s="14">
        <v>339774.86</v>
      </c>
      <c r="E5" s="14">
        <v>1097250.5899999999</v>
      </c>
      <c r="F5" s="14">
        <v>3733863.1100000003</v>
      </c>
      <c r="G5" s="14">
        <v>1132047.07</v>
      </c>
      <c r="H5" s="14">
        <v>506070.92000000004</v>
      </c>
      <c r="I5" s="13">
        <f t="shared" si="21"/>
        <v>6809006.5500000007</v>
      </c>
      <c r="J5" s="13">
        <f t="shared" si="3"/>
        <v>6809.006550000001</v>
      </c>
      <c r="K5" s="14">
        <v>861612.10000000009</v>
      </c>
      <c r="L5" s="14">
        <v>2056946.75</v>
      </c>
      <c r="M5" s="14">
        <v>7384539.6299999999</v>
      </c>
      <c r="N5" s="14">
        <v>2164762.2000000002</v>
      </c>
      <c r="O5" s="14">
        <v>419430.05100000004</v>
      </c>
      <c r="P5" s="13">
        <f t="shared" si="4"/>
        <v>12887290.731000001</v>
      </c>
      <c r="Q5" s="13">
        <f t="shared" si="5"/>
        <v>12887.290731000001</v>
      </c>
      <c r="R5" s="14">
        <v>189490.75999999998</v>
      </c>
      <c r="S5" s="14">
        <v>603938.7300000001</v>
      </c>
      <c r="T5" s="14">
        <v>2580913.88</v>
      </c>
      <c r="U5" s="14">
        <v>743570.47</v>
      </c>
      <c r="V5" s="14">
        <v>329160.91000000003</v>
      </c>
      <c r="W5" s="13">
        <f t="shared" si="6"/>
        <v>4447074.75</v>
      </c>
      <c r="X5" s="13">
        <f t="shared" si="7"/>
        <v>4447.0747499999998</v>
      </c>
      <c r="Y5" s="14">
        <v>207984.39</v>
      </c>
      <c r="Z5" s="14">
        <v>703863.41</v>
      </c>
      <c r="AA5" s="14">
        <v>1802006.3399999999</v>
      </c>
      <c r="AB5" s="14">
        <v>832931.40000000014</v>
      </c>
      <c r="AC5" s="14">
        <v>356024.78</v>
      </c>
      <c r="AD5" s="13">
        <f t="shared" si="8"/>
        <v>3902810.3200000003</v>
      </c>
      <c r="AE5" s="13">
        <f t="shared" si="9"/>
        <v>3902.8103200000005</v>
      </c>
      <c r="AF5" s="14">
        <v>6809006.5499999998</v>
      </c>
      <c r="AG5" s="14">
        <v>9695977.5000000019</v>
      </c>
      <c r="AH5" s="14">
        <v>4420409.3100000005</v>
      </c>
      <c r="AI5" s="14">
        <v>3886493.14</v>
      </c>
      <c r="AJ5" s="14">
        <f t="shared" si="10"/>
        <v>20925393.359999999</v>
      </c>
      <c r="AK5" s="13">
        <f t="shared" si="0"/>
        <v>24811886.5</v>
      </c>
      <c r="AL5" s="13">
        <f t="shared" si="11"/>
        <v>24811.886500000001</v>
      </c>
      <c r="AM5" s="14">
        <f t="shared" si="12"/>
        <v>6903576.0854166662</v>
      </c>
      <c r="AN5" s="14">
        <f t="shared" si="13"/>
        <v>9513526.3104838729</v>
      </c>
      <c r="AO5" s="14">
        <f t="shared" si="14"/>
        <v>4337229.5649193553</v>
      </c>
      <c r="AP5" s="14">
        <f>P5-AG5</f>
        <v>3191313.2309999987</v>
      </c>
      <c r="AQ5" s="14">
        <f t="shared" si="1"/>
        <v>26665.439999999478</v>
      </c>
      <c r="AR5" s="13">
        <f t="shared" si="2"/>
        <v>24811886.5</v>
      </c>
      <c r="AS5" s="13">
        <f t="shared" si="15"/>
        <v>3217978.6709999982</v>
      </c>
      <c r="AT5" s="25">
        <v>0</v>
      </c>
      <c r="AU5" s="26">
        <v>0</v>
      </c>
      <c r="AV5" s="27">
        <v>0</v>
      </c>
      <c r="AW5" s="30">
        <v>0</v>
      </c>
      <c r="AX5" s="17">
        <v>0</v>
      </c>
      <c r="AY5" s="19">
        <v>0</v>
      </c>
      <c r="AZ5" s="21">
        <v>0</v>
      </c>
      <c r="BA5" s="31">
        <v>0</v>
      </c>
      <c r="BB5" s="14">
        <f t="shared" si="16"/>
        <v>0</v>
      </c>
      <c r="BC5" s="14">
        <f t="shared" si="17"/>
        <v>0</v>
      </c>
      <c r="BD5" s="14">
        <f t="shared" si="18"/>
        <v>0</v>
      </c>
      <c r="BE5" s="14">
        <f t="shared" si="19"/>
        <v>0</v>
      </c>
      <c r="BF5" s="14">
        <v>18.59</v>
      </c>
      <c r="BG5" s="14">
        <v>18.59</v>
      </c>
      <c r="BH5" s="14">
        <v>18.59</v>
      </c>
      <c r="BI5" s="14">
        <v>18.59</v>
      </c>
      <c r="BJ5" s="13">
        <f t="shared" si="20"/>
        <v>18.59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1</v>
      </c>
      <c r="BS5" s="28">
        <v>0</v>
      </c>
    </row>
    <row r="6" spans="1:71" x14ac:dyDescent="0.4">
      <c r="A6" s="15">
        <v>38108</v>
      </c>
      <c r="B6" s="32">
        <v>5</v>
      </c>
      <c r="C6" s="32">
        <v>744</v>
      </c>
      <c r="D6" s="14">
        <v>332154.91000000003</v>
      </c>
      <c r="E6" s="14">
        <v>1033006.8400000001</v>
      </c>
      <c r="F6" s="14">
        <v>3537268.7200000011</v>
      </c>
      <c r="G6" s="14">
        <v>1082102.57</v>
      </c>
      <c r="H6" s="14">
        <v>492808.31</v>
      </c>
      <c r="I6" s="13">
        <f t="shared" si="21"/>
        <v>6477341.3500000006</v>
      </c>
      <c r="J6" s="13">
        <f t="shared" si="3"/>
        <v>6477.3413500000006</v>
      </c>
      <c r="K6" s="14">
        <v>901709.8</v>
      </c>
      <c r="L6" s="14">
        <v>2100191.37</v>
      </c>
      <c r="M6" s="14">
        <v>7258306.7199999988</v>
      </c>
      <c r="N6" s="14">
        <v>2164980.2199999997</v>
      </c>
      <c r="O6" s="14">
        <v>407523.81</v>
      </c>
      <c r="P6" s="13">
        <f t="shared" si="4"/>
        <v>12832711.92</v>
      </c>
      <c r="Q6" s="13">
        <f t="shared" si="5"/>
        <v>12832.71192</v>
      </c>
      <c r="R6" s="14">
        <v>191642.19</v>
      </c>
      <c r="S6" s="14">
        <v>570176.52</v>
      </c>
      <c r="T6" s="14">
        <v>2344084</v>
      </c>
      <c r="U6" s="14">
        <v>696579.47</v>
      </c>
      <c r="V6" s="14">
        <v>303237.91000000003</v>
      </c>
      <c r="W6" s="13">
        <f t="shared" si="6"/>
        <v>4105720.09</v>
      </c>
      <c r="X6" s="13">
        <f t="shared" si="7"/>
        <v>4105.7200899999998</v>
      </c>
      <c r="Y6" s="14">
        <v>199972.02000000002</v>
      </c>
      <c r="Z6" s="14">
        <v>720209.79</v>
      </c>
      <c r="AA6" s="14">
        <v>1766969.2800000003</v>
      </c>
      <c r="AB6" s="14">
        <v>779363.89999999991</v>
      </c>
      <c r="AC6" s="14">
        <v>362218.13000000006</v>
      </c>
      <c r="AD6" s="13">
        <f t="shared" si="8"/>
        <v>3828733.12</v>
      </c>
      <c r="AE6" s="13">
        <f t="shared" si="9"/>
        <v>3828.7331200000003</v>
      </c>
      <c r="AF6" s="14">
        <v>6477341.3499999996</v>
      </c>
      <c r="AG6" s="14">
        <v>9539948.4799999986</v>
      </c>
      <c r="AH6" s="14">
        <v>4074520.1300000004</v>
      </c>
      <c r="AI6" s="14">
        <v>3812898.25</v>
      </c>
      <c r="AJ6" s="14">
        <f t="shared" si="10"/>
        <v>20091809.959999997</v>
      </c>
      <c r="AK6" s="13">
        <f t="shared" si="0"/>
        <v>23904708.209999997</v>
      </c>
      <c r="AL6" s="13">
        <f t="shared" si="11"/>
        <v>23904.708209999997</v>
      </c>
      <c r="AM6" s="14">
        <f t="shared" si="12"/>
        <v>6355455.8944892464</v>
      </c>
      <c r="AN6" s="14">
        <f t="shared" si="13"/>
        <v>9360433.3204301074</v>
      </c>
      <c r="AO6" s="14">
        <f t="shared" si="14"/>
        <v>3997849.0522849462</v>
      </c>
      <c r="AP6" s="14">
        <f>P6-AG6</f>
        <v>3292763.4400000013</v>
      </c>
      <c r="AQ6" s="14">
        <f t="shared" si="1"/>
        <v>31199.959999999497</v>
      </c>
      <c r="AR6" s="13">
        <f t="shared" si="2"/>
        <v>23904708.209999997</v>
      </c>
      <c r="AS6" s="13">
        <f t="shared" si="15"/>
        <v>3323963.4000000008</v>
      </c>
      <c r="AT6" s="25">
        <v>0</v>
      </c>
      <c r="AU6" s="26">
        <v>0</v>
      </c>
      <c r="AV6" s="27">
        <v>0</v>
      </c>
      <c r="AW6" s="30">
        <v>0</v>
      </c>
      <c r="AX6" s="17">
        <v>0</v>
      </c>
      <c r="AY6" s="19">
        <v>0</v>
      </c>
      <c r="AZ6" s="21">
        <v>0</v>
      </c>
      <c r="BA6" s="31">
        <v>0</v>
      </c>
      <c r="BB6" s="14">
        <f t="shared" si="16"/>
        <v>0</v>
      </c>
      <c r="BC6" s="14">
        <f t="shared" si="17"/>
        <v>0</v>
      </c>
      <c r="BD6" s="14">
        <f t="shared" si="18"/>
        <v>0</v>
      </c>
      <c r="BE6" s="14">
        <f t="shared" si="19"/>
        <v>0</v>
      </c>
      <c r="BF6" s="14">
        <v>18.59</v>
      </c>
      <c r="BG6" s="14">
        <v>18.59</v>
      </c>
      <c r="BH6" s="14">
        <v>18.59</v>
      </c>
      <c r="BI6" s="14">
        <v>18.59</v>
      </c>
      <c r="BJ6" s="13">
        <f t="shared" si="20"/>
        <v>18.59</v>
      </c>
      <c r="BK6" s="28">
        <v>0</v>
      </c>
      <c r="BL6" s="28">
        <v>0</v>
      </c>
      <c r="BM6" s="28">
        <v>0</v>
      </c>
      <c r="BN6" s="28">
        <v>0</v>
      </c>
      <c r="BO6" s="28">
        <v>0</v>
      </c>
      <c r="BP6" s="28">
        <v>0</v>
      </c>
      <c r="BQ6" s="28">
        <v>0</v>
      </c>
      <c r="BR6" s="28">
        <v>1</v>
      </c>
      <c r="BS6" s="28">
        <v>0</v>
      </c>
    </row>
    <row r="7" spans="1:71" x14ac:dyDescent="0.4">
      <c r="A7" s="15">
        <v>38139</v>
      </c>
      <c r="B7" s="32">
        <v>6</v>
      </c>
      <c r="C7" s="32">
        <v>720</v>
      </c>
      <c r="D7" s="14">
        <v>332089.21999999997</v>
      </c>
      <c r="E7" s="14">
        <v>1002350.77</v>
      </c>
      <c r="F7" s="14">
        <v>3433442.5</v>
      </c>
      <c r="G7" s="14">
        <v>1056850.1300000001</v>
      </c>
      <c r="H7" s="14">
        <v>466358.81999999995</v>
      </c>
      <c r="I7" s="13">
        <f t="shared" si="21"/>
        <v>6291091.4400000004</v>
      </c>
      <c r="J7" s="13">
        <f t="shared" si="3"/>
        <v>6291.0914400000001</v>
      </c>
      <c r="K7" s="14">
        <v>906709.59</v>
      </c>
      <c r="L7" s="14">
        <v>2105230.0299999998</v>
      </c>
      <c r="M7" s="14">
        <v>7501655.1399999997</v>
      </c>
      <c r="N7" s="14">
        <v>2143096.96</v>
      </c>
      <c r="O7" s="14">
        <v>450943.9</v>
      </c>
      <c r="P7" s="13">
        <f t="shared" si="4"/>
        <v>13107635.619999999</v>
      </c>
      <c r="Q7" s="13">
        <f t="shared" si="5"/>
        <v>13107.635619999999</v>
      </c>
      <c r="R7" s="14">
        <v>194163</v>
      </c>
      <c r="S7" s="14">
        <v>573743.48</v>
      </c>
      <c r="T7" s="14">
        <v>2159479.4700000002</v>
      </c>
      <c r="U7" s="14">
        <v>627651.66000000015</v>
      </c>
      <c r="V7" s="14">
        <v>284962.95999999996</v>
      </c>
      <c r="W7" s="13">
        <f t="shared" si="6"/>
        <v>3840000.5700000003</v>
      </c>
      <c r="X7" s="13">
        <f t="shared" si="7"/>
        <v>3840.0005700000002</v>
      </c>
      <c r="Y7" s="14">
        <v>208420.09999999998</v>
      </c>
      <c r="Z7" s="14">
        <v>727977.46000000008</v>
      </c>
      <c r="AA7" s="14">
        <v>1803940.3</v>
      </c>
      <c r="AB7" s="14">
        <v>728964.81</v>
      </c>
      <c r="AC7" s="14">
        <v>374931.18</v>
      </c>
      <c r="AD7" s="13">
        <f t="shared" si="8"/>
        <v>3844233.8500000006</v>
      </c>
      <c r="AE7" s="13">
        <f t="shared" si="9"/>
        <v>3844.2338500000005</v>
      </c>
      <c r="AF7" s="14">
        <v>6291091.4399999985</v>
      </c>
      <c r="AG7" s="14">
        <v>9159914.9299999978</v>
      </c>
      <c r="AH7" s="14">
        <v>3807916.89</v>
      </c>
      <c r="AI7" s="14">
        <v>3829271.1100000008</v>
      </c>
      <c r="AJ7" s="14">
        <f t="shared" si="10"/>
        <v>19258923.259999998</v>
      </c>
      <c r="AK7" s="13">
        <f t="shared" si="0"/>
        <v>23088194.369999997</v>
      </c>
      <c r="AL7" s="13">
        <f t="shared" si="11"/>
        <v>23088.194369999997</v>
      </c>
      <c r="AM7" s="14">
        <f t="shared" si="12"/>
        <v>6378467.709999999</v>
      </c>
      <c r="AN7" s="14">
        <f t="shared" si="13"/>
        <v>8987550.9393817168</v>
      </c>
      <c r="AO7" s="14">
        <f t="shared" si="14"/>
        <v>3736262.539919355</v>
      </c>
      <c r="AP7" s="14">
        <f>P7-AG7</f>
        <v>3947720.6900000013</v>
      </c>
      <c r="AQ7" s="14">
        <f t="shared" si="1"/>
        <v>32083.680000000168</v>
      </c>
      <c r="AR7" s="13">
        <f t="shared" si="2"/>
        <v>23088194.369999997</v>
      </c>
      <c r="AS7" s="13">
        <f t="shared" si="15"/>
        <v>3979804.3700000015</v>
      </c>
      <c r="AT7" s="25">
        <v>0</v>
      </c>
      <c r="AU7" s="26">
        <v>0</v>
      </c>
      <c r="AV7" s="27">
        <v>0</v>
      </c>
      <c r="AW7" s="30">
        <v>0</v>
      </c>
      <c r="AX7" s="17">
        <v>0</v>
      </c>
      <c r="AY7" s="19">
        <v>0</v>
      </c>
      <c r="AZ7" s="21">
        <v>0</v>
      </c>
      <c r="BA7" s="31">
        <v>0</v>
      </c>
      <c r="BB7" s="14">
        <f t="shared" si="16"/>
        <v>0</v>
      </c>
      <c r="BC7" s="14">
        <f t="shared" si="17"/>
        <v>0</v>
      </c>
      <c r="BD7" s="14">
        <f t="shared" si="18"/>
        <v>0</v>
      </c>
      <c r="BE7" s="14">
        <f t="shared" si="19"/>
        <v>0</v>
      </c>
      <c r="BF7" s="14">
        <v>18.59</v>
      </c>
      <c r="BG7" s="14">
        <v>18.59</v>
      </c>
      <c r="BH7" s="14">
        <v>18.59</v>
      </c>
      <c r="BI7" s="14">
        <v>18.59</v>
      </c>
      <c r="BJ7" s="13">
        <f t="shared" si="20"/>
        <v>18.59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1</v>
      </c>
      <c r="BS7" s="28">
        <v>0</v>
      </c>
    </row>
    <row r="8" spans="1:71" x14ac:dyDescent="0.4">
      <c r="A8" s="15">
        <v>38169</v>
      </c>
      <c r="B8" s="32">
        <v>7</v>
      </c>
      <c r="C8" s="32">
        <v>744</v>
      </c>
      <c r="D8" s="14">
        <v>328423.06</v>
      </c>
      <c r="E8" s="14">
        <v>969181.40000000014</v>
      </c>
      <c r="F8" s="14">
        <v>3457622.77</v>
      </c>
      <c r="G8" s="14">
        <v>1066704.8399999999</v>
      </c>
      <c r="H8" s="14">
        <v>470538.95000000007</v>
      </c>
      <c r="I8" s="13">
        <f t="shared" si="21"/>
        <v>6292471.0200000005</v>
      </c>
      <c r="J8" s="13">
        <f t="shared" si="3"/>
        <v>6292.4710200000009</v>
      </c>
      <c r="K8" s="14">
        <v>936236.12</v>
      </c>
      <c r="L8" s="14">
        <v>2157223.2599999998</v>
      </c>
      <c r="M8" s="14">
        <v>7580439.2199999997</v>
      </c>
      <c r="N8" s="14">
        <v>2169915.2999999998</v>
      </c>
      <c r="O8" s="14">
        <v>462993.04999999993</v>
      </c>
      <c r="P8" s="13">
        <f t="shared" si="4"/>
        <v>13306806.949999999</v>
      </c>
      <c r="Q8" s="13">
        <f t="shared" si="5"/>
        <v>13306.80695</v>
      </c>
      <c r="R8" s="14">
        <v>194497.31000000003</v>
      </c>
      <c r="S8" s="14">
        <v>539451.79</v>
      </c>
      <c r="T8" s="14">
        <v>2233526.25</v>
      </c>
      <c r="U8" s="14">
        <v>636654.43999999994</v>
      </c>
      <c r="V8" s="14">
        <v>283104.36</v>
      </c>
      <c r="W8" s="13">
        <f t="shared" si="6"/>
        <v>3887234.15</v>
      </c>
      <c r="X8" s="13">
        <f t="shared" si="7"/>
        <v>3887.2341499999998</v>
      </c>
      <c r="Y8" s="14">
        <v>205846.08000000002</v>
      </c>
      <c r="Z8" s="14">
        <v>710317.67</v>
      </c>
      <c r="AA8" s="14">
        <v>1822697.22</v>
      </c>
      <c r="AB8" s="14">
        <v>725518.31</v>
      </c>
      <c r="AC8" s="14">
        <v>395113.27</v>
      </c>
      <c r="AD8" s="13">
        <f t="shared" si="8"/>
        <v>3859492.55</v>
      </c>
      <c r="AE8" s="13">
        <f t="shared" si="9"/>
        <v>3859.4925499999999</v>
      </c>
      <c r="AF8" s="14">
        <v>6292471.0199999996</v>
      </c>
      <c r="AG8" s="14">
        <v>8654157.0700000003</v>
      </c>
      <c r="AH8" s="14">
        <v>3856244.7399999998</v>
      </c>
      <c r="AI8" s="14">
        <v>3844150.29</v>
      </c>
      <c r="AJ8" s="14">
        <f t="shared" si="10"/>
        <v>18802872.829999998</v>
      </c>
      <c r="AK8" s="13">
        <f t="shared" si="0"/>
        <v>22647023.119999997</v>
      </c>
      <c r="AL8" s="13">
        <f t="shared" si="11"/>
        <v>22647.023119999998</v>
      </c>
      <c r="AM8" s="14">
        <f t="shared" si="12"/>
        <v>6174064.3072580639</v>
      </c>
      <c r="AN8" s="14">
        <f t="shared" si="13"/>
        <v>8491310.0283602141</v>
      </c>
      <c r="AO8" s="14">
        <f t="shared" si="14"/>
        <v>3783680.9948924729</v>
      </c>
      <c r="AP8" s="14">
        <f>P8-AG8</f>
        <v>4652649.879999999</v>
      </c>
      <c r="AQ8" s="14">
        <f t="shared" si="1"/>
        <v>30989.410000000149</v>
      </c>
      <c r="AR8" s="13">
        <f t="shared" si="2"/>
        <v>22647023.119999997</v>
      </c>
      <c r="AS8" s="13">
        <f t="shared" si="15"/>
        <v>4683639.2899999991</v>
      </c>
      <c r="AT8" s="25">
        <v>0</v>
      </c>
      <c r="AU8" s="26">
        <v>0</v>
      </c>
      <c r="AV8" s="27">
        <v>0</v>
      </c>
      <c r="AW8" s="30">
        <v>0</v>
      </c>
      <c r="AX8" s="17">
        <v>0</v>
      </c>
      <c r="AY8" s="19">
        <v>0</v>
      </c>
      <c r="AZ8" s="21">
        <v>0</v>
      </c>
      <c r="BA8" s="31">
        <v>0</v>
      </c>
      <c r="BB8" s="14">
        <f t="shared" si="16"/>
        <v>0</v>
      </c>
      <c r="BC8" s="14">
        <f t="shared" si="17"/>
        <v>0</v>
      </c>
      <c r="BD8" s="14">
        <f t="shared" si="18"/>
        <v>0</v>
      </c>
      <c r="BE8" s="14">
        <f t="shared" si="19"/>
        <v>0</v>
      </c>
      <c r="BF8" s="14">
        <v>18.59</v>
      </c>
      <c r="BG8" s="14">
        <v>18.59</v>
      </c>
      <c r="BH8" s="14">
        <v>18.59</v>
      </c>
      <c r="BI8" s="14">
        <v>18.59</v>
      </c>
      <c r="BJ8" s="13">
        <f t="shared" si="20"/>
        <v>18.59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1</v>
      </c>
      <c r="BS8" s="28">
        <v>0</v>
      </c>
    </row>
    <row r="9" spans="1:71" x14ac:dyDescent="0.4">
      <c r="A9" s="15">
        <v>38200</v>
      </c>
      <c r="B9" s="32">
        <v>8</v>
      </c>
      <c r="C9" s="32">
        <v>744</v>
      </c>
      <c r="D9" s="14">
        <v>338836.36</v>
      </c>
      <c r="E9" s="14">
        <v>962934.27</v>
      </c>
      <c r="F9" s="14">
        <v>3453322.4300000006</v>
      </c>
      <c r="G9" s="14">
        <v>1070192.3999999999</v>
      </c>
      <c r="H9" s="14">
        <v>479191.68</v>
      </c>
      <c r="I9" s="13">
        <f t="shared" si="21"/>
        <v>6304477.1400000006</v>
      </c>
      <c r="J9" s="13">
        <f t="shared" si="3"/>
        <v>6304.4771400000009</v>
      </c>
      <c r="K9" s="14">
        <v>979205.39</v>
      </c>
      <c r="L9" s="14">
        <v>2205098.5299999998</v>
      </c>
      <c r="M9" s="14">
        <v>7710195.6500000004</v>
      </c>
      <c r="N9" s="14">
        <v>2223451.7399999998</v>
      </c>
      <c r="O9" s="14">
        <v>474389.46999999991</v>
      </c>
      <c r="P9" s="13">
        <f t="shared" si="4"/>
        <v>13592340.780000001</v>
      </c>
      <c r="Q9" s="13">
        <f t="shared" si="5"/>
        <v>13592.34078</v>
      </c>
      <c r="R9" s="14">
        <v>198855.04000000001</v>
      </c>
      <c r="S9" s="14">
        <v>544149.72</v>
      </c>
      <c r="T9" s="14">
        <v>2192652.02</v>
      </c>
      <c r="U9" s="14">
        <v>645522.78999999992</v>
      </c>
      <c r="V9" s="14">
        <v>286087.95</v>
      </c>
      <c r="W9" s="13">
        <f t="shared" si="6"/>
        <v>3867267.5200000005</v>
      </c>
      <c r="X9" s="13">
        <f t="shared" si="7"/>
        <v>3867.2675200000003</v>
      </c>
      <c r="Y9" s="14">
        <v>212999.09999999998</v>
      </c>
      <c r="Z9" s="14">
        <v>726332.07</v>
      </c>
      <c r="AA9" s="14">
        <v>1833404.77</v>
      </c>
      <c r="AB9" s="14">
        <v>714015.51</v>
      </c>
      <c r="AC9" s="14">
        <v>406020.9</v>
      </c>
      <c r="AD9" s="13">
        <f t="shared" si="8"/>
        <v>3892772.35</v>
      </c>
      <c r="AE9" s="13">
        <f t="shared" si="9"/>
        <v>3892.7723500000002</v>
      </c>
      <c r="AF9" s="14">
        <v>6304477.1399999987</v>
      </c>
      <c r="AG9" s="14">
        <v>8839851.0200000014</v>
      </c>
      <c r="AH9" s="14">
        <v>3835079.8600000008</v>
      </c>
      <c r="AI9" s="14">
        <v>3868075.6600000006</v>
      </c>
      <c r="AJ9" s="14">
        <f t="shared" si="10"/>
        <v>18979408.02</v>
      </c>
      <c r="AK9" s="13">
        <f t="shared" si="0"/>
        <v>22847483.68</v>
      </c>
      <c r="AL9" s="13">
        <f t="shared" si="11"/>
        <v>22847.483680000001</v>
      </c>
      <c r="AM9" s="14">
        <f t="shared" si="12"/>
        <v>6185844.5056451606</v>
      </c>
      <c r="AN9" s="14">
        <f t="shared" si="13"/>
        <v>8673509.7373655923</v>
      </c>
      <c r="AO9" s="14">
        <f t="shared" si="14"/>
        <v>3762914.3787634419</v>
      </c>
      <c r="AP9" s="14">
        <f>P9-AG9</f>
        <v>4752489.76</v>
      </c>
      <c r="AQ9" s="14">
        <f t="shared" si="1"/>
        <v>32187.659999999683</v>
      </c>
      <c r="AR9" s="13">
        <f t="shared" si="2"/>
        <v>22847483.68</v>
      </c>
      <c r="AS9" s="13">
        <f t="shared" si="15"/>
        <v>4784677.42</v>
      </c>
      <c r="AT9" s="25">
        <v>0</v>
      </c>
      <c r="AU9" s="26">
        <v>0</v>
      </c>
      <c r="AV9" s="27">
        <v>0</v>
      </c>
      <c r="AW9" s="30">
        <v>0</v>
      </c>
      <c r="AX9" s="17">
        <v>0</v>
      </c>
      <c r="AY9" s="19">
        <v>0</v>
      </c>
      <c r="AZ9" s="21">
        <v>0</v>
      </c>
      <c r="BA9" s="31">
        <v>0</v>
      </c>
      <c r="BB9" s="14">
        <f t="shared" si="16"/>
        <v>0</v>
      </c>
      <c r="BC9" s="14">
        <f t="shared" si="17"/>
        <v>0</v>
      </c>
      <c r="BD9" s="14">
        <f t="shared" si="18"/>
        <v>0</v>
      </c>
      <c r="BE9" s="14">
        <f t="shared" si="19"/>
        <v>0</v>
      </c>
      <c r="BF9" s="14">
        <v>18.59</v>
      </c>
      <c r="BG9" s="14">
        <v>18.59</v>
      </c>
      <c r="BH9" s="14">
        <v>18.59</v>
      </c>
      <c r="BI9" s="14">
        <v>18.59</v>
      </c>
      <c r="BJ9" s="13">
        <f t="shared" si="20"/>
        <v>18.59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1</v>
      </c>
      <c r="BS9" s="28">
        <v>0</v>
      </c>
    </row>
    <row r="10" spans="1:71" x14ac:dyDescent="0.4">
      <c r="A10" s="15">
        <v>38231</v>
      </c>
      <c r="B10" s="32">
        <v>9</v>
      </c>
      <c r="C10" s="32">
        <v>720</v>
      </c>
      <c r="D10" s="14">
        <v>351459.29000000004</v>
      </c>
      <c r="E10" s="14">
        <v>1041242.3999999999</v>
      </c>
      <c r="F10" s="14">
        <v>3596160.1799999997</v>
      </c>
      <c r="G10" s="14">
        <v>1100557.28</v>
      </c>
      <c r="H10" s="14">
        <v>514970.9</v>
      </c>
      <c r="I10" s="13">
        <f t="shared" si="21"/>
        <v>6604390.0499999998</v>
      </c>
      <c r="J10" s="13">
        <f t="shared" si="3"/>
        <v>6604.39005</v>
      </c>
      <c r="K10" s="14">
        <v>916923.36</v>
      </c>
      <c r="L10" s="14">
        <v>2185140.64</v>
      </c>
      <c r="M10" s="14">
        <v>7747917.0200000014</v>
      </c>
      <c r="N10" s="14">
        <v>2150364.23</v>
      </c>
      <c r="O10" s="14">
        <v>460469.51</v>
      </c>
      <c r="P10" s="13">
        <f t="shared" si="4"/>
        <v>13460814.760000002</v>
      </c>
      <c r="Q10" s="13">
        <f t="shared" si="5"/>
        <v>13460.814760000001</v>
      </c>
      <c r="R10" s="14">
        <v>204079.80999999997</v>
      </c>
      <c r="S10" s="14">
        <v>577055.22</v>
      </c>
      <c r="T10" s="14">
        <v>2359084.75</v>
      </c>
      <c r="U10" s="14">
        <v>664784.31999999995</v>
      </c>
      <c r="V10" s="14">
        <v>316317.19000000006</v>
      </c>
      <c r="W10" s="13">
        <f t="shared" si="6"/>
        <v>4121321.2899999996</v>
      </c>
      <c r="X10" s="13">
        <f t="shared" si="7"/>
        <v>4121.3212899999999</v>
      </c>
      <c r="Y10" s="14">
        <v>214694.08000000002</v>
      </c>
      <c r="Z10" s="14">
        <v>766592.07999999984</v>
      </c>
      <c r="AA10" s="14">
        <v>1890523.7900000003</v>
      </c>
      <c r="AB10" s="14">
        <v>738705.74999999988</v>
      </c>
      <c r="AC10" s="14">
        <v>435409.43999999994</v>
      </c>
      <c r="AD10" s="13">
        <f t="shared" si="8"/>
        <v>4045925.14</v>
      </c>
      <c r="AE10" s="13">
        <f t="shared" si="9"/>
        <v>4045.9251400000003</v>
      </c>
      <c r="AF10" s="14">
        <v>6604390.0500000007</v>
      </c>
      <c r="AG10" s="14">
        <v>8742969.4499999993</v>
      </c>
      <c r="AH10" s="14">
        <v>4085830.4099999997</v>
      </c>
      <c r="AI10" s="14">
        <v>3993004.9000000004</v>
      </c>
      <c r="AJ10" s="14">
        <f t="shared" si="10"/>
        <v>19433189.91</v>
      </c>
      <c r="AK10" s="13">
        <f t="shared" si="0"/>
        <v>23426194.810000002</v>
      </c>
      <c r="AL10" s="13">
        <f t="shared" si="11"/>
        <v>23426.194810000001</v>
      </c>
      <c r="AM10" s="14">
        <f t="shared" si="12"/>
        <v>6696117.6895833341</v>
      </c>
      <c r="AN10" s="14">
        <f t="shared" si="13"/>
        <v>8578451.2076612897</v>
      </c>
      <c r="AO10" s="14">
        <f t="shared" si="14"/>
        <v>4008946.5044354834</v>
      </c>
      <c r="AP10" s="14">
        <f>P10-AG10</f>
        <v>4717845.3100000024</v>
      </c>
      <c r="AQ10" s="14">
        <f t="shared" si="1"/>
        <v>35490.879999999888</v>
      </c>
      <c r="AR10" s="13">
        <f t="shared" si="2"/>
        <v>23426194.810000002</v>
      </c>
      <c r="AS10" s="13">
        <f t="shared" si="15"/>
        <v>4753336.1900000023</v>
      </c>
      <c r="AT10" s="25">
        <v>0</v>
      </c>
      <c r="AU10" s="26">
        <v>0</v>
      </c>
      <c r="AV10" s="27">
        <v>0</v>
      </c>
      <c r="AW10" s="30">
        <v>0</v>
      </c>
      <c r="AX10" s="17">
        <v>0</v>
      </c>
      <c r="AY10" s="19">
        <v>0</v>
      </c>
      <c r="AZ10" s="21">
        <v>0</v>
      </c>
      <c r="BA10" s="31">
        <v>0</v>
      </c>
      <c r="BB10" s="14">
        <f t="shared" si="16"/>
        <v>0</v>
      </c>
      <c r="BC10" s="14">
        <f t="shared" si="17"/>
        <v>0</v>
      </c>
      <c r="BD10" s="14">
        <f t="shared" si="18"/>
        <v>0</v>
      </c>
      <c r="BE10" s="14">
        <f t="shared" si="19"/>
        <v>0</v>
      </c>
      <c r="BF10" s="14">
        <v>18.59</v>
      </c>
      <c r="BG10" s="14">
        <v>18.59</v>
      </c>
      <c r="BH10" s="14">
        <v>18.59</v>
      </c>
      <c r="BI10" s="14">
        <v>18.59</v>
      </c>
      <c r="BJ10" s="13">
        <f t="shared" si="20"/>
        <v>18.59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8">
        <v>0</v>
      </c>
      <c r="BQ10" s="28">
        <v>0</v>
      </c>
      <c r="BR10" s="28">
        <v>1</v>
      </c>
      <c r="BS10" s="28">
        <v>0</v>
      </c>
    </row>
    <row r="11" spans="1:71" x14ac:dyDescent="0.4">
      <c r="A11" s="15">
        <v>38261</v>
      </c>
      <c r="B11" s="32">
        <v>10</v>
      </c>
      <c r="C11" s="32">
        <v>743</v>
      </c>
      <c r="D11" s="14">
        <v>353206.63999999996</v>
      </c>
      <c r="E11" s="14">
        <v>1046248.8800000001</v>
      </c>
      <c r="F11" s="14">
        <v>3608130.03</v>
      </c>
      <c r="G11" s="14">
        <v>1069478.3299999998</v>
      </c>
      <c r="H11" s="14">
        <v>529450.12</v>
      </c>
      <c r="I11" s="13">
        <f t="shared" si="21"/>
        <v>6606514</v>
      </c>
      <c r="J11" s="13">
        <f t="shared" si="3"/>
        <v>6606.5140000000001</v>
      </c>
      <c r="K11" s="14">
        <v>947638.02999999991</v>
      </c>
      <c r="L11" s="14">
        <v>2227272.2399999998</v>
      </c>
      <c r="M11" s="14">
        <v>7762817.3800000008</v>
      </c>
      <c r="N11" s="14">
        <v>2130103.06</v>
      </c>
      <c r="O11" s="14">
        <v>466901.98</v>
      </c>
      <c r="P11" s="13">
        <f t="shared" si="4"/>
        <v>13534732.690000001</v>
      </c>
      <c r="Q11" s="13">
        <f t="shared" si="5"/>
        <v>13534.732690000001</v>
      </c>
      <c r="R11" s="14">
        <v>204616.95999999999</v>
      </c>
      <c r="S11" s="14">
        <v>585636.25</v>
      </c>
      <c r="T11" s="14">
        <v>2415035.5900000003</v>
      </c>
      <c r="U11" s="14">
        <v>657062.43000000005</v>
      </c>
      <c r="V11" s="14">
        <v>325638.60000000009</v>
      </c>
      <c r="W11" s="13">
        <f t="shared" si="6"/>
        <v>4187989.8300000005</v>
      </c>
      <c r="X11" s="13">
        <f t="shared" si="7"/>
        <v>4187.9898300000004</v>
      </c>
      <c r="Y11" s="14">
        <v>218705.11999999997</v>
      </c>
      <c r="Z11" s="14">
        <v>798723.62</v>
      </c>
      <c r="AA11" s="14">
        <v>2053894.1599999997</v>
      </c>
      <c r="AB11" s="14">
        <v>734053.68</v>
      </c>
      <c r="AC11" s="14">
        <v>421507.84000000003</v>
      </c>
      <c r="AD11" s="13">
        <f t="shared" si="8"/>
        <v>4226884.42</v>
      </c>
      <c r="AE11" s="13">
        <f t="shared" si="9"/>
        <v>4226.8844200000003</v>
      </c>
      <c r="AF11" s="14">
        <v>6606513.9999999991</v>
      </c>
      <c r="AG11" s="14">
        <v>8600233.8999999985</v>
      </c>
      <c r="AH11" s="14">
        <v>4151351.82</v>
      </c>
      <c r="AI11" s="14">
        <v>4176763.1999999993</v>
      </c>
      <c r="AJ11" s="14">
        <f t="shared" si="10"/>
        <v>19358099.719999999</v>
      </c>
      <c r="AK11" s="13">
        <f t="shared" si="0"/>
        <v>23534862.919999998</v>
      </c>
      <c r="AL11" s="13">
        <f t="shared" si="11"/>
        <v>23534.86292</v>
      </c>
      <c r="AM11" s="14">
        <f t="shared" si="12"/>
        <v>6490922.234185732</v>
      </c>
      <c r="AN11" s="14">
        <f t="shared" si="13"/>
        <v>8438401.541666666</v>
      </c>
      <c r="AO11" s="14">
        <f t="shared" si="14"/>
        <v>4073234.9846774191</v>
      </c>
      <c r="AP11" s="14">
        <f>P11-AG11</f>
        <v>4934498.7900000028</v>
      </c>
      <c r="AQ11" s="14">
        <f t="shared" si="1"/>
        <v>36638.010000000708</v>
      </c>
      <c r="AR11" s="13">
        <f t="shared" si="2"/>
        <v>23534862.919999998</v>
      </c>
      <c r="AS11" s="13">
        <f t="shared" si="15"/>
        <v>4971136.8000000035</v>
      </c>
      <c r="AT11" s="25">
        <v>0</v>
      </c>
      <c r="AU11" s="26">
        <v>0</v>
      </c>
      <c r="AV11" s="27">
        <v>0</v>
      </c>
      <c r="AW11" s="30">
        <v>0</v>
      </c>
      <c r="AX11" s="17">
        <v>0</v>
      </c>
      <c r="AY11" s="19">
        <v>0</v>
      </c>
      <c r="AZ11" s="21">
        <v>0</v>
      </c>
      <c r="BA11" s="31">
        <v>0</v>
      </c>
      <c r="BB11" s="14">
        <f t="shared" si="16"/>
        <v>0</v>
      </c>
      <c r="BC11" s="14">
        <f t="shared" si="17"/>
        <v>0</v>
      </c>
      <c r="BD11" s="14">
        <f t="shared" si="18"/>
        <v>0</v>
      </c>
      <c r="BE11" s="14">
        <f t="shared" si="19"/>
        <v>0</v>
      </c>
      <c r="BF11" s="14">
        <v>18.75</v>
      </c>
      <c r="BG11" s="14">
        <v>18.75</v>
      </c>
      <c r="BH11" s="14">
        <v>18.59</v>
      </c>
      <c r="BI11" s="14">
        <v>18.75</v>
      </c>
      <c r="BJ11" s="13">
        <f t="shared" si="20"/>
        <v>18.71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1</v>
      </c>
      <c r="BS11" s="28">
        <v>0</v>
      </c>
    </row>
    <row r="12" spans="1:71" x14ac:dyDescent="0.4">
      <c r="A12" s="15">
        <v>38292</v>
      </c>
      <c r="B12" s="32">
        <v>11</v>
      </c>
      <c r="C12" s="32">
        <v>720</v>
      </c>
      <c r="D12" s="14">
        <v>362279.36000000004</v>
      </c>
      <c r="E12" s="14">
        <v>1083211.6499999999</v>
      </c>
      <c r="F12" s="14">
        <v>3608514.9800000004</v>
      </c>
      <c r="G12" s="14">
        <v>1071489.8799999999</v>
      </c>
      <c r="H12" s="14">
        <v>505694.41</v>
      </c>
      <c r="I12" s="13">
        <f t="shared" si="21"/>
        <v>6631190.2800000003</v>
      </c>
      <c r="J12" s="13">
        <f t="shared" si="3"/>
        <v>6631.1902800000007</v>
      </c>
      <c r="K12" s="14">
        <v>934564.96000000008</v>
      </c>
      <c r="L12" s="14">
        <v>2196814.5699999998</v>
      </c>
      <c r="M12" s="14">
        <v>7869101.6099999994</v>
      </c>
      <c r="N12" s="14">
        <v>2027557.96</v>
      </c>
      <c r="O12" s="14">
        <v>419737.75</v>
      </c>
      <c r="P12" s="13">
        <f t="shared" si="4"/>
        <v>13447776.849999998</v>
      </c>
      <c r="Q12" s="13">
        <f t="shared" si="5"/>
        <v>13447.776849999998</v>
      </c>
      <c r="R12" s="14">
        <v>208618.77999999997</v>
      </c>
      <c r="S12" s="14">
        <v>614453.09</v>
      </c>
      <c r="T12" s="14">
        <v>2418875.16</v>
      </c>
      <c r="U12" s="14">
        <v>677551</v>
      </c>
      <c r="V12" s="14">
        <v>313670.57</v>
      </c>
      <c r="W12" s="13">
        <f t="shared" si="6"/>
        <v>4233168.6000000006</v>
      </c>
      <c r="X12" s="13">
        <f t="shared" si="7"/>
        <v>4233.1686000000009</v>
      </c>
      <c r="Y12" s="14">
        <v>214175.35999999999</v>
      </c>
      <c r="Z12" s="14">
        <v>813985.52</v>
      </c>
      <c r="AA12" s="14">
        <v>1908302.4300000002</v>
      </c>
      <c r="AB12" s="14">
        <v>752820.3899999999</v>
      </c>
      <c r="AC12" s="14">
        <v>365704.62</v>
      </c>
      <c r="AD12" s="13">
        <f t="shared" si="8"/>
        <v>4054988.3200000003</v>
      </c>
      <c r="AE12" s="13">
        <f t="shared" si="9"/>
        <v>4054.9883200000004</v>
      </c>
      <c r="AF12" s="14">
        <v>6631190.2799999984</v>
      </c>
      <c r="AG12" s="14">
        <v>8572407.5700000003</v>
      </c>
      <c r="AH12" s="14">
        <v>4196588.62</v>
      </c>
      <c r="AI12" s="14">
        <v>4004590.32</v>
      </c>
      <c r="AJ12" s="14">
        <f t="shared" si="10"/>
        <v>19400186.469999999</v>
      </c>
      <c r="AK12" s="13">
        <f t="shared" si="0"/>
        <v>23404776.789999999</v>
      </c>
      <c r="AL12" s="13">
        <f t="shared" si="11"/>
        <v>23404.77679</v>
      </c>
      <c r="AM12" s="14">
        <f t="shared" si="12"/>
        <v>6723290.1449999977</v>
      </c>
      <c r="AN12" s="14">
        <f t="shared" si="13"/>
        <v>8411098.8254032265</v>
      </c>
      <c r="AO12" s="14">
        <f t="shared" si="14"/>
        <v>4117620.5545698926</v>
      </c>
      <c r="AP12" s="14">
        <f>P12-AG12</f>
        <v>4875369.2799999975</v>
      </c>
      <c r="AQ12" s="14">
        <f t="shared" si="1"/>
        <v>36579.980000000447</v>
      </c>
      <c r="AR12" s="13">
        <f t="shared" si="2"/>
        <v>23404776.789999999</v>
      </c>
      <c r="AS12" s="13">
        <f t="shared" si="15"/>
        <v>4911949.2599999979</v>
      </c>
      <c r="AT12" s="25">
        <v>0</v>
      </c>
      <c r="AU12" s="26">
        <v>0</v>
      </c>
      <c r="AV12" s="27">
        <v>0</v>
      </c>
      <c r="AW12" s="30">
        <v>0</v>
      </c>
      <c r="AX12" s="17">
        <v>0</v>
      </c>
      <c r="AY12" s="19">
        <v>0</v>
      </c>
      <c r="AZ12" s="21">
        <v>0</v>
      </c>
      <c r="BA12" s="31">
        <v>0</v>
      </c>
      <c r="BB12" s="14">
        <f t="shared" si="16"/>
        <v>0</v>
      </c>
      <c r="BC12" s="14">
        <f t="shared" si="17"/>
        <v>0</v>
      </c>
      <c r="BD12" s="14">
        <f t="shared" si="18"/>
        <v>0</v>
      </c>
      <c r="BE12" s="14">
        <f t="shared" si="19"/>
        <v>0</v>
      </c>
      <c r="BF12" s="14">
        <v>18.59</v>
      </c>
      <c r="BG12" s="14">
        <v>18.59</v>
      </c>
      <c r="BH12" s="14">
        <v>18.59</v>
      </c>
      <c r="BI12" s="14">
        <v>18.59</v>
      </c>
      <c r="BJ12" s="13">
        <f t="shared" si="20"/>
        <v>18.59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1</v>
      </c>
      <c r="BS12" s="28">
        <v>0</v>
      </c>
    </row>
    <row r="13" spans="1:71" x14ac:dyDescent="0.4">
      <c r="A13" s="15">
        <v>38322</v>
      </c>
      <c r="B13" s="32">
        <v>12</v>
      </c>
      <c r="C13" s="32">
        <v>744</v>
      </c>
      <c r="D13" s="14">
        <v>355893.69999999995</v>
      </c>
      <c r="E13" s="14">
        <v>1104220.2400000002</v>
      </c>
      <c r="F13" s="14">
        <v>3569437.9099999997</v>
      </c>
      <c r="G13" s="14">
        <v>1100567.1299999999</v>
      </c>
      <c r="H13" s="14">
        <v>513252.35</v>
      </c>
      <c r="I13" s="13">
        <f t="shared" si="21"/>
        <v>6643371.3299999991</v>
      </c>
      <c r="J13" s="13">
        <f t="shared" si="3"/>
        <v>6643.371329999999</v>
      </c>
      <c r="K13" s="14">
        <v>952561.91999999993</v>
      </c>
      <c r="L13" s="14">
        <v>2234001.87</v>
      </c>
      <c r="M13" s="14">
        <v>7777337.3399999999</v>
      </c>
      <c r="N13" s="14">
        <v>1995865.76</v>
      </c>
      <c r="O13" s="14">
        <v>432117.01</v>
      </c>
      <c r="P13" s="13">
        <f t="shared" si="4"/>
        <v>13391883.899999999</v>
      </c>
      <c r="Q13" s="13">
        <f t="shared" si="5"/>
        <v>13391.883899999999</v>
      </c>
      <c r="R13" s="14">
        <v>208270</v>
      </c>
      <c r="S13" s="14">
        <v>631929.63000000012</v>
      </c>
      <c r="T13" s="14">
        <v>2503405.09</v>
      </c>
      <c r="U13" s="14">
        <v>730944.37</v>
      </c>
      <c r="V13" s="14">
        <v>325587.5</v>
      </c>
      <c r="W13" s="13">
        <f t="shared" si="6"/>
        <v>4400136.59</v>
      </c>
      <c r="X13" s="13">
        <f t="shared" si="7"/>
        <v>4400.1365900000001</v>
      </c>
      <c r="Y13" s="14">
        <v>223895.23999999996</v>
      </c>
      <c r="Z13" s="14">
        <v>800357.98</v>
      </c>
      <c r="AA13" s="14">
        <v>1900467.6100000003</v>
      </c>
      <c r="AB13" s="14">
        <v>837837.1</v>
      </c>
      <c r="AC13" s="14">
        <v>364156.68</v>
      </c>
      <c r="AD13" s="13">
        <f t="shared" si="8"/>
        <v>4126714.6100000003</v>
      </c>
      <c r="AE13" s="13">
        <f t="shared" si="9"/>
        <v>4126.71461</v>
      </c>
      <c r="AF13" s="14">
        <v>6643371.3299999982</v>
      </c>
      <c r="AG13" s="14">
        <v>8435115.3900000006</v>
      </c>
      <c r="AH13" s="14">
        <v>4362831.7699999996</v>
      </c>
      <c r="AI13" s="14">
        <v>4076558.9499999993</v>
      </c>
      <c r="AJ13" s="14">
        <f t="shared" si="10"/>
        <v>19441318.489999998</v>
      </c>
      <c r="AK13" s="13">
        <f t="shared" si="0"/>
        <v>23517877.439999998</v>
      </c>
      <c r="AL13" s="13">
        <f t="shared" si="11"/>
        <v>23517.877439999997</v>
      </c>
      <c r="AM13" s="14">
        <f t="shared" si="12"/>
        <v>6518361.6544354819</v>
      </c>
      <c r="AN13" s="14">
        <f t="shared" si="13"/>
        <v>8276390.1004032269</v>
      </c>
      <c r="AO13" s="14">
        <f t="shared" si="14"/>
        <v>4280735.4732526876</v>
      </c>
      <c r="AP13" s="14">
        <f>P13-AG13</f>
        <v>4956768.5099999979</v>
      </c>
      <c r="AQ13" s="14">
        <f t="shared" si="1"/>
        <v>37304.820000000298</v>
      </c>
      <c r="AR13" s="13">
        <f t="shared" si="2"/>
        <v>23517877.439999998</v>
      </c>
      <c r="AS13" s="13">
        <f t="shared" si="15"/>
        <v>4994073.3299999982</v>
      </c>
      <c r="AT13" s="25">
        <v>0</v>
      </c>
      <c r="AU13" s="26">
        <v>0</v>
      </c>
      <c r="AV13" s="27">
        <v>0</v>
      </c>
      <c r="AW13" s="30">
        <v>0</v>
      </c>
      <c r="AX13" s="17">
        <v>0</v>
      </c>
      <c r="AY13" s="19">
        <v>0</v>
      </c>
      <c r="AZ13" s="21">
        <v>0</v>
      </c>
      <c r="BA13" s="31">
        <v>0</v>
      </c>
      <c r="BB13" s="14">
        <f t="shared" si="16"/>
        <v>0</v>
      </c>
      <c r="BC13" s="14">
        <f t="shared" si="17"/>
        <v>0</v>
      </c>
      <c r="BD13" s="14">
        <f t="shared" si="18"/>
        <v>0</v>
      </c>
      <c r="BE13" s="14">
        <f t="shared" si="19"/>
        <v>0</v>
      </c>
      <c r="BF13" s="14">
        <v>18.59</v>
      </c>
      <c r="BG13" s="14">
        <v>18.59</v>
      </c>
      <c r="BH13" s="14">
        <v>18.59</v>
      </c>
      <c r="BI13" s="14">
        <v>18.59</v>
      </c>
      <c r="BJ13" s="13">
        <f t="shared" si="20"/>
        <v>18.59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1</v>
      </c>
      <c r="BS13" s="28">
        <v>0</v>
      </c>
    </row>
    <row r="14" spans="1:71" x14ac:dyDescent="0.4">
      <c r="A14" s="15">
        <v>38353</v>
      </c>
      <c r="B14" s="32">
        <v>13</v>
      </c>
      <c r="C14" s="32">
        <v>744</v>
      </c>
      <c r="D14" s="14">
        <v>355959.69</v>
      </c>
      <c r="E14" s="14">
        <v>1166974.25</v>
      </c>
      <c r="F14" s="14">
        <v>3873894.22</v>
      </c>
      <c r="G14" s="14">
        <v>1194715.7600000002</v>
      </c>
      <c r="H14" s="14">
        <v>526993.91</v>
      </c>
      <c r="I14" s="13">
        <f t="shared" si="21"/>
        <v>7118537.8300000001</v>
      </c>
      <c r="J14" s="13">
        <f t="shared" si="3"/>
        <v>7118.5378300000002</v>
      </c>
      <c r="K14" s="14">
        <v>923505.70000000007</v>
      </c>
      <c r="L14" s="14">
        <v>2163115.3499999996</v>
      </c>
      <c r="M14" s="14">
        <v>7298292.9999999991</v>
      </c>
      <c r="N14" s="14">
        <v>1866926.4000000001</v>
      </c>
      <c r="O14" s="14">
        <v>398912.67100000003</v>
      </c>
      <c r="P14" s="13">
        <f t="shared" si="4"/>
        <v>12650753.120999999</v>
      </c>
      <c r="Q14" s="13">
        <f t="shared" si="5"/>
        <v>12650.753121</v>
      </c>
      <c r="R14" s="14">
        <v>204290.06</v>
      </c>
      <c r="S14" s="14">
        <v>642308.29999999993</v>
      </c>
      <c r="T14" s="14">
        <v>2564318.1100000003</v>
      </c>
      <c r="U14" s="14">
        <v>763906.01</v>
      </c>
      <c r="V14" s="14">
        <v>317721.49</v>
      </c>
      <c r="W14" s="13">
        <f t="shared" si="6"/>
        <v>4492543.9700000007</v>
      </c>
      <c r="X14" s="13">
        <f t="shared" si="7"/>
        <v>4492.5439700000006</v>
      </c>
      <c r="Y14" s="14">
        <v>203783.13</v>
      </c>
      <c r="Z14" s="14">
        <v>802778.03</v>
      </c>
      <c r="AA14" s="14">
        <v>1781983.0000000002</v>
      </c>
      <c r="AB14" s="14">
        <v>983868.0199999999</v>
      </c>
      <c r="AC14" s="14">
        <v>341190.34</v>
      </c>
      <c r="AD14" s="13">
        <f t="shared" si="8"/>
        <v>4113602.52</v>
      </c>
      <c r="AE14" s="13">
        <f t="shared" si="9"/>
        <v>4113.6025200000004</v>
      </c>
      <c r="AF14" s="14">
        <v>7118537.8299999991</v>
      </c>
      <c r="AG14" s="14">
        <v>6978771.2899999991</v>
      </c>
      <c r="AH14" s="14">
        <v>4445266.1499999985</v>
      </c>
      <c r="AI14" s="14">
        <v>4055305.4000000004</v>
      </c>
      <c r="AJ14" s="14">
        <f t="shared" si="10"/>
        <v>18542575.269999996</v>
      </c>
      <c r="AK14" s="13">
        <f t="shared" si="0"/>
        <v>22597880.669999994</v>
      </c>
      <c r="AL14" s="13">
        <f t="shared" si="11"/>
        <v>22597.880669999995</v>
      </c>
      <c r="AM14" s="14">
        <f t="shared" si="12"/>
        <v>6984586.8493279554</v>
      </c>
      <c r="AN14" s="14">
        <f t="shared" si="13"/>
        <v>6847450.3248655908</v>
      </c>
      <c r="AO14" s="14">
        <f t="shared" si="14"/>
        <v>4361618.6686827941</v>
      </c>
      <c r="AP14" s="14">
        <f>P14-AG14</f>
        <v>5671981.8310000002</v>
      </c>
      <c r="AQ14" s="14">
        <f t="shared" si="1"/>
        <v>47277.820000002161</v>
      </c>
      <c r="AR14" s="13">
        <f t="shared" si="2"/>
        <v>22597880.669999994</v>
      </c>
      <c r="AS14" s="13">
        <f t="shared" si="15"/>
        <v>5719259.6510000024</v>
      </c>
      <c r="AT14" s="25">
        <v>0</v>
      </c>
      <c r="AU14" s="26">
        <v>0</v>
      </c>
      <c r="AV14" s="27">
        <v>0</v>
      </c>
      <c r="AW14" s="30">
        <v>0</v>
      </c>
      <c r="AX14" s="17">
        <v>0</v>
      </c>
      <c r="AY14" s="19">
        <v>0</v>
      </c>
      <c r="AZ14" s="21">
        <v>0</v>
      </c>
      <c r="BA14" s="31">
        <v>0</v>
      </c>
      <c r="BB14" s="14">
        <f t="shared" si="16"/>
        <v>0</v>
      </c>
      <c r="BC14" s="14">
        <f t="shared" si="17"/>
        <v>0</v>
      </c>
      <c r="BD14" s="14">
        <f t="shared" si="18"/>
        <v>0</v>
      </c>
      <c r="BE14" s="14">
        <f t="shared" si="19"/>
        <v>0</v>
      </c>
      <c r="BF14" s="14">
        <v>18.329999999999998</v>
      </c>
      <c r="BG14" s="14">
        <v>18.329999999999998</v>
      </c>
      <c r="BH14" s="14">
        <v>18.329999999999998</v>
      </c>
      <c r="BI14" s="14">
        <v>18.329999999999998</v>
      </c>
      <c r="BJ14" s="13">
        <f t="shared" si="20"/>
        <v>18.329999999999998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1</v>
      </c>
      <c r="BS14" s="28">
        <v>0</v>
      </c>
    </row>
    <row r="15" spans="1:71" x14ac:dyDescent="0.4">
      <c r="A15" s="15">
        <v>38384</v>
      </c>
      <c r="B15" s="32">
        <v>14</v>
      </c>
      <c r="C15" s="32">
        <v>673</v>
      </c>
      <c r="D15" s="14">
        <v>336135.27</v>
      </c>
      <c r="E15" s="14">
        <v>1132479.3600000001</v>
      </c>
      <c r="F15" s="14">
        <v>3616967.02</v>
      </c>
      <c r="G15" s="14">
        <v>1161664.2799999998</v>
      </c>
      <c r="H15" s="14">
        <v>511087.25</v>
      </c>
      <c r="I15" s="13">
        <f t="shared" si="21"/>
        <v>6758333.1799999997</v>
      </c>
      <c r="J15" s="13">
        <f t="shared" si="3"/>
        <v>6758.3331799999996</v>
      </c>
      <c r="K15" s="14">
        <v>899364.10000000009</v>
      </c>
      <c r="L15" s="14">
        <v>2012795.5999999999</v>
      </c>
      <c r="M15" s="14">
        <v>7377941.4999999981</v>
      </c>
      <c r="N15" s="14">
        <v>2049609.2400000002</v>
      </c>
      <c r="O15" s="14">
        <v>406829.49</v>
      </c>
      <c r="P15" s="13">
        <f t="shared" si="4"/>
        <v>12746539.93</v>
      </c>
      <c r="Q15" s="13">
        <f t="shared" si="5"/>
        <v>12746.539929999999</v>
      </c>
      <c r="R15" s="14">
        <v>190882.29000000004</v>
      </c>
      <c r="S15" s="14">
        <v>621586.27999999991</v>
      </c>
      <c r="T15" s="14">
        <v>2471439.25</v>
      </c>
      <c r="U15" s="14">
        <v>764488.64000000013</v>
      </c>
      <c r="V15" s="14">
        <v>317209.68</v>
      </c>
      <c r="W15" s="13">
        <f t="shared" si="6"/>
        <v>4365606.1399999997</v>
      </c>
      <c r="X15" s="13">
        <f t="shared" si="7"/>
        <v>4365.6061399999999</v>
      </c>
      <c r="Y15" s="14">
        <v>192742.70999999996</v>
      </c>
      <c r="Z15" s="14">
        <v>759176.86999999988</v>
      </c>
      <c r="AA15" s="14">
        <v>1690707.0899999999</v>
      </c>
      <c r="AB15" s="14">
        <v>990823.70000000007</v>
      </c>
      <c r="AC15" s="14">
        <v>334551.35000000003</v>
      </c>
      <c r="AD15" s="13">
        <f t="shared" si="8"/>
        <v>3968001.72</v>
      </c>
      <c r="AE15" s="13">
        <f t="shared" si="9"/>
        <v>3968.0017200000002</v>
      </c>
      <c r="AF15" s="14">
        <v>6758333.1800000006</v>
      </c>
      <c r="AG15" s="14">
        <v>6807912.3699999992</v>
      </c>
      <c r="AH15" s="14">
        <v>4318517.9700000007</v>
      </c>
      <c r="AI15" s="14">
        <v>3846751.1400000006</v>
      </c>
      <c r="AJ15" s="14">
        <f t="shared" si="10"/>
        <v>17884763.520000003</v>
      </c>
      <c r="AK15" s="13">
        <f t="shared" si="0"/>
        <v>21731514.660000004</v>
      </c>
      <c r="AL15" s="13">
        <f t="shared" si="11"/>
        <v>21731.514660000004</v>
      </c>
      <c r="AM15" s="14">
        <f t="shared" si="12"/>
        <v>7330732.8698365539</v>
      </c>
      <c r="AN15" s="14">
        <f t="shared" si="13"/>
        <v>6679806.4920698917</v>
      </c>
      <c r="AO15" s="14">
        <f t="shared" si="14"/>
        <v>4237255.5350806452</v>
      </c>
      <c r="AP15" s="14">
        <f>P15-AG15</f>
        <v>5938627.5600000005</v>
      </c>
      <c r="AQ15" s="14">
        <f t="shared" si="1"/>
        <v>47088.169999998994</v>
      </c>
      <c r="AR15" s="13">
        <f t="shared" si="2"/>
        <v>21731514.660000004</v>
      </c>
      <c r="AS15" s="13">
        <f t="shared" si="15"/>
        <v>5985715.7299999995</v>
      </c>
      <c r="AT15" s="25">
        <v>0</v>
      </c>
      <c r="AU15" s="26">
        <v>0</v>
      </c>
      <c r="AV15" s="27">
        <v>0</v>
      </c>
      <c r="AW15" s="30">
        <v>0</v>
      </c>
      <c r="AX15" s="17">
        <v>0</v>
      </c>
      <c r="AY15" s="19">
        <v>0</v>
      </c>
      <c r="AZ15" s="21">
        <v>0</v>
      </c>
      <c r="BA15" s="31">
        <v>0</v>
      </c>
      <c r="BB15" s="14">
        <f t="shared" si="16"/>
        <v>0</v>
      </c>
      <c r="BC15" s="14">
        <f t="shared" si="17"/>
        <v>0</v>
      </c>
      <c r="BD15" s="14">
        <f t="shared" si="18"/>
        <v>0</v>
      </c>
      <c r="BE15" s="14">
        <f t="shared" si="19"/>
        <v>0</v>
      </c>
      <c r="BF15" s="14">
        <v>18.329999999999998</v>
      </c>
      <c r="BG15" s="14">
        <v>18.989999999999998</v>
      </c>
      <c r="BH15" s="14">
        <v>18.329999999999998</v>
      </c>
      <c r="BI15" s="14">
        <v>18.329999999999998</v>
      </c>
      <c r="BJ15" s="13">
        <f t="shared" si="20"/>
        <v>18.494999999999997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1</v>
      </c>
      <c r="BS15" s="28">
        <v>0</v>
      </c>
    </row>
    <row r="16" spans="1:71" x14ac:dyDescent="0.4">
      <c r="A16" s="15">
        <v>38412</v>
      </c>
      <c r="B16" s="32">
        <v>15</v>
      </c>
      <c r="C16" s="32">
        <v>744</v>
      </c>
      <c r="D16" s="14">
        <v>341724.52</v>
      </c>
      <c r="E16" s="14">
        <v>1137173.8599999999</v>
      </c>
      <c r="F16" s="14">
        <v>3711050.6300000004</v>
      </c>
      <c r="G16" s="14">
        <v>1155063.52</v>
      </c>
      <c r="H16" s="14">
        <v>520203.13999999996</v>
      </c>
      <c r="I16" s="13">
        <f t="shared" si="21"/>
        <v>6865215.669999999</v>
      </c>
      <c r="J16" s="13">
        <f t="shared" si="3"/>
        <v>6865.2156699999987</v>
      </c>
      <c r="K16" s="14">
        <v>928585.68</v>
      </c>
      <c r="L16" s="14">
        <v>2157383.7200000002</v>
      </c>
      <c r="M16" s="14">
        <v>7406089.2899999991</v>
      </c>
      <c r="N16" s="14">
        <v>2142695.5</v>
      </c>
      <c r="O16" s="14">
        <v>430507.21900000004</v>
      </c>
      <c r="P16" s="13">
        <f t="shared" si="4"/>
        <v>13065261.409</v>
      </c>
      <c r="Q16" s="13">
        <f t="shared" si="5"/>
        <v>13065.261409000001</v>
      </c>
      <c r="R16" s="14">
        <v>200009.46</v>
      </c>
      <c r="S16" s="14">
        <v>636501.89</v>
      </c>
      <c r="T16" s="14">
        <v>2584264.9599999995</v>
      </c>
      <c r="U16" s="14">
        <v>793611.22999999986</v>
      </c>
      <c r="V16" s="14">
        <v>338132.26</v>
      </c>
      <c r="W16" s="13">
        <f t="shared" si="6"/>
        <v>4552519.7999999989</v>
      </c>
      <c r="X16" s="13">
        <f t="shared" si="7"/>
        <v>4552.5197999999991</v>
      </c>
      <c r="Y16" s="14">
        <v>199277.87000000005</v>
      </c>
      <c r="Z16" s="14">
        <v>761142.02</v>
      </c>
      <c r="AA16" s="14">
        <v>1815242.9899999998</v>
      </c>
      <c r="AB16" s="14">
        <v>978502.96</v>
      </c>
      <c r="AC16" s="14">
        <v>361468.79</v>
      </c>
      <c r="AD16" s="13">
        <f t="shared" si="8"/>
        <v>4115634.63</v>
      </c>
      <c r="AE16" s="13">
        <f t="shared" si="9"/>
        <v>4115.6346299999996</v>
      </c>
      <c r="AF16" s="14">
        <v>6865215.669999999</v>
      </c>
      <c r="AG16" s="14">
        <v>6954888.990000003</v>
      </c>
      <c r="AH16" s="14">
        <v>4506507.3599999994</v>
      </c>
      <c r="AI16" s="14">
        <v>4001821.98</v>
      </c>
      <c r="AJ16" s="14">
        <f t="shared" si="10"/>
        <v>18326612.020000003</v>
      </c>
      <c r="AK16" s="13">
        <f t="shared" si="0"/>
        <v>22328434.000000004</v>
      </c>
      <c r="AL16" s="13">
        <f t="shared" si="11"/>
        <v>22328.434000000005</v>
      </c>
      <c r="AM16" s="14">
        <f t="shared" si="12"/>
        <v>6736031.5041666655</v>
      </c>
      <c r="AN16" s="14">
        <f t="shared" si="13"/>
        <v>6824017.4229838736</v>
      </c>
      <c r="AO16" s="14">
        <f t="shared" si="14"/>
        <v>4421707.4903225806</v>
      </c>
      <c r="AP16" s="14">
        <f>P16-AG16</f>
        <v>6110372.418999997</v>
      </c>
      <c r="AQ16" s="14">
        <f t="shared" si="1"/>
        <v>46012.439999999478</v>
      </c>
      <c r="AR16" s="13">
        <f t="shared" si="2"/>
        <v>22328434.000000004</v>
      </c>
      <c r="AS16" s="13">
        <f t="shared" si="15"/>
        <v>6156384.8589999964</v>
      </c>
      <c r="AT16" s="25">
        <v>0</v>
      </c>
      <c r="AU16" s="26">
        <v>0</v>
      </c>
      <c r="AV16" s="27">
        <v>0</v>
      </c>
      <c r="AW16" s="30">
        <v>0</v>
      </c>
      <c r="AX16" s="17">
        <v>0</v>
      </c>
      <c r="AY16" s="19">
        <v>0</v>
      </c>
      <c r="AZ16" s="21">
        <v>0</v>
      </c>
      <c r="BA16" s="31">
        <v>0</v>
      </c>
      <c r="BB16" s="14">
        <f t="shared" si="16"/>
        <v>0</v>
      </c>
      <c r="BC16" s="14">
        <f t="shared" si="17"/>
        <v>0</v>
      </c>
      <c r="BD16" s="14">
        <f t="shared" si="18"/>
        <v>0</v>
      </c>
      <c r="BE16" s="14">
        <f t="shared" si="19"/>
        <v>0</v>
      </c>
      <c r="BF16" s="14">
        <v>18.329999999999998</v>
      </c>
      <c r="BG16" s="14">
        <v>26.78</v>
      </c>
      <c r="BH16" s="14">
        <v>18.329999999999998</v>
      </c>
      <c r="BI16" s="14">
        <v>18.329999999999998</v>
      </c>
      <c r="BJ16" s="13">
        <f t="shared" si="20"/>
        <v>20.442499999999999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1</v>
      </c>
      <c r="BS16" s="28">
        <v>0</v>
      </c>
    </row>
    <row r="17" spans="1:71" x14ac:dyDescent="0.4">
      <c r="A17" s="15">
        <v>38443</v>
      </c>
      <c r="B17" s="32">
        <v>16</v>
      </c>
      <c r="C17" s="32">
        <v>720</v>
      </c>
      <c r="D17" s="14">
        <v>350369.27</v>
      </c>
      <c r="E17" s="14">
        <v>1145853.58</v>
      </c>
      <c r="F17" s="14">
        <v>3923734.9799999995</v>
      </c>
      <c r="G17" s="14">
        <v>1180033.8599999999</v>
      </c>
      <c r="H17" s="14">
        <v>531746.47000000009</v>
      </c>
      <c r="I17" s="13">
        <f t="shared" si="21"/>
        <v>7131738.1599999992</v>
      </c>
      <c r="J17" s="13">
        <f t="shared" si="3"/>
        <v>7131.738159999999</v>
      </c>
      <c r="K17" s="14">
        <v>894471.92000000016</v>
      </c>
      <c r="L17" s="14">
        <v>2133404.4899999998</v>
      </c>
      <c r="M17" s="14">
        <v>7745456.1300000008</v>
      </c>
      <c r="N17" s="14">
        <v>2137584.31</v>
      </c>
      <c r="O17" s="14">
        <v>463072.02999999997</v>
      </c>
      <c r="P17" s="13">
        <f t="shared" si="4"/>
        <v>13373988.880000001</v>
      </c>
      <c r="Q17" s="13">
        <f t="shared" si="5"/>
        <v>13373.988880000001</v>
      </c>
      <c r="R17" s="14">
        <v>201345.27</v>
      </c>
      <c r="S17" s="14">
        <v>640080.81999999995</v>
      </c>
      <c r="T17" s="14">
        <v>2701315.3</v>
      </c>
      <c r="U17" s="14">
        <v>790952.72000000009</v>
      </c>
      <c r="V17" s="14">
        <v>353385.71</v>
      </c>
      <c r="W17" s="13">
        <f t="shared" si="6"/>
        <v>4687079.8199999994</v>
      </c>
      <c r="X17" s="13">
        <f t="shared" si="7"/>
        <v>4687.079819999999</v>
      </c>
      <c r="Y17" s="14">
        <v>205700.05000000005</v>
      </c>
      <c r="Z17" s="14">
        <v>756076.59</v>
      </c>
      <c r="AA17" s="14">
        <v>1933901.19</v>
      </c>
      <c r="AB17" s="14">
        <v>888437.25</v>
      </c>
      <c r="AC17" s="14">
        <v>378579.97</v>
      </c>
      <c r="AD17" s="13">
        <f t="shared" si="8"/>
        <v>4162695.05</v>
      </c>
      <c r="AE17" s="13">
        <f t="shared" si="9"/>
        <v>4162.6950500000003</v>
      </c>
      <c r="AF17" s="14">
        <v>7131738.1600000001</v>
      </c>
      <c r="AG17" s="14">
        <v>7010917.3199999994</v>
      </c>
      <c r="AH17" s="14">
        <v>4638132.0300000012</v>
      </c>
      <c r="AI17" s="14">
        <v>4025364.6300000004</v>
      </c>
      <c r="AJ17" s="14">
        <f t="shared" si="10"/>
        <v>18780787.510000002</v>
      </c>
      <c r="AK17" s="13">
        <f t="shared" si="0"/>
        <v>22806152.140000001</v>
      </c>
      <c r="AL17" s="13">
        <f t="shared" si="11"/>
        <v>22806.152140000002</v>
      </c>
      <c r="AM17" s="14">
        <f t="shared" si="12"/>
        <v>7230790.0788888885</v>
      </c>
      <c r="AN17" s="14">
        <f t="shared" si="13"/>
        <v>6878991.4564516125</v>
      </c>
      <c r="AO17" s="14">
        <f t="shared" si="14"/>
        <v>4550855.3520161305</v>
      </c>
      <c r="AP17" s="14">
        <f>P17-AG17</f>
        <v>6363071.5600000015</v>
      </c>
      <c r="AQ17" s="14">
        <f t="shared" si="1"/>
        <v>48947.789999998175</v>
      </c>
      <c r="AR17" s="13">
        <f t="shared" si="2"/>
        <v>22806152.140000001</v>
      </c>
      <c r="AS17" s="13">
        <f t="shared" si="15"/>
        <v>6412019.3499999996</v>
      </c>
      <c r="AT17" s="25">
        <v>0</v>
      </c>
      <c r="AU17" s="26">
        <v>0</v>
      </c>
      <c r="AV17" s="27">
        <v>0</v>
      </c>
      <c r="AW17" s="30">
        <v>0</v>
      </c>
      <c r="AX17" s="17">
        <v>0</v>
      </c>
      <c r="AY17" s="19">
        <v>0</v>
      </c>
      <c r="AZ17" s="21">
        <v>0</v>
      </c>
      <c r="BA17" s="31">
        <v>0</v>
      </c>
      <c r="BB17" s="14">
        <f t="shared" si="16"/>
        <v>0</v>
      </c>
      <c r="BC17" s="14">
        <f t="shared" si="17"/>
        <v>0</v>
      </c>
      <c r="BD17" s="14">
        <f t="shared" si="18"/>
        <v>0</v>
      </c>
      <c r="BE17" s="14">
        <f t="shared" si="19"/>
        <v>0</v>
      </c>
      <c r="BF17" s="14">
        <v>24.88</v>
      </c>
      <c r="BG17" s="14">
        <v>83.97</v>
      </c>
      <c r="BH17" s="14">
        <v>18.329999999999998</v>
      </c>
      <c r="BI17" s="14">
        <v>18.87</v>
      </c>
      <c r="BJ17" s="13">
        <f t="shared" si="20"/>
        <v>36.512499999999996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1</v>
      </c>
      <c r="BS17" s="28">
        <v>0</v>
      </c>
    </row>
    <row r="18" spans="1:71" x14ac:dyDescent="0.4">
      <c r="A18" s="15">
        <v>38473</v>
      </c>
      <c r="B18" s="32">
        <v>17</v>
      </c>
      <c r="C18" s="32">
        <v>744</v>
      </c>
      <c r="D18" s="14">
        <v>338680.99</v>
      </c>
      <c r="E18" s="14">
        <v>1118875.72</v>
      </c>
      <c r="F18" s="14">
        <v>3655561.35</v>
      </c>
      <c r="G18" s="14">
        <v>1099102.06</v>
      </c>
      <c r="H18" s="14">
        <v>505927.32999999996</v>
      </c>
      <c r="I18" s="13">
        <f t="shared" si="21"/>
        <v>6718147.4500000011</v>
      </c>
      <c r="J18" s="13">
        <f t="shared" si="3"/>
        <v>6718.1474500000013</v>
      </c>
      <c r="K18" s="14">
        <v>940021.18</v>
      </c>
      <c r="L18" s="14">
        <v>2227816.09</v>
      </c>
      <c r="M18" s="14">
        <v>7505360.7600000016</v>
      </c>
      <c r="N18" s="14">
        <v>2171215.21</v>
      </c>
      <c r="O18" s="14">
        <v>447906.39999999991</v>
      </c>
      <c r="P18" s="13">
        <f t="shared" si="4"/>
        <v>13292319.640000002</v>
      </c>
      <c r="Q18" s="13">
        <f t="shared" si="5"/>
        <v>13292.319640000003</v>
      </c>
      <c r="R18" s="14">
        <v>202821.74</v>
      </c>
      <c r="S18" s="14">
        <v>634012.42000000004</v>
      </c>
      <c r="T18" s="14">
        <v>2502344.1</v>
      </c>
      <c r="U18" s="14">
        <v>712920.46</v>
      </c>
      <c r="V18" s="14">
        <v>325504.96999999997</v>
      </c>
      <c r="W18" s="13">
        <f t="shared" si="6"/>
        <v>4377603.6900000004</v>
      </c>
      <c r="X18" s="13">
        <f t="shared" si="7"/>
        <v>4377.6036900000008</v>
      </c>
      <c r="Y18" s="14">
        <v>207884.66999999998</v>
      </c>
      <c r="Z18" s="14">
        <v>757896.45</v>
      </c>
      <c r="AA18" s="14">
        <v>1918697.2200000002</v>
      </c>
      <c r="AB18" s="14">
        <v>816582.85</v>
      </c>
      <c r="AC18" s="14">
        <v>393018.64</v>
      </c>
      <c r="AD18" s="13">
        <f t="shared" si="8"/>
        <v>4094079.83</v>
      </c>
      <c r="AE18" s="13">
        <f t="shared" si="9"/>
        <v>4094.0798300000001</v>
      </c>
      <c r="AF18" s="14">
        <v>6718147.4499999983</v>
      </c>
      <c r="AG18" s="14">
        <v>6910322.9899999984</v>
      </c>
      <c r="AH18" s="14">
        <v>4329877.05</v>
      </c>
      <c r="AI18" s="14">
        <v>3958628.0700000008</v>
      </c>
      <c r="AJ18" s="14">
        <f t="shared" si="10"/>
        <v>17958347.489999998</v>
      </c>
      <c r="AK18" s="13">
        <f t="shared" si="0"/>
        <v>21916975.559999999</v>
      </c>
      <c r="AL18" s="13">
        <f t="shared" si="11"/>
        <v>21916.975559999999</v>
      </c>
      <c r="AM18" s="14">
        <f t="shared" si="12"/>
        <v>6591730.6969086006</v>
      </c>
      <c r="AN18" s="14">
        <f t="shared" si="13"/>
        <v>6780290.0305107515</v>
      </c>
      <c r="AO18" s="14">
        <f t="shared" si="14"/>
        <v>4248400.8689516131</v>
      </c>
      <c r="AP18" s="14">
        <f>P18-AG18</f>
        <v>6381996.6500000041</v>
      </c>
      <c r="AQ18" s="14">
        <f t="shared" si="1"/>
        <v>47726.640000000596</v>
      </c>
      <c r="AR18" s="13">
        <f t="shared" si="2"/>
        <v>21916975.559999999</v>
      </c>
      <c r="AS18" s="13">
        <f t="shared" si="15"/>
        <v>6429723.2900000047</v>
      </c>
      <c r="AT18" s="25">
        <v>0</v>
      </c>
      <c r="AU18" s="26">
        <v>0</v>
      </c>
      <c r="AV18" s="27">
        <v>0</v>
      </c>
      <c r="AW18" s="30">
        <v>0</v>
      </c>
      <c r="AX18" s="17">
        <v>0</v>
      </c>
      <c r="AY18" s="19">
        <v>0</v>
      </c>
      <c r="AZ18" s="21">
        <v>0</v>
      </c>
      <c r="BA18" s="31">
        <v>0</v>
      </c>
      <c r="BB18" s="14">
        <f t="shared" si="16"/>
        <v>0</v>
      </c>
      <c r="BC18" s="14">
        <f t="shared" si="17"/>
        <v>0</v>
      </c>
      <c r="BD18" s="14">
        <f t="shared" si="18"/>
        <v>0</v>
      </c>
      <c r="BE18" s="14">
        <f t="shared" si="19"/>
        <v>0</v>
      </c>
      <c r="BF18" s="14">
        <v>43.96</v>
      </c>
      <c r="BG18" s="14">
        <v>79.349999999999994</v>
      </c>
      <c r="BH18" s="14">
        <v>18.329999999999998</v>
      </c>
      <c r="BI18" s="14">
        <v>20.28</v>
      </c>
      <c r="BJ18" s="13">
        <f t="shared" si="20"/>
        <v>40.479999999999997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1</v>
      </c>
      <c r="BS18" s="28">
        <v>0</v>
      </c>
    </row>
    <row r="19" spans="1:71" x14ac:dyDescent="0.4">
      <c r="A19" s="15">
        <v>38504</v>
      </c>
      <c r="B19" s="32">
        <v>18</v>
      </c>
      <c r="C19" s="32">
        <v>720</v>
      </c>
      <c r="D19" s="14">
        <v>352715.69999999995</v>
      </c>
      <c r="E19" s="14">
        <v>1071456.8500000001</v>
      </c>
      <c r="F19" s="14">
        <v>3710837.24</v>
      </c>
      <c r="G19" s="14">
        <v>1128836.79</v>
      </c>
      <c r="H19" s="14">
        <v>517429.16</v>
      </c>
      <c r="I19" s="13">
        <f t="shared" si="21"/>
        <v>6781275.7400000002</v>
      </c>
      <c r="J19" s="13">
        <f t="shared" si="3"/>
        <v>6781.27574</v>
      </c>
      <c r="K19" s="14">
        <v>920067.47</v>
      </c>
      <c r="L19" s="14">
        <v>2151482.29</v>
      </c>
      <c r="M19" s="14">
        <v>7506187.5</v>
      </c>
      <c r="N19" s="14">
        <v>2132785.85</v>
      </c>
      <c r="O19" s="14">
        <v>429883</v>
      </c>
      <c r="P19" s="13">
        <f t="shared" si="4"/>
        <v>13140406.109999999</v>
      </c>
      <c r="Q19" s="13">
        <f t="shared" si="5"/>
        <v>13140.40611</v>
      </c>
      <c r="R19" s="14">
        <v>209084.88999999998</v>
      </c>
      <c r="S19" s="14">
        <v>600850.18000000005</v>
      </c>
      <c r="T19" s="14">
        <v>2463655.85</v>
      </c>
      <c r="U19" s="14">
        <v>707961.11999999988</v>
      </c>
      <c r="V19" s="14">
        <v>315967.2</v>
      </c>
      <c r="W19" s="13">
        <f t="shared" si="6"/>
        <v>4297519.24</v>
      </c>
      <c r="X19" s="13">
        <f t="shared" si="7"/>
        <v>4297.5192400000005</v>
      </c>
      <c r="Y19" s="14">
        <v>210419.9</v>
      </c>
      <c r="Z19" s="14">
        <v>751425.51</v>
      </c>
      <c r="AA19" s="14">
        <v>1953186.4000000001</v>
      </c>
      <c r="AB19" s="14">
        <v>790740.03</v>
      </c>
      <c r="AC19" s="14">
        <v>401208.99</v>
      </c>
      <c r="AD19" s="13">
        <f t="shared" si="8"/>
        <v>4106980.83</v>
      </c>
      <c r="AE19" s="13">
        <f t="shared" si="9"/>
        <v>4106.9808300000004</v>
      </c>
      <c r="AF19" s="14">
        <v>6781275.7399999984</v>
      </c>
      <c r="AG19" s="14">
        <v>6835953.0499999989</v>
      </c>
      <c r="AH19" s="14">
        <v>4250642.4400000004</v>
      </c>
      <c r="AI19" s="14">
        <v>3968853.4299999997</v>
      </c>
      <c r="AJ19" s="14">
        <f t="shared" si="10"/>
        <v>17867871.229999997</v>
      </c>
      <c r="AK19" s="13">
        <f t="shared" si="0"/>
        <v>21836724.659999996</v>
      </c>
      <c r="AL19" s="13">
        <f t="shared" si="11"/>
        <v>21836.724659999996</v>
      </c>
      <c r="AM19" s="14">
        <f t="shared" si="12"/>
        <v>6875460.1252777753</v>
      </c>
      <c r="AN19" s="14">
        <f t="shared" si="13"/>
        <v>6707319.52486559</v>
      </c>
      <c r="AO19" s="14">
        <f t="shared" si="14"/>
        <v>4170657.2327956995</v>
      </c>
      <c r="AP19" s="14">
        <f>P19-AG19</f>
        <v>6304453.0600000005</v>
      </c>
      <c r="AQ19" s="14">
        <f t="shared" si="1"/>
        <v>46876.799999999814</v>
      </c>
      <c r="AR19" s="13">
        <f t="shared" si="2"/>
        <v>21836724.659999996</v>
      </c>
      <c r="AS19" s="13">
        <f t="shared" si="15"/>
        <v>6351329.8600000003</v>
      </c>
      <c r="AT19" s="25">
        <v>0</v>
      </c>
      <c r="AU19" s="26">
        <v>0</v>
      </c>
      <c r="AV19" s="27">
        <v>0</v>
      </c>
      <c r="AW19" s="30">
        <v>0</v>
      </c>
      <c r="AX19" s="17">
        <v>0</v>
      </c>
      <c r="AY19" s="19">
        <v>0</v>
      </c>
      <c r="AZ19" s="21">
        <v>0</v>
      </c>
      <c r="BA19" s="31">
        <v>0</v>
      </c>
      <c r="BB19" s="14">
        <f t="shared" si="16"/>
        <v>0</v>
      </c>
      <c r="BC19" s="14">
        <f t="shared" si="17"/>
        <v>0</v>
      </c>
      <c r="BD19" s="14">
        <f t="shared" si="18"/>
        <v>0</v>
      </c>
      <c r="BE19" s="14">
        <f t="shared" si="19"/>
        <v>0</v>
      </c>
      <c r="BF19" s="14">
        <v>26.45</v>
      </c>
      <c r="BG19" s="14">
        <v>24.07</v>
      </c>
      <c r="BH19" s="14">
        <v>18.329999999999998</v>
      </c>
      <c r="BI19" s="14">
        <v>25.42</v>
      </c>
      <c r="BJ19" s="13">
        <f t="shared" si="20"/>
        <v>23.567499999999999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1</v>
      </c>
      <c r="BS19" s="28">
        <v>0</v>
      </c>
    </row>
    <row r="20" spans="1:71" x14ac:dyDescent="0.4">
      <c r="A20" s="15">
        <v>38534</v>
      </c>
      <c r="B20" s="32">
        <v>19</v>
      </c>
      <c r="C20" s="32">
        <v>744</v>
      </c>
      <c r="D20" s="14">
        <v>356661.31999999995</v>
      </c>
      <c r="E20" s="14">
        <v>1047171.8699999999</v>
      </c>
      <c r="F20" s="14">
        <v>3626333.2200000007</v>
      </c>
      <c r="G20" s="14">
        <v>1112987.6199999999</v>
      </c>
      <c r="H20" s="14">
        <v>501666.47</v>
      </c>
      <c r="I20" s="13">
        <f t="shared" si="21"/>
        <v>6644820.5</v>
      </c>
      <c r="J20" s="13">
        <f t="shared" si="3"/>
        <v>6644.8204999999998</v>
      </c>
      <c r="K20" s="14">
        <v>934866.83000000007</v>
      </c>
      <c r="L20" s="14">
        <v>2237703.67</v>
      </c>
      <c r="M20" s="14">
        <v>7608434.8500000006</v>
      </c>
      <c r="N20" s="14">
        <v>2147746.4899999998</v>
      </c>
      <c r="O20" s="14">
        <v>501694.12</v>
      </c>
      <c r="P20" s="13">
        <f t="shared" si="4"/>
        <v>13430445.960000001</v>
      </c>
      <c r="Q20" s="13">
        <f t="shared" si="5"/>
        <v>13430.445960000001</v>
      </c>
      <c r="R20" s="14">
        <v>212586.15000000002</v>
      </c>
      <c r="S20" s="14">
        <v>589066.00000000012</v>
      </c>
      <c r="T20" s="14">
        <v>2354907.38</v>
      </c>
      <c r="U20" s="14">
        <v>685081.57</v>
      </c>
      <c r="V20" s="14">
        <v>305615.83</v>
      </c>
      <c r="W20" s="13">
        <f t="shared" si="6"/>
        <v>4147256.93</v>
      </c>
      <c r="X20" s="13">
        <f t="shared" si="7"/>
        <v>4147.2569300000005</v>
      </c>
      <c r="Y20" s="14">
        <v>214803.47999999998</v>
      </c>
      <c r="Z20" s="14">
        <v>769836.94000000006</v>
      </c>
      <c r="AA20" s="14">
        <v>1919442.9899999998</v>
      </c>
      <c r="AB20" s="14">
        <v>778746.38</v>
      </c>
      <c r="AC20" s="14">
        <v>416963.93999999994</v>
      </c>
      <c r="AD20" s="13">
        <f t="shared" si="8"/>
        <v>4099793.7299999995</v>
      </c>
      <c r="AE20" s="13">
        <f t="shared" si="9"/>
        <v>4099.7937299999994</v>
      </c>
      <c r="AF20" s="14">
        <v>6644820.5</v>
      </c>
      <c r="AG20" s="14">
        <v>6845900.6599999983</v>
      </c>
      <c r="AH20" s="14">
        <v>4099567.4999999991</v>
      </c>
      <c r="AI20" s="14">
        <v>3944285.4500000011</v>
      </c>
      <c r="AJ20" s="14">
        <f t="shared" si="10"/>
        <v>17590288.659999996</v>
      </c>
      <c r="AK20" s="13">
        <f t="shared" si="0"/>
        <v>21534574.109999999</v>
      </c>
      <c r="AL20" s="13">
        <f t="shared" si="11"/>
        <v>21534.574109999998</v>
      </c>
      <c r="AM20" s="14">
        <f t="shared" si="12"/>
        <v>6519783.5551075274</v>
      </c>
      <c r="AN20" s="14">
        <f t="shared" si="13"/>
        <v>6717079.9486559127</v>
      </c>
      <c r="AO20" s="14">
        <f t="shared" si="14"/>
        <v>4022425.1008064505</v>
      </c>
      <c r="AP20" s="14">
        <f>P20-AG20</f>
        <v>6584545.3000000026</v>
      </c>
      <c r="AQ20" s="14">
        <f t="shared" si="1"/>
        <v>47689.430000001099</v>
      </c>
      <c r="AR20" s="13">
        <f t="shared" si="2"/>
        <v>21534574.109999999</v>
      </c>
      <c r="AS20" s="13">
        <f t="shared" si="15"/>
        <v>6632234.7300000042</v>
      </c>
      <c r="AT20" s="25">
        <v>0</v>
      </c>
      <c r="AU20" s="26">
        <v>0</v>
      </c>
      <c r="AV20" s="27">
        <v>0</v>
      </c>
      <c r="AW20" s="30">
        <v>0</v>
      </c>
      <c r="AX20" s="17">
        <v>0</v>
      </c>
      <c r="AY20" s="19">
        <v>0</v>
      </c>
      <c r="AZ20" s="21">
        <v>0</v>
      </c>
      <c r="BA20" s="31">
        <v>0</v>
      </c>
      <c r="BB20" s="14">
        <f t="shared" si="16"/>
        <v>0</v>
      </c>
      <c r="BC20" s="14">
        <f t="shared" si="17"/>
        <v>0</v>
      </c>
      <c r="BD20" s="14">
        <f t="shared" si="18"/>
        <v>0</v>
      </c>
      <c r="BE20" s="14">
        <f t="shared" si="19"/>
        <v>0</v>
      </c>
      <c r="BF20" s="14">
        <v>31.74</v>
      </c>
      <c r="BG20" s="14">
        <v>31.56</v>
      </c>
      <c r="BH20" s="14">
        <v>18.329999999999998</v>
      </c>
      <c r="BI20" s="14">
        <v>31.74</v>
      </c>
      <c r="BJ20" s="13">
        <f t="shared" si="20"/>
        <v>28.342499999999998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1</v>
      </c>
      <c r="BS20" s="28">
        <v>0</v>
      </c>
    </row>
    <row r="21" spans="1:71" x14ac:dyDescent="0.4">
      <c r="A21" s="15">
        <v>38565</v>
      </c>
      <c r="B21" s="32">
        <v>20</v>
      </c>
      <c r="C21" s="32">
        <v>744</v>
      </c>
      <c r="D21" s="14">
        <v>360832.64999999997</v>
      </c>
      <c r="E21" s="14">
        <v>1071179.6499999999</v>
      </c>
      <c r="F21" s="14">
        <v>3635143.3500000006</v>
      </c>
      <c r="G21" s="14">
        <v>1129753.9099999999</v>
      </c>
      <c r="H21" s="14">
        <v>507765.39999999997</v>
      </c>
      <c r="I21" s="13">
        <f t="shared" si="21"/>
        <v>6704674.9600000009</v>
      </c>
      <c r="J21" s="13">
        <f t="shared" si="3"/>
        <v>6704.6749600000012</v>
      </c>
      <c r="K21" s="14">
        <v>941679.64</v>
      </c>
      <c r="L21" s="14">
        <v>2266149.14</v>
      </c>
      <c r="M21" s="14">
        <v>7923120.9600000009</v>
      </c>
      <c r="N21" s="14">
        <v>2149185.3200000003</v>
      </c>
      <c r="O21" s="14">
        <v>474577.50900000002</v>
      </c>
      <c r="P21" s="13">
        <f t="shared" si="4"/>
        <v>13754712.569000002</v>
      </c>
      <c r="Q21" s="13">
        <f t="shared" si="5"/>
        <v>13754.712569000001</v>
      </c>
      <c r="R21" s="14">
        <v>210946.71000000002</v>
      </c>
      <c r="S21" s="14">
        <v>606901.6</v>
      </c>
      <c r="T21" s="14">
        <v>2334136.7300000004</v>
      </c>
      <c r="U21" s="14">
        <v>686421.95</v>
      </c>
      <c r="V21" s="14">
        <v>303312.48</v>
      </c>
      <c r="W21" s="13">
        <f t="shared" si="6"/>
        <v>4141719.47</v>
      </c>
      <c r="X21" s="13">
        <f t="shared" si="7"/>
        <v>4141.71947</v>
      </c>
      <c r="Y21" s="14">
        <v>211998.31</v>
      </c>
      <c r="Z21" s="14">
        <v>795420.16999999993</v>
      </c>
      <c r="AA21" s="14">
        <v>1946115.59</v>
      </c>
      <c r="AB21" s="14">
        <v>778297.81</v>
      </c>
      <c r="AC21" s="14">
        <v>431415.93</v>
      </c>
      <c r="AD21" s="13">
        <f t="shared" si="8"/>
        <v>4163247.8100000005</v>
      </c>
      <c r="AE21" s="13">
        <f t="shared" si="9"/>
        <v>4163.2478100000008</v>
      </c>
      <c r="AF21" s="14">
        <v>6704674.9600000028</v>
      </c>
      <c r="AG21" s="14">
        <v>6851031.3700000001</v>
      </c>
      <c r="AH21" s="14">
        <v>4091825.33</v>
      </c>
      <c r="AI21" s="14">
        <v>3999710.4900000007</v>
      </c>
      <c r="AJ21" s="14">
        <f t="shared" si="10"/>
        <v>17647531.660000004</v>
      </c>
      <c r="AK21" s="13">
        <f t="shared" si="0"/>
        <v>21647242.150000006</v>
      </c>
      <c r="AL21" s="13">
        <f t="shared" si="11"/>
        <v>21647.242150000005</v>
      </c>
      <c r="AM21" s="14">
        <f t="shared" si="12"/>
        <v>6578511.7215053793</v>
      </c>
      <c r="AN21" s="14">
        <f t="shared" si="13"/>
        <v>6722114.1130376346</v>
      </c>
      <c r="AO21" s="14">
        <f t="shared" si="14"/>
        <v>4014828.6168010752</v>
      </c>
      <c r="AP21" s="14">
        <f>P21-AG21</f>
        <v>6903681.1990000019</v>
      </c>
      <c r="AQ21" s="14">
        <f t="shared" si="1"/>
        <v>49894.14000000013</v>
      </c>
      <c r="AR21" s="13">
        <f t="shared" si="2"/>
        <v>21647242.150000006</v>
      </c>
      <c r="AS21" s="13">
        <f t="shared" si="15"/>
        <v>6953575.3390000015</v>
      </c>
      <c r="AT21" s="25">
        <v>0</v>
      </c>
      <c r="AU21" s="26">
        <v>0</v>
      </c>
      <c r="AV21" s="27">
        <v>0</v>
      </c>
      <c r="AW21" s="30">
        <v>0</v>
      </c>
      <c r="AX21" s="17">
        <v>0</v>
      </c>
      <c r="AY21" s="19">
        <v>0</v>
      </c>
      <c r="AZ21" s="21">
        <v>0</v>
      </c>
      <c r="BA21" s="31">
        <v>0</v>
      </c>
      <c r="BB21" s="14">
        <f t="shared" si="16"/>
        <v>0</v>
      </c>
      <c r="BC21" s="14">
        <f t="shared" si="17"/>
        <v>0</v>
      </c>
      <c r="BD21" s="14">
        <f t="shared" si="18"/>
        <v>0</v>
      </c>
      <c r="BE21" s="14">
        <f t="shared" si="19"/>
        <v>0</v>
      </c>
      <c r="BF21" s="14">
        <v>34.51</v>
      </c>
      <c r="BG21" s="14">
        <v>34.51</v>
      </c>
      <c r="BH21" s="14">
        <v>18.5</v>
      </c>
      <c r="BI21" s="14">
        <v>34.51</v>
      </c>
      <c r="BJ21" s="13">
        <f t="shared" si="20"/>
        <v>30.5075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1</v>
      </c>
      <c r="BS21" s="28">
        <v>0</v>
      </c>
    </row>
    <row r="22" spans="1:71" x14ac:dyDescent="0.4">
      <c r="A22" s="15">
        <v>38596</v>
      </c>
      <c r="B22" s="32">
        <v>21</v>
      </c>
      <c r="C22" s="32">
        <v>720</v>
      </c>
      <c r="D22" s="14">
        <v>381554.98999999993</v>
      </c>
      <c r="E22" s="14">
        <v>1077986.3199999998</v>
      </c>
      <c r="F22" s="14">
        <v>3819948.18</v>
      </c>
      <c r="G22" s="14">
        <v>1130082.28</v>
      </c>
      <c r="H22" s="14">
        <v>539782.8899999999</v>
      </c>
      <c r="I22" s="13">
        <f t="shared" si="21"/>
        <v>6949354.6600000001</v>
      </c>
      <c r="J22" s="13">
        <f t="shared" si="3"/>
        <v>6949.35466</v>
      </c>
      <c r="K22" s="14">
        <v>926258.05999999994</v>
      </c>
      <c r="L22" s="14">
        <v>2242895.3599999994</v>
      </c>
      <c r="M22" s="14">
        <v>8006237.1700000009</v>
      </c>
      <c r="N22" s="14">
        <v>2062708.11</v>
      </c>
      <c r="O22" s="14">
        <v>462484.19</v>
      </c>
      <c r="P22" s="13">
        <f t="shared" si="4"/>
        <v>13700582.889999999</v>
      </c>
      <c r="Q22" s="13">
        <f t="shared" si="5"/>
        <v>13700.582889999998</v>
      </c>
      <c r="R22" s="14">
        <v>220038.3</v>
      </c>
      <c r="S22" s="14">
        <v>616000.47000000009</v>
      </c>
      <c r="T22" s="14">
        <v>2511682.2099999995</v>
      </c>
      <c r="U22" s="14">
        <v>687756.06</v>
      </c>
      <c r="V22" s="14">
        <v>325756.44000000006</v>
      </c>
      <c r="W22" s="13">
        <f t="shared" si="6"/>
        <v>4361233.4799999995</v>
      </c>
      <c r="X22" s="13">
        <f t="shared" si="7"/>
        <v>4361.2334799999999</v>
      </c>
      <c r="Y22" s="14">
        <v>224309.45</v>
      </c>
      <c r="Z22" s="14">
        <v>826898.7</v>
      </c>
      <c r="AA22" s="14">
        <v>2054121.2699999998</v>
      </c>
      <c r="AB22" s="14">
        <v>773584.79</v>
      </c>
      <c r="AC22" s="14">
        <v>445042.84</v>
      </c>
      <c r="AD22" s="13">
        <f t="shared" si="8"/>
        <v>4323957.05</v>
      </c>
      <c r="AE22" s="13">
        <f t="shared" si="9"/>
        <v>4323.95705</v>
      </c>
      <c r="AF22" s="14">
        <v>6949354.6600000001</v>
      </c>
      <c r="AG22" s="14">
        <v>6771328.29</v>
      </c>
      <c r="AH22" s="14">
        <v>4308502.1099999994</v>
      </c>
      <c r="AI22" s="14">
        <v>4154601.7399999993</v>
      </c>
      <c r="AJ22" s="14">
        <f t="shared" si="10"/>
        <v>18029185.059999999</v>
      </c>
      <c r="AK22" s="13">
        <f t="shared" si="0"/>
        <v>22183786.799999997</v>
      </c>
      <c r="AL22" s="13">
        <f t="shared" si="11"/>
        <v>22183.786799999998</v>
      </c>
      <c r="AM22" s="14">
        <f t="shared" si="12"/>
        <v>7045873.4747222234</v>
      </c>
      <c r="AN22" s="14">
        <f t="shared" si="13"/>
        <v>6643910.8221774194</v>
      </c>
      <c r="AO22" s="14">
        <f t="shared" si="14"/>
        <v>4227428.1455645151</v>
      </c>
      <c r="AP22" s="14">
        <f>P22-AG22</f>
        <v>6929254.5999999987</v>
      </c>
      <c r="AQ22" s="14">
        <f t="shared" si="1"/>
        <v>52731.370000000112</v>
      </c>
      <c r="AR22" s="13">
        <f t="shared" si="2"/>
        <v>22183786.799999997</v>
      </c>
      <c r="AS22" s="13">
        <f t="shared" si="15"/>
        <v>6981985.9699999988</v>
      </c>
      <c r="AT22" s="25">
        <v>0</v>
      </c>
      <c r="AU22" s="26">
        <v>0</v>
      </c>
      <c r="AV22" s="27">
        <v>0</v>
      </c>
      <c r="AW22" s="30">
        <v>0</v>
      </c>
      <c r="AX22" s="17">
        <v>0</v>
      </c>
      <c r="AY22" s="19">
        <v>0</v>
      </c>
      <c r="AZ22" s="21">
        <v>0</v>
      </c>
      <c r="BA22" s="31">
        <v>0</v>
      </c>
      <c r="BB22" s="14">
        <f t="shared" si="16"/>
        <v>0</v>
      </c>
      <c r="BC22" s="14">
        <f t="shared" si="17"/>
        <v>0</v>
      </c>
      <c r="BD22" s="14">
        <f t="shared" si="18"/>
        <v>0</v>
      </c>
      <c r="BE22" s="14">
        <f t="shared" si="19"/>
        <v>0</v>
      </c>
      <c r="BF22" s="14">
        <v>31.94</v>
      </c>
      <c r="BG22" s="14">
        <v>29.42</v>
      </c>
      <c r="BH22" s="14">
        <v>18.399999999999999</v>
      </c>
      <c r="BI22" s="14">
        <v>31.94</v>
      </c>
      <c r="BJ22" s="13">
        <f t="shared" si="20"/>
        <v>27.924999999999997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1</v>
      </c>
      <c r="BS22" s="28">
        <v>0</v>
      </c>
    </row>
    <row r="23" spans="1:71" x14ac:dyDescent="0.4">
      <c r="A23" s="15">
        <v>38626</v>
      </c>
      <c r="B23" s="32">
        <v>22</v>
      </c>
      <c r="C23" s="32">
        <v>743</v>
      </c>
      <c r="D23" s="14">
        <v>372756.49</v>
      </c>
      <c r="E23" s="14">
        <v>1112111.0999999999</v>
      </c>
      <c r="F23" s="14">
        <v>3773672.9699999997</v>
      </c>
      <c r="G23" s="14">
        <v>1112763.3399999999</v>
      </c>
      <c r="H23" s="14">
        <v>546683.39</v>
      </c>
      <c r="I23" s="13">
        <f t="shared" si="21"/>
        <v>6917987.2899999991</v>
      </c>
      <c r="J23" s="13">
        <f t="shared" si="3"/>
        <v>6917.9872899999991</v>
      </c>
      <c r="K23" s="14">
        <v>980173.96</v>
      </c>
      <c r="L23" s="14">
        <v>2220117.96</v>
      </c>
      <c r="M23" s="14">
        <v>7770444.7800000003</v>
      </c>
      <c r="N23" s="14">
        <v>2092679.0499999998</v>
      </c>
      <c r="O23" s="14">
        <v>448952.46</v>
      </c>
      <c r="P23" s="13">
        <f t="shared" si="4"/>
        <v>13512368.210000001</v>
      </c>
      <c r="Q23" s="13">
        <f t="shared" si="5"/>
        <v>13512.368210000001</v>
      </c>
      <c r="R23" s="14">
        <v>219890.83000000005</v>
      </c>
      <c r="S23" s="14">
        <v>645190.05000000005</v>
      </c>
      <c r="T23" s="14">
        <v>2520176.2799999993</v>
      </c>
      <c r="U23" s="14">
        <v>688045.03</v>
      </c>
      <c r="V23" s="14">
        <v>338841.95</v>
      </c>
      <c r="W23" s="13">
        <f t="shared" si="6"/>
        <v>4412144.1399999997</v>
      </c>
      <c r="X23" s="13">
        <f t="shared" si="7"/>
        <v>4412.1441399999994</v>
      </c>
      <c r="Y23" s="14">
        <v>223357.13</v>
      </c>
      <c r="Z23" s="14">
        <v>872120.07000000007</v>
      </c>
      <c r="AA23" s="14">
        <v>2010554.5199999998</v>
      </c>
      <c r="AB23" s="14">
        <v>775274.93000000017</v>
      </c>
      <c r="AC23" s="14">
        <v>421505.76000000013</v>
      </c>
      <c r="AD23" s="13">
        <f t="shared" si="8"/>
        <v>4302812.41</v>
      </c>
      <c r="AE23" s="13">
        <f t="shared" si="9"/>
        <v>4302.8124100000005</v>
      </c>
      <c r="AF23" s="14">
        <v>6917987.29</v>
      </c>
      <c r="AG23" s="14">
        <v>6669050.4999999981</v>
      </c>
      <c r="AH23" s="14">
        <v>4356878.6899999995</v>
      </c>
      <c r="AI23" s="14">
        <v>4150619.8699999996</v>
      </c>
      <c r="AJ23" s="14">
        <f t="shared" si="10"/>
        <v>17943916.479999997</v>
      </c>
      <c r="AK23" s="13">
        <f t="shared" si="0"/>
        <v>22094536.349999998</v>
      </c>
      <c r="AL23" s="13">
        <f t="shared" si="11"/>
        <v>22094.536349999998</v>
      </c>
      <c r="AM23" s="14">
        <f t="shared" si="12"/>
        <v>6796945.7896366091</v>
      </c>
      <c r="AN23" s="14">
        <f t="shared" si="13"/>
        <v>6543557.61424731</v>
      </c>
      <c r="AO23" s="14">
        <f t="shared" si="14"/>
        <v>4274894.4135752684</v>
      </c>
      <c r="AP23" s="14">
        <f>P23-AG23</f>
        <v>6843317.7100000028</v>
      </c>
      <c r="AQ23" s="14">
        <f t="shared" si="1"/>
        <v>55265.450000000186</v>
      </c>
      <c r="AR23" s="13">
        <f t="shared" si="2"/>
        <v>22094536.349999998</v>
      </c>
      <c r="AS23" s="13">
        <f t="shared" si="15"/>
        <v>6898583.1600000029</v>
      </c>
      <c r="AT23" s="25">
        <v>0</v>
      </c>
      <c r="AU23" s="26">
        <v>0</v>
      </c>
      <c r="AV23" s="27">
        <v>0</v>
      </c>
      <c r="AW23" s="30">
        <v>0</v>
      </c>
      <c r="AX23" s="17">
        <v>0</v>
      </c>
      <c r="AY23" s="19">
        <v>0</v>
      </c>
      <c r="AZ23" s="21">
        <v>0</v>
      </c>
      <c r="BA23" s="31">
        <v>0</v>
      </c>
      <c r="BB23" s="14">
        <f t="shared" si="16"/>
        <v>0</v>
      </c>
      <c r="BC23" s="14">
        <f t="shared" si="17"/>
        <v>0</v>
      </c>
      <c r="BD23" s="14">
        <f t="shared" si="18"/>
        <v>0</v>
      </c>
      <c r="BE23" s="14">
        <f t="shared" si="19"/>
        <v>0</v>
      </c>
      <c r="BF23" s="14">
        <v>43.12</v>
      </c>
      <c r="BG23" s="14">
        <v>18.829999999999998</v>
      </c>
      <c r="BH23" s="14">
        <v>18.86</v>
      </c>
      <c r="BI23" s="14">
        <v>43.12</v>
      </c>
      <c r="BJ23" s="13">
        <f t="shared" si="20"/>
        <v>30.982500000000002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1</v>
      </c>
      <c r="BS23" s="28">
        <v>0</v>
      </c>
    </row>
    <row r="24" spans="1:71" x14ac:dyDescent="0.4">
      <c r="A24" s="15">
        <v>38657</v>
      </c>
      <c r="B24" s="32">
        <v>23</v>
      </c>
      <c r="C24" s="32">
        <v>720</v>
      </c>
      <c r="D24" s="14">
        <v>384562.16000000003</v>
      </c>
      <c r="E24" s="14">
        <v>1149668.47</v>
      </c>
      <c r="F24" s="14">
        <v>3774517.7200000007</v>
      </c>
      <c r="G24" s="14">
        <v>1116744.96</v>
      </c>
      <c r="H24" s="14">
        <v>550947.91</v>
      </c>
      <c r="I24" s="13">
        <f t="shared" si="21"/>
        <v>6976441.2200000007</v>
      </c>
      <c r="J24" s="13">
        <f t="shared" si="3"/>
        <v>6976.4412200000006</v>
      </c>
      <c r="K24" s="14">
        <v>962516.13000000012</v>
      </c>
      <c r="L24" s="14">
        <v>2204171.08</v>
      </c>
      <c r="M24" s="14">
        <v>7721847.1899999995</v>
      </c>
      <c r="N24" s="14">
        <v>2114081.3200000003</v>
      </c>
      <c r="O24" s="14">
        <v>442648.13999999996</v>
      </c>
      <c r="P24" s="13">
        <f t="shared" si="4"/>
        <v>13445263.859999999</v>
      </c>
      <c r="Q24" s="13">
        <f t="shared" si="5"/>
        <v>13445.263859999999</v>
      </c>
      <c r="R24" s="14">
        <v>220663.72</v>
      </c>
      <c r="S24" s="14">
        <v>667010.74</v>
      </c>
      <c r="T24" s="14">
        <v>2581206.12</v>
      </c>
      <c r="U24" s="14">
        <v>722608.15999999992</v>
      </c>
      <c r="V24" s="14">
        <v>345377.98</v>
      </c>
      <c r="W24" s="13">
        <f t="shared" si="6"/>
        <v>4536866.7200000007</v>
      </c>
      <c r="X24" s="13">
        <f t="shared" si="7"/>
        <v>4536.8667200000009</v>
      </c>
      <c r="Y24" s="14">
        <v>219944.73</v>
      </c>
      <c r="Z24" s="14">
        <v>898540.85</v>
      </c>
      <c r="AA24" s="14">
        <v>2011871.8900000001</v>
      </c>
      <c r="AB24" s="14">
        <v>794907.99000000011</v>
      </c>
      <c r="AC24" s="14">
        <v>403779.96</v>
      </c>
      <c r="AD24" s="13">
        <f t="shared" si="8"/>
        <v>4329045.4200000009</v>
      </c>
      <c r="AE24" s="13">
        <f t="shared" si="9"/>
        <v>4329.0454200000013</v>
      </c>
      <c r="AF24" s="14">
        <v>6976441.2200000007</v>
      </c>
      <c r="AG24" s="14">
        <v>6538550.7500000019</v>
      </c>
      <c r="AH24" s="14">
        <v>4475715.6199999982</v>
      </c>
      <c r="AI24" s="14">
        <v>4157231.7799999993</v>
      </c>
      <c r="AJ24" s="14">
        <f t="shared" si="10"/>
        <v>17990707.59</v>
      </c>
      <c r="AK24" s="13">
        <f t="shared" si="0"/>
        <v>22147939.369999997</v>
      </c>
      <c r="AL24" s="13">
        <f t="shared" si="11"/>
        <v>22147.939369999996</v>
      </c>
      <c r="AM24" s="14">
        <f t="shared" si="12"/>
        <v>7073336.2369444445</v>
      </c>
      <c r="AN24" s="14">
        <f t="shared" si="13"/>
        <v>6415513.5047043022</v>
      </c>
      <c r="AO24" s="14">
        <f t="shared" si="14"/>
        <v>4391495.1647849446</v>
      </c>
      <c r="AP24" s="14">
        <f>P24-AG24</f>
        <v>6906713.1099999975</v>
      </c>
      <c r="AQ24" s="14">
        <f t="shared" si="1"/>
        <v>61151.100000002421</v>
      </c>
      <c r="AR24" s="13">
        <f t="shared" si="2"/>
        <v>22147939.369999997</v>
      </c>
      <c r="AS24" s="13">
        <f t="shared" si="15"/>
        <v>6967864.21</v>
      </c>
      <c r="AT24" s="25">
        <v>0</v>
      </c>
      <c r="AU24" s="26">
        <v>0</v>
      </c>
      <c r="AV24" s="27">
        <v>0</v>
      </c>
      <c r="AW24" s="30">
        <v>0</v>
      </c>
      <c r="AX24" s="17">
        <v>0</v>
      </c>
      <c r="AY24" s="19">
        <v>0</v>
      </c>
      <c r="AZ24" s="21">
        <v>0</v>
      </c>
      <c r="BA24" s="31">
        <v>0</v>
      </c>
      <c r="BB24" s="14">
        <f t="shared" si="16"/>
        <v>0</v>
      </c>
      <c r="BC24" s="14">
        <f t="shared" si="17"/>
        <v>0</v>
      </c>
      <c r="BD24" s="14">
        <f t="shared" si="18"/>
        <v>0</v>
      </c>
      <c r="BE24" s="14">
        <f t="shared" si="19"/>
        <v>0</v>
      </c>
      <c r="BF24" s="14">
        <v>35.729999999999997</v>
      </c>
      <c r="BG24" s="14">
        <v>24.17</v>
      </c>
      <c r="BH24" s="14">
        <v>19.79</v>
      </c>
      <c r="BI24" s="14">
        <v>35.729999999999997</v>
      </c>
      <c r="BJ24" s="13">
        <f t="shared" si="20"/>
        <v>28.854999999999997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1</v>
      </c>
      <c r="BS24" s="28">
        <v>0</v>
      </c>
    </row>
    <row r="25" spans="1:71" x14ac:dyDescent="0.4">
      <c r="A25" s="15">
        <v>38687</v>
      </c>
      <c r="B25" s="32">
        <v>24</v>
      </c>
      <c r="C25" s="32">
        <v>744</v>
      </c>
      <c r="D25" s="14">
        <v>360952.97</v>
      </c>
      <c r="E25" s="14">
        <v>1161649.1900000002</v>
      </c>
      <c r="F25" s="14">
        <v>3869508.3099999996</v>
      </c>
      <c r="G25" s="14">
        <v>1156844.27</v>
      </c>
      <c r="H25" s="14">
        <v>528775.05000000005</v>
      </c>
      <c r="I25" s="13">
        <f t="shared" si="21"/>
        <v>7077729.79</v>
      </c>
      <c r="J25" s="13">
        <f t="shared" si="3"/>
        <v>7077.7297900000003</v>
      </c>
      <c r="K25" s="14">
        <v>969813.58000000007</v>
      </c>
      <c r="L25" s="14">
        <v>2291626.13</v>
      </c>
      <c r="M25" s="14">
        <v>7747979.7599999998</v>
      </c>
      <c r="N25" s="14">
        <v>2104743.62</v>
      </c>
      <c r="O25" s="14">
        <v>435690.88000000006</v>
      </c>
      <c r="P25" s="13">
        <f t="shared" si="4"/>
        <v>13549853.970000001</v>
      </c>
      <c r="Q25" s="13">
        <f t="shared" si="5"/>
        <v>13549.85397</v>
      </c>
      <c r="R25" s="14">
        <v>218718.7</v>
      </c>
      <c r="S25" s="14">
        <v>689891.21</v>
      </c>
      <c r="T25" s="14">
        <v>2634338.0000000005</v>
      </c>
      <c r="U25" s="14">
        <v>786290.89999999991</v>
      </c>
      <c r="V25" s="14">
        <v>333229.93999999994</v>
      </c>
      <c r="W25" s="13">
        <f t="shared" si="6"/>
        <v>4662468.75</v>
      </c>
      <c r="X25" s="13">
        <f t="shared" si="7"/>
        <v>4662.46875</v>
      </c>
      <c r="Y25" s="14">
        <v>224783.16999999995</v>
      </c>
      <c r="Z25" s="14">
        <v>862297.37</v>
      </c>
      <c r="AA25" s="14">
        <v>1865068.2000000002</v>
      </c>
      <c r="AB25" s="14">
        <v>900864.08999999985</v>
      </c>
      <c r="AC25" s="14">
        <v>362080.73</v>
      </c>
      <c r="AD25" s="13">
        <f t="shared" si="8"/>
        <v>4215093.5600000005</v>
      </c>
      <c r="AE25" s="13">
        <f t="shared" si="9"/>
        <v>4215.0935600000003</v>
      </c>
      <c r="AF25" s="14">
        <v>7077729.79</v>
      </c>
      <c r="AG25" s="14">
        <v>6504027.3000000007</v>
      </c>
      <c r="AH25" s="14">
        <v>4599352.9399999995</v>
      </c>
      <c r="AI25" s="14">
        <v>4056322.2199999997</v>
      </c>
      <c r="AJ25" s="14">
        <f t="shared" si="10"/>
        <v>18181110.030000001</v>
      </c>
      <c r="AK25" s="13">
        <f t="shared" si="0"/>
        <v>22237432.25</v>
      </c>
      <c r="AL25" s="13">
        <f t="shared" si="11"/>
        <v>22237.432250000002</v>
      </c>
      <c r="AM25" s="14">
        <f t="shared" si="12"/>
        <v>6944546.702553764</v>
      </c>
      <c r="AN25" s="14">
        <f t="shared" si="13"/>
        <v>6381639.6895161308</v>
      </c>
      <c r="AO25" s="14">
        <f t="shared" si="14"/>
        <v>4512805.9760752684</v>
      </c>
      <c r="AP25" s="14">
        <f>P25-AG25</f>
        <v>7045826.6699999999</v>
      </c>
      <c r="AQ25" s="14">
        <f t="shared" si="1"/>
        <v>63115.810000000522</v>
      </c>
      <c r="AR25" s="13">
        <f t="shared" si="2"/>
        <v>22237432.25</v>
      </c>
      <c r="AS25" s="13">
        <f t="shared" si="15"/>
        <v>7108942.4800000004</v>
      </c>
      <c r="AT25" s="25">
        <v>0</v>
      </c>
      <c r="AU25" s="26">
        <v>0</v>
      </c>
      <c r="AV25" s="27">
        <v>0</v>
      </c>
      <c r="AW25" s="30">
        <v>0</v>
      </c>
      <c r="AX25" s="17">
        <v>0</v>
      </c>
      <c r="AY25" s="19">
        <v>0</v>
      </c>
      <c r="AZ25" s="21">
        <v>0</v>
      </c>
      <c r="BA25" s="31">
        <v>0</v>
      </c>
      <c r="BB25" s="14">
        <f t="shared" si="16"/>
        <v>0</v>
      </c>
      <c r="BC25" s="14">
        <f t="shared" si="17"/>
        <v>0</v>
      </c>
      <c r="BD25" s="14">
        <f t="shared" si="18"/>
        <v>0</v>
      </c>
      <c r="BE25" s="14">
        <f t="shared" si="19"/>
        <v>0</v>
      </c>
      <c r="BF25" s="14">
        <v>19.2</v>
      </c>
      <c r="BG25" s="14">
        <v>19.190000000000001</v>
      </c>
      <c r="BH25" s="14">
        <v>18.399999999999999</v>
      </c>
      <c r="BI25" s="14">
        <v>19.2</v>
      </c>
      <c r="BJ25" s="13">
        <f t="shared" si="20"/>
        <v>18.997499999999999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1</v>
      </c>
      <c r="BS25" s="28">
        <v>0</v>
      </c>
    </row>
    <row r="26" spans="1:71" x14ac:dyDescent="0.4">
      <c r="A26" s="15">
        <v>38718</v>
      </c>
      <c r="B26" s="32">
        <v>25</v>
      </c>
      <c r="C26" s="32">
        <v>744</v>
      </c>
      <c r="D26" s="14">
        <v>352085.9</v>
      </c>
      <c r="E26" s="14">
        <v>1175576.25</v>
      </c>
      <c r="F26" s="14">
        <v>3895001.6599999992</v>
      </c>
      <c r="G26" s="14">
        <v>1217744.51</v>
      </c>
      <c r="H26" s="14">
        <v>527223.76</v>
      </c>
      <c r="I26" s="13">
        <f t="shared" si="21"/>
        <v>7167632.0799999982</v>
      </c>
      <c r="J26" s="13">
        <f t="shared" si="3"/>
        <v>7167.6320799999985</v>
      </c>
      <c r="K26" s="14">
        <v>959507.45</v>
      </c>
      <c r="L26" s="14">
        <v>2209932.0300000003</v>
      </c>
      <c r="M26" s="14">
        <v>7352617.2800000003</v>
      </c>
      <c r="N26" s="14">
        <v>1915943.4999999998</v>
      </c>
      <c r="O26" s="14">
        <v>413400.39</v>
      </c>
      <c r="P26" s="13">
        <f t="shared" si="4"/>
        <v>12851400.650000002</v>
      </c>
      <c r="Q26" s="13">
        <f t="shared" si="5"/>
        <v>12851.400650000001</v>
      </c>
      <c r="R26" s="14">
        <v>209088.56</v>
      </c>
      <c r="S26" s="14">
        <v>661527.69000000006</v>
      </c>
      <c r="T26" s="14">
        <v>2638036.1100000003</v>
      </c>
      <c r="U26" s="14">
        <v>805834.37000000011</v>
      </c>
      <c r="V26" s="14">
        <v>328508.72000000003</v>
      </c>
      <c r="W26" s="13">
        <f t="shared" si="6"/>
        <v>4642995.45</v>
      </c>
      <c r="X26" s="13">
        <f t="shared" si="7"/>
        <v>4642.9954500000003</v>
      </c>
      <c r="Y26" s="14">
        <v>207249.95</v>
      </c>
      <c r="Z26" s="14">
        <v>866145.9</v>
      </c>
      <c r="AA26" s="14">
        <v>1809965.1600000001</v>
      </c>
      <c r="AB26" s="14">
        <v>988077.39000000013</v>
      </c>
      <c r="AC26" s="14">
        <v>347444.04000000004</v>
      </c>
      <c r="AD26" s="13">
        <f t="shared" si="8"/>
        <v>4218882.4400000004</v>
      </c>
      <c r="AE26" s="13">
        <f t="shared" si="9"/>
        <v>4218.8824400000003</v>
      </c>
      <c r="AF26" s="14">
        <v>7167632.0800000001</v>
      </c>
      <c r="AG26" s="14">
        <v>5747975.4500000011</v>
      </c>
      <c r="AH26" s="14">
        <v>4567635.68</v>
      </c>
      <c r="AI26" s="14">
        <v>4053903.4100000011</v>
      </c>
      <c r="AJ26" s="14">
        <f t="shared" si="10"/>
        <v>17483243.210000001</v>
      </c>
      <c r="AK26" s="13">
        <f t="shared" si="0"/>
        <v>21537146.620000001</v>
      </c>
      <c r="AL26" s="13">
        <f t="shared" si="11"/>
        <v>21537.14662</v>
      </c>
      <c r="AM26" s="14">
        <f t="shared" si="12"/>
        <v>7032757.2827956984</v>
      </c>
      <c r="AN26" s="14">
        <f t="shared" si="13"/>
        <v>5639814.6216397863</v>
      </c>
      <c r="AO26" s="14">
        <f t="shared" si="14"/>
        <v>4481685.5462365588</v>
      </c>
      <c r="AP26" s="14">
        <f>P26-AG26</f>
        <v>7103425.2000000011</v>
      </c>
      <c r="AQ26" s="14">
        <f t="shared" si="1"/>
        <v>75359.770000000484</v>
      </c>
      <c r="AR26" s="13">
        <f t="shared" si="2"/>
        <v>21537146.620000001</v>
      </c>
      <c r="AS26" s="13">
        <f t="shared" si="15"/>
        <v>7178784.9700000016</v>
      </c>
      <c r="AT26" s="25">
        <v>0</v>
      </c>
      <c r="AU26" s="26">
        <v>0</v>
      </c>
      <c r="AV26" s="27">
        <v>0</v>
      </c>
      <c r="AW26" s="30">
        <v>0</v>
      </c>
      <c r="AX26" s="17">
        <v>0</v>
      </c>
      <c r="AY26" s="19">
        <v>0</v>
      </c>
      <c r="AZ26" s="21">
        <v>0</v>
      </c>
      <c r="BA26" s="31">
        <v>0</v>
      </c>
      <c r="BB26" s="14">
        <f t="shared" si="16"/>
        <v>0</v>
      </c>
      <c r="BC26" s="14">
        <f t="shared" si="17"/>
        <v>0</v>
      </c>
      <c r="BD26" s="14">
        <f t="shared" si="18"/>
        <v>0</v>
      </c>
      <c r="BE26" s="14">
        <f t="shared" si="19"/>
        <v>0</v>
      </c>
      <c r="BF26" s="14">
        <v>28.64</v>
      </c>
      <c r="BG26" s="14">
        <v>28.78</v>
      </c>
      <c r="BH26" s="14">
        <v>19.14</v>
      </c>
      <c r="BI26" s="14">
        <v>19.14</v>
      </c>
      <c r="BJ26" s="13">
        <f t="shared" si="20"/>
        <v>23.925000000000001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1</v>
      </c>
      <c r="BS26" s="28">
        <v>0</v>
      </c>
    </row>
    <row r="27" spans="1:71" x14ac:dyDescent="0.4">
      <c r="A27" s="15">
        <v>38749</v>
      </c>
      <c r="B27" s="32">
        <v>26</v>
      </c>
      <c r="C27" s="32">
        <v>673</v>
      </c>
      <c r="D27" s="14">
        <v>343002.27</v>
      </c>
      <c r="E27" s="14">
        <v>1126753.31</v>
      </c>
      <c r="F27" s="14">
        <v>3891194.99</v>
      </c>
      <c r="G27" s="14">
        <v>1237780.7100000002</v>
      </c>
      <c r="H27" s="14">
        <v>533084.27</v>
      </c>
      <c r="I27" s="13">
        <f t="shared" si="21"/>
        <v>7131815.5500000007</v>
      </c>
      <c r="J27" s="13">
        <f t="shared" si="3"/>
        <v>7131.8155500000012</v>
      </c>
      <c r="K27" s="14">
        <v>898997.79</v>
      </c>
      <c r="L27" s="14">
        <v>2065904.5200000003</v>
      </c>
      <c r="M27" s="14">
        <v>7567739.1600000001</v>
      </c>
      <c r="N27" s="14">
        <v>2084453.74</v>
      </c>
      <c r="O27" s="14">
        <v>427236.22</v>
      </c>
      <c r="P27" s="13">
        <f t="shared" si="4"/>
        <v>13044331.430000002</v>
      </c>
      <c r="Q27" s="13">
        <f t="shared" si="5"/>
        <v>13044.331430000002</v>
      </c>
      <c r="R27" s="14">
        <v>200085.75</v>
      </c>
      <c r="S27" s="14">
        <v>650098.96</v>
      </c>
      <c r="T27" s="14">
        <v>2793260.58</v>
      </c>
      <c r="U27" s="14">
        <v>838272.07000000007</v>
      </c>
      <c r="V27" s="14">
        <v>343952.33999999997</v>
      </c>
      <c r="W27" s="13">
        <f t="shared" si="6"/>
        <v>4825669.7</v>
      </c>
      <c r="X27" s="13">
        <f t="shared" si="7"/>
        <v>4825.6697000000004</v>
      </c>
      <c r="Y27" s="14">
        <v>204266.09</v>
      </c>
      <c r="Z27" s="14">
        <v>861284.2899999998</v>
      </c>
      <c r="AA27" s="14">
        <v>1926622.8900000001</v>
      </c>
      <c r="AB27" s="14">
        <v>1026715.8099999999</v>
      </c>
      <c r="AC27" s="14">
        <v>362780.74</v>
      </c>
      <c r="AD27" s="13">
        <f t="shared" si="8"/>
        <v>4381669.82</v>
      </c>
      <c r="AE27" s="13">
        <f t="shared" si="9"/>
        <v>4381.6698200000001</v>
      </c>
      <c r="AF27" s="14">
        <v>7131815.549999998</v>
      </c>
      <c r="AG27" s="14">
        <v>6055942.2400000012</v>
      </c>
      <c r="AH27" s="14">
        <v>4745344.0299999993</v>
      </c>
      <c r="AI27" s="14">
        <v>4216027.6900000004</v>
      </c>
      <c r="AJ27" s="14">
        <f t="shared" si="10"/>
        <v>17933101.82</v>
      </c>
      <c r="AK27" s="13">
        <f t="shared" si="0"/>
        <v>22149129.510000002</v>
      </c>
      <c r="AL27" s="13">
        <f t="shared" si="11"/>
        <v>22149.129510000002</v>
      </c>
      <c r="AM27" s="14">
        <f t="shared" si="12"/>
        <v>7735847.476225853</v>
      </c>
      <c r="AN27" s="14">
        <f t="shared" si="13"/>
        <v>5941986.3376344098</v>
      </c>
      <c r="AO27" s="14">
        <f t="shared" si="14"/>
        <v>4656049.9219086012</v>
      </c>
      <c r="AP27" s="14">
        <f>P27-AG27</f>
        <v>6988389.1900000004</v>
      </c>
      <c r="AQ27" s="14">
        <f t="shared" si="1"/>
        <v>80325.670000000857</v>
      </c>
      <c r="AR27" s="13">
        <f t="shared" si="2"/>
        <v>22149129.510000002</v>
      </c>
      <c r="AS27" s="13">
        <f t="shared" si="15"/>
        <v>7068714.8600000013</v>
      </c>
      <c r="AT27" s="25">
        <v>0</v>
      </c>
      <c r="AU27" s="26">
        <v>0</v>
      </c>
      <c r="AV27" s="27">
        <v>0</v>
      </c>
      <c r="AW27" s="30">
        <v>0</v>
      </c>
      <c r="AX27" s="17">
        <v>0</v>
      </c>
      <c r="AY27" s="19">
        <v>0</v>
      </c>
      <c r="AZ27" s="21">
        <v>0</v>
      </c>
      <c r="BA27" s="31">
        <v>0</v>
      </c>
      <c r="BB27" s="14">
        <f t="shared" si="16"/>
        <v>0</v>
      </c>
      <c r="BC27" s="14">
        <f t="shared" si="17"/>
        <v>0</v>
      </c>
      <c r="BD27" s="14">
        <f t="shared" si="18"/>
        <v>0</v>
      </c>
      <c r="BE27" s="14">
        <f t="shared" si="19"/>
        <v>0</v>
      </c>
      <c r="BF27" s="14">
        <v>58.02</v>
      </c>
      <c r="BG27" s="14">
        <v>63.63</v>
      </c>
      <c r="BH27" s="14">
        <v>37.619999999999997</v>
      </c>
      <c r="BI27" s="14">
        <v>29.2</v>
      </c>
      <c r="BJ27" s="13">
        <f t="shared" si="20"/>
        <v>47.1175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1</v>
      </c>
      <c r="BS27" s="28">
        <v>0</v>
      </c>
    </row>
    <row r="28" spans="1:71" x14ac:dyDescent="0.4">
      <c r="A28" s="15">
        <v>38777</v>
      </c>
      <c r="B28" s="32">
        <v>27</v>
      </c>
      <c r="C28" s="32">
        <v>744</v>
      </c>
      <c r="D28" s="14">
        <v>344412.75000000012</v>
      </c>
      <c r="E28" s="14">
        <v>1204843.1099999999</v>
      </c>
      <c r="F28" s="14">
        <v>4121516.6200000006</v>
      </c>
      <c r="G28" s="14">
        <v>1206397.3400000001</v>
      </c>
      <c r="H28" s="14">
        <v>531347.13</v>
      </c>
      <c r="I28" s="13">
        <f t="shared" si="21"/>
        <v>7408516.9500000002</v>
      </c>
      <c r="J28" s="13">
        <f t="shared" si="3"/>
        <v>7408.5169500000002</v>
      </c>
      <c r="K28" s="14">
        <v>986674.18</v>
      </c>
      <c r="L28" s="14">
        <v>2273992.75</v>
      </c>
      <c r="M28" s="14">
        <v>7503660.5900000008</v>
      </c>
      <c r="N28" s="14">
        <v>2165590.58</v>
      </c>
      <c r="O28" s="14">
        <v>452409.12999999995</v>
      </c>
      <c r="P28" s="13">
        <f t="shared" si="4"/>
        <v>13382327.230000002</v>
      </c>
      <c r="Q28" s="13">
        <f t="shared" si="5"/>
        <v>13382.327230000003</v>
      </c>
      <c r="R28" s="14">
        <v>203756.45</v>
      </c>
      <c r="S28" s="14">
        <v>675512.25</v>
      </c>
      <c r="T28" s="14">
        <v>2815357.39</v>
      </c>
      <c r="U28" s="14">
        <v>832410.99999999988</v>
      </c>
      <c r="V28" s="14">
        <v>348033.53</v>
      </c>
      <c r="W28" s="13">
        <f t="shared" si="6"/>
        <v>4875070.62</v>
      </c>
      <c r="X28" s="13">
        <f t="shared" si="7"/>
        <v>4875.0706200000004</v>
      </c>
      <c r="Y28" s="14">
        <v>206216.57</v>
      </c>
      <c r="Z28" s="14">
        <v>821673.77000000014</v>
      </c>
      <c r="AA28" s="14">
        <v>1832682.15</v>
      </c>
      <c r="AB28" s="14">
        <v>1007110.47</v>
      </c>
      <c r="AC28" s="14">
        <v>364229.96999999991</v>
      </c>
      <c r="AD28" s="13">
        <f t="shared" si="8"/>
        <v>4231912.93</v>
      </c>
      <c r="AE28" s="13">
        <f t="shared" si="9"/>
        <v>4231.9129299999995</v>
      </c>
      <c r="AF28" s="14">
        <v>7408516.9500000002</v>
      </c>
      <c r="AG28" s="14">
        <v>6167307.9900000012</v>
      </c>
      <c r="AH28" s="14">
        <v>4793045.080000001</v>
      </c>
      <c r="AI28" s="14">
        <v>4075908.1899999995</v>
      </c>
      <c r="AJ28" s="14">
        <f t="shared" si="10"/>
        <v>18368870.020000003</v>
      </c>
      <c r="AK28" s="13">
        <f t="shared" si="0"/>
        <v>22444778.210000001</v>
      </c>
      <c r="AL28" s="13">
        <f t="shared" si="11"/>
        <v>22444.77821</v>
      </c>
      <c r="AM28" s="14">
        <f t="shared" si="12"/>
        <v>7269109.372983871</v>
      </c>
      <c r="AN28" s="14">
        <f t="shared" si="13"/>
        <v>6051256.4955645176</v>
      </c>
      <c r="AO28" s="14">
        <f t="shared" si="14"/>
        <v>4702853.3715053769</v>
      </c>
      <c r="AP28" s="14">
        <f>P28-AG28</f>
        <v>7215019.2400000012</v>
      </c>
      <c r="AQ28" s="14">
        <f t="shared" si="1"/>
        <v>82025.539999999106</v>
      </c>
      <c r="AR28" s="13">
        <f t="shared" si="2"/>
        <v>22444778.210000001</v>
      </c>
      <c r="AS28" s="13">
        <f t="shared" si="15"/>
        <v>7297044.7800000003</v>
      </c>
      <c r="AT28" s="25">
        <v>0</v>
      </c>
      <c r="AU28" s="26">
        <v>0</v>
      </c>
      <c r="AV28" s="27">
        <v>0</v>
      </c>
      <c r="AW28" s="30">
        <v>0</v>
      </c>
      <c r="AX28" s="17">
        <v>0</v>
      </c>
      <c r="AY28" s="19">
        <v>0</v>
      </c>
      <c r="AZ28" s="21">
        <v>0</v>
      </c>
      <c r="BA28" s="31">
        <v>0</v>
      </c>
      <c r="BB28" s="14">
        <f t="shared" si="16"/>
        <v>0</v>
      </c>
      <c r="BC28" s="14">
        <f t="shared" si="17"/>
        <v>0</v>
      </c>
      <c r="BD28" s="14">
        <f t="shared" si="18"/>
        <v>0</v>
      </c>
      <c r="BE28" s="14">
        <f t="shared" si="19"/>
        <v>0</v>
      </c>
      <c r="BF28" s="14">
        <v>28.56</v>
      </c>
      <c r="BG28" s="14">
        <v>42.67</v>
      </c>
      <c r="BH28" s="14">
        <v>36.1</v>
      </c>
      <c r="BI28" s="14">
        <v>18.940000000000001</v>
      </c>
      <c r="BJ28" s="13">
        <f t="shared" si="20"/>
        <v>31.567500000000003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1</v>
      </c>
      <c r="BS28" s="28">
        <v>0</v>
      </c>
    </row>
    <row r="29" spans="1:71" x14ac:dyDescent="0.4">
      <c r="A29" s="15">
        <v>38808</v>
      </c>
      <c r="B29" s="32">
        <v>28</v>
      </c>
      <c r="C29" s="32">
        <v>720</v>
      </c>
      <c r="D29" s="14">
        <v>348151.66000000003</v>
      </c>
      <c r="E29" s="14">
        <v>1183946.03</v>
      </c>
      <c r="F29" s="14">
        <v>3957603.72</v>
      </c>
      <c r="G29" s="14">
        <v>1184330.48</v>
      </c>
      <c r="H29" s="14">
        <v>555793.89</v>
      </c>
      <c r="I29" s="13">
        <f t="shared" si="21"/>
        <v>7229825.7800000003</v>
      </c>
      <c r="J29" s="13">
        <f t="shared" si="3"/>
        <v>7229.8257800000001</v>
      </c>
      <c r="K29" s="14">
        <v>962768.29999999993</v>
      </c>
      <c r="L29" s="14">
        <v>2218404.65</v>
      </c>
      <c r="M29" s="14">
        <v>7745038.379999999</v>
      </c>
      <c r="N29" s="14">
        <v>2162330.62</v>
      </c>
      <c r="O29" s="14">
        <v>443265.85000000009</v>
      </c>
      <c r="P29" s="13">
        <f t="shared" si="4"/>
        <v>13531807.799999999</v>
      </c>
      <c r="Q29" s="13">
        <f t="shared" si="5"/>
        <v>13531.807799999999</v>
      </c>
      <c r="R29" s="14">
        <v>208147.27</v>
      </c>
      <c r="S29" s="14">
        <v>670385.79000000015</v>
      </c>
      <c r="T29" s="14">
        <v>2772579.3900000006</v>
      </c>
      <c r="U29" s="14">
        <v>816441.74000000011</v>
      </c>
      <c r="V29" s="14">
        <v>366139.71</v>
      </c>
      <c r="W29" s="13">
        <f t="shared" si="6"/>
        <v>4833693.9000000004</v>
      </c>
      <c r="X29" s="13">
        <f t="shared" si="7"/>
        <v>4833.6939000000002</v>
      </c>
      <c r="Y29" s="14">
        <v>214586.16</v>
      </c>
      <c r="Z29" s="14">
        <v>783601.9</v>
      </c>
      <c r="AA29" s="14">
        <v>2018996.94</v>
      </c>
      <c r="AB29" s="14">
        <v>899440.02999999991</v>
      </c>
      <c r="AC29" s="14">
        <v>376000.49999999994</v>
      </c>
      <c r="AD29" s="13">
        <f t="shared" si="8"/>
        <v>4292625.5299999993</v>
      </c>
      <c r="AE29" s="13">
        <f t="shared" si="9"/>
        <v>4292.6255299999993</v>
      </c>
      <c r="AF29" s="14">
        <v>7229825.7800000021</v>
      </c>
      <c r="AG29" s="14">
        <v>6101496.379999999</v>
      </c>
      <c r="AH29" s="14">
        <v>4747896.6399999997</v>
      </c>
      <c r="AI29" s="14">
        <v>4122420.43</v>
      </c>
      <c r="AJ29" s="14">
        <f t="shared" si="10"/>
        <v>18079218.800000001</v>
      </c>
      <c r="AK29" s="13">
        <f t="shared" si="0"/>
        <v>22201639.23</v>
      </c>
      <c r="AL29" s="13">
        <f t="shared" si="11"/>
        <v>22201.639230000001</v>
      </c>
      <c r="AM29" s="14">
        <f t="shared" si="12"/>
        <v>7330240.0269444464</v>
      </c>
      <c r="AN29" s="14">
        <f t="shared" si="13"/>
        <v>5986683.2760752682</v>
      </c>
      <c r="AO29" s="14">
        <f t="shared" si="14"/>
        <v>4658554.4989247303</v>
      </c>
      <c r="AP29" s="14">
        <f>P29-AG29</f>
        <v>7430311.4199999999</v>
      </c>
      <c r="AQ29" s="14">
        <f t="shared" si="1"/>
        <v>85797.260000000708</v>
      </c>
      <c r="AR29" s="13">
        <f t="shared" si="2"/>
        <v>22201639.23</v>
      </c>
      <c r="AS29" s="13">
        <f t="shared" si="15"/>
        <v>7516108.6800000006</v>
      </c>
      <c r="AT29" s="25">
        <v>0</v>
      </c>
      <c r="AU29" s="26">
        <v>0</v>
      </c>
      <c r="AV29" s="27">
        <v>0</v>
      </c>
      <c r="AW29" s="30">
        <v>0</v>
      </c>
      <c r="AX29" s="17">
        <v>0</v>
      </c>
      <c r="AY29" s="19">
        <v>0</v>
      </c>
      <c r="AZ29" s="21">
        <v>0</v>
      </c>
      <c r="BA29" s="31">
        <v>0</v>
      </c>
      <c r="BB29" s="14">
        <f t="shared" si="16"/>
        <v>0</v>
      </c>
      <c r="BC29" s="14">
        <f t="shared" si="17"/>
        <v>0</v>
      </c>
      <c r="BD29" s="14">
        <f t="shared" si="18"/>
        <v>0</v>
      </c>
      <c r="BE29" s="14">
        <f t="shared" si="19"/>
        <v>0</v>
      </c>
      <c r="BF29" s="14">
        <v>20.87</v>
      </c>
      <c r="BG29" s="14">
        <v>21.06</v>
      </c>
      <c r="BH29" s="14">
        <v>16.920000000000002</v>
      </c>
      <c r="BI29" s="14">
        <v>16.920000000000002</v>
      </c>
      <c r="BJ29" s="13">
        <f t="shared" si="20"/>
        <v>18.942500000000003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1</v>
      </c>
      <c r="BS29" s="28">
        <v>0</v>
      </c>
    </row>
    <row r="30" spans="1:71" x14ac:dyDescent="0.4">
      <c r="A30" s="15">
        <v>38838</v>
      </c>
      <c r="B30" s="32">
        <v>29</v>
      </c>
      <c r="C30" s="32">
        <v>744</v>
      </c>
      <c r="D30" s="14">
        <v>345137.54</v>
      </c>
      <c r="E30" s="14">
        <v>1153080.3600000001</v>
      </c>
      <c r="F30" s="14">
        <v>3811707.8800000004</v>
      </c>
      <c r="G30" s="14">
        <v>1096409.5</v>
      </c>
      <c r="H30" s="14">
        <v>527020.4</v>
      </c>
      <c r="I30" s="13">
        <f t="shared" si="21"/>
        <v>6933355.6800000006</v>
      </c>
      <c r="J30" s="13">
        <f t="shared" si="3"/>
        <v>6933.3556800000006</v>
      </c>
      <c r="K30" s="14">
        <v>989261.02</v>
      </c>
      <c r="L30" s="14">
        <v>2209976.91</v>
      </c>
      <c r="M30" s="14">
        <v>7592673.9400000004</v>
      </c>
      <c r="N30" s="14">
        <v>2181245.0500000003</v>
      </c>
      <c r="O30" s="14">
        <v>433597.02</v>
      </c>
      <c r="P30" s="13">
        <f t="shared" si="4"/>
        <v>13406753.940000001</v>
      </c>
      <c r="Q30" s="13">
        <f t="shared" si="5"/>
        <v>13406.753940000001</v>
      </c>
      <c r="R30" s="14">
        <v>205987.62000000005</v>
      </c>
      <c r="S30" s="14">
        <v>642831.96</v>
      </c>
      <c r="T30" s="14">
        <v>2534542.5</v>
      </c>
      <c r="U30" s="14">
        <v>702202.01</v>
      </c>
      <c r="V30" s="14">
        <v>333044.66000000003</v>
      </c>
      <c r="W30" s="13">
        <f t="shared" si="6"/>
        <v>4418608.75</v>
      </c>
      <c r="X30" s="13">
        <f t="shared" si="7"/>
        <v>4418.6087500000003</v>
      </c>
      <c r="Y30" s="14">
        <v>213573.00999999998</v>
      </c>
      <c r="Z30" s="14">
        <v>787942.32000000007</v>
      </c>
      <c r="AA30" s="14">
        <v>1946910.1999999997</v>
      </c>
      <c r="AB30" s="14">
        <v>827284.44000000006</v>
      </c>
      <c r="AC30" s="14">
        <v>390610.22</v>
      </c>
      <c r="AD30" s="13">
        <f t="shared" si="8"/>
        <v>4166320.1899999995</v>
      </c>
      <c r="AE30" s="13">
        <f t="shared" si="9"/>
        <v>4166.3201899999995</v>
      </c>
      <c r="AF30" s="14">
        <v>6933355.6799999997</v>
      </c>
      <c r="AG30" s="14">
        <v>5969041.0700000003</v>
      </c>
      <c r="AH30" s="14">
        <v>4334891.040000001</v>
      </c>
      <c r="AI30" s="14">
        <v>4012025.75</v>
      </c>
      <c r="AJ30" s="14">
        <f t="shared" si="10"/>
        <v>17237287.789999999</v>
      </c>
      <c r="AK30" s="13">
        <f t="shared" si="0"/>
        <v>21249313.539999999</v>
      </c>
      <c r="AL30" s="13">
        <f t="shared" si="11"/>
        <v>21249.313539999999</v>
      </c>
      <c r="AM30" s="14">
        <f t="shared" si="12"/>
        <v>6802889.3096774193</v>
      </c>
      <c r="AN30" s="14">
        <f t="shared" si="13"/>
        <v>5856720.4047043007</v>
      </c>
      <c r="AO30" s="14">
        <f t="shared" si="14"/>
        <v>4253320.5096774204</v>
      </c>
      <c r="AP30" s="14">
        <f>P30-AG30</f>
        <v>7437712.870000001</v>
      </c>
      <c r="AQ30" s="14">
        <f t="shared" si="1"/>
        <v>83717.709999999031</v>
      </c>
      <c r="AR30" s="13">
        <f t="shared" si="2"/>
        <v>21249313.539999999</v>
      </c>
      <c r="AS30" s="13">
        <f t="shared" si="15"/>
        <v>7521430.5800000001</v>
      </c>
      <c r="AT30" s="25">
        <v>0</v>
      </c>
      <c r="AU30" s="26">
        <v>0</v>
      </c>
      <c r="AV30" s="27">
        <v>0</v>
      </c>
      <c r="AW30" s="30">
        <v>0</v>
      </c>
      <c r="AX30" s="17">
        <v>0</v>
      </c>
      <c r="AY30" s="19">
        <v>0</v>
      </c>
      <c r="AZ30" s="21">
        <v>0</v>
      </c>
      <c r="BA30" s="31">
        <v>0</v>
      </c>
      <c r="BB30" s="14">
        <f t="shared" si="16"/>
        <v>0</v>
      </c>
      <c r="BC30" s="14">
        <f t="shared" si="17"/>
        <v>0</v>
      </c>
      <c r="BD30" s="14">
        <f t="shared" si="18"/>
        <v>0</v>
      </c>
      <c r="BE30" s="14">
        <f t="shared" si="19"/>
        <v>0</v>
      </c>
      <c r="BF30" s="14">
        <v>51.91</v>
      </c>
      <c r="BG30" s="14">
        <v>52.51</v>
      </c>
      <c r="BH30" s="14">
        <v>19.79</v>
      </c>
      <c r="BI30" s="14">
        <v>16.97</v>
      </c>
      <c r="BJ30" s="13">
        <f t="shared" si="20"/>
        <v>35.294999999999995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1</v>
      </c>
      <c r="BS30" s="28">
        <v>0</v>
      </c>
    </row>
    <row r="31" spans="1:71" x14ac:dyDescent="0.4">
      <c r="A31" s="15">
        <v>38869</v>
      </c>
      <c r="B31" s="32">
        <v>30</v>
      </c>
      <c r="C31" s="32">
        <v>720</v>
      </c>
      <c r="D31" s="14">
        <v>355133.19</v>
      </c>
      <c r="E31" s="14">
        <v>1120182.07</v>
      </c>
      <c r="F31" s="14">
        <v>3828065.92</v>
      </c>
      <c r="G31" s="14">
        <v>1145519.92</v>
      </c>
      <c r="H31" s="14">
        <v>514691.71000000008</v>
      </c>
      <c r="I31" s="13">
        <f t="shared" si="21"/>
        <v>6963592.8099999996</v>
      </c>
      <c r="J31" s="13">
        <f t="shared" si="3"/>
        <v>6963.5928099999992</v>
      </c>
      <c r="K31" s="14">
        <v>969701.92999999993</v>
      </c>
      <c r="L31" s="14">
        <v>2222917.2800000003</v>
      </c>
      <c r="M31" s="14">
        <v>7722371.4000000004</v>
      </c>
      <c r="N31" s="14">
        <v>2208094.9500000002</v>
      </c>
      <c r="O31" s="14">
        <v>445602.75</v>
      </c>
      <c r="P31" s="13">
        <f t="shared" si="4"/>
        <v>13568688.309999999</v>
      </c>
      <c r="Q31" s="13">
        <f t="shared" si="5"/>
        <v>13568.68831</v>
      </c>
      <c r="R31" s="14">
        <v>215486.82999999996</v>
      </c>
      <c r="S31" s="14">
        <v>625764.57999999996</v>
      </c>
      <c r="T31" s="14">
        <v>2454776.7299999995</v>
      </c>
      <c r="U31" s="14">
        <v>709154.91</v>
      </c>
      <c r="V31" s="14">
        <v>314402.2</v>
      </c>
      <c r="W31" s="13">
        <f t="shared" si="6"/>
        <v>4319585.25</v>
      </c>
      <c r="X31" s="13">
        <f t="shared" si="7"/>
        <v>4319.5852500000001</v>
      </c>
      <c r="Y31" s="14">
        <v>221598.08000000002</v>
      </c>
      <c r="Z31" s="14">
        <v>800658.13</v>
      </c>
      <c r="AA31" s="14">
        <v>1964668.9599999997</v>
      </c>
      <c r="AB31" s="14">
        <v>817015.98999999987</v>
      </c>
      <c r="AC31" s="14">
        <v>412990.07</v>
      </c>
      <c r="AD31" s="13">
        <f t="shared" si="8"/>
        <v>4216931.2299999995</v>
      </c>
      <c r="AE31" s="13">
        <f t="shared" si="9"/>
        <v>4216.9312299999992</v>
      </c>
      <c r="AF31" s="14">
        <v>6963592.8099999987</v>
      </c>
      <c r="AG31" s="14">
        <v>6046384.1499999985</v>
      </c>
      <c r="AH31" s="14">
        <v>4225560.4700000007</v>
      </c>
      <c r="AI31" s="14">
        <v>4043272.28</v>
      </c>
      <c r="AJ31" s="14">
        <f t="shared" si="10"/>
        <v>17235537.43</v>
      </c>
      <c r="AK31" s="13">
        <f t="shared" si="0"/>
        <v>21278809.710000001</v>
      </c>
      <c r="AL31" s="13">
        <f t="shared" si="11"/>
        <v>21278.809710000001</v>
      </c>
      <c r="AM31" s="14">
        <f t="shared" si="12"/>
        <v>7060309.3768055541</v>
      </c>
      <c r="AN31" s="14">
        <f t="shared" si="13"/>
        <v>5932608.1041666651</v>
      </c>
      <c r="AO31" s="14">
        <f t="shared" si="14"/>
        <v>4146047.2353494633</v>
      </c>
      <c r="AP31" s="14">
        <f>P31-AG31</f>
        <v>7522304.1600000001</v>
      </c>
      <c r="AQ31" s="14">
        <f t="shared" si="1"/>
        <v>94024.779999999329</v>
      </c>
      <c r="AR31" s="13">
        <f t="shared" si="2"/>
        <v>21278809.710000001</v>
      </c>
      <c r="AS31" s="13">
        <f t="shared" si="15"/>
        <v>7616328.9399999995</v>
      </c>
      <c r="AT31" s="25">
        <v>0</v>
      </c>
      <c r="AU31" s="26">
        <v>0</v>
      </c>
      <c r="AV31" s="27">
        <v>0</v>
      </c>
      <c r="AW31" s="30">
        <v>0</v>
      </c>
      <c r="AX31" s="17">
        <v>0</v>
      </c>
      <c r="AY31" s="19">
        <v>0</v>
      </c>
      <c r="AZ31" s="21">
        <v>0</v>
      </c>
      <c r="BA31" s="31">
        <v>0</v>
      </c>
      <c r="BB31" s="14">
        <f t="shared" si="16"/>
        <v>0</v>
      </c>
      <c r="BC31" s="14">
        <f t="shared" si="17"/>
        <v>0</v>
      </c>
      <c r="BD31" s="14">
        <f t="shared" si="18"/>
        <v>0</v>
      </c>
      <c r="BE31" s="14">
        <f t="shared" si="19"/>
        <v>0</v>
      </c>
      <c r="BF31" s="14">
        <v>67.89</v>
      </c>
      <c r="BG31" s="14">
        <v>70.010000000000005</v>
      </c>
      <c r="BH31" s="14">
        <v>23.44</v>
      </c>
      <c r="BI31" s="14">
        <v>44.84</v>
      </c>
      <c r="BJ31" s="13">
        <f t="shared" si="20"/>
        <v>51.545000000000002</v>
      </c>
      <c r="BK31" s="28">
        <v>0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1</v>
      </c>
      <c r="BS31" s="28">
        <v>0</v>
      </c>
    </row>
    <row r="32" spans="1:71" x14ac:dyDescent="0.4">
      <c r="A32" s="15">
        <v>38899</v>
      </c>
      <c r="B32" s="32">
        <v>31</v>
      </c>
      <c r="C32" s="32">
        <v>744</v>
      </c>
      <c r="D32" s="14">
        <v>369331.66999999993</v>
      </c>
      <c r="E32" s="14">
        <v>1104726.03</v>
      </c>
      <c r="F32" s="14">
        <v>3768572.1899999995</v>
      </c>
      <c r="G32" s="14">
        <v>1138292.48</v>
      </c>
      <c r="H32" s="14">
        <v>511993.02</v>
      </c>
      <c r="I32" s="13">
        <f t="shared" si="21"/>
        <v>6892915.3899999987</v>
      </c>
      <c r="J32" s="13">
        <f t="shared" si="3"/>
        <v>6892.9153899999983</v>
      </c>
      <c r="K32" s="14">
        <v>998856.35</v>
      </c>
      <c r="L32" s="14">
        <v>2281263.6499999994</v>
      </c>
      <c r="M32" s="14">
        <v>7736312.540000001</v>
      </c>
      <c r="N32" s="14">
        <v>2211594.7799999998</v>
      </c>
      <c r="O32" s="14">
        <v>468523.75999999995</v>
      </c>
      <c r="P32" s="13">
        <f t="shared" si="4"/>
        <v>13696551.08</v>
      </c>
      <c r="Q32" s="13">
        <f t="shared" si="5"/>
        <v>13696.551079999999</v>
      </c>
      <c r="R32" s="14">
        <v>218195.56999999998</v>
      </c>
      <c r="S32" s="14">
        <v>613783.29999999993</v>
      </c>
      <c r="T32" s="14">
        <v>2392105.96</v>
      </c>
      <c r="U32" s="14">
        <v>697170.25000000012</v>
      </c>
      <c r="V32" s="14">
        <v>309259.43</v>
      </c>
      <c r="W32" s="13">
        <f t="shared" si="6"/>
        <v>4230514.51</v>
      </c>
      <c r="X32" s="13">
        <f t="shared" si="7"/>
        <v>4230.51451</v>
      </c>
      <c r="Y32" s="14">
        <v>226545.66</v>
      </c>
      <c r="Z32" s="14">
        <v>760387.15999999992</v>
      </c>
      <c r="AA32" s="14">
        <v>2084715.83</v>
      </c>
      <c r="AB32" s="14">
        <v>800315.58999999985</v>
      </c>
      <c r="AC32" s="14">
        <v>421864.01000000007</v>
      </c>
      <c r="AD32" s="13">
        <f t="shared" si="8"/>
        <v>4293828.25</v>
      </c>
      <c r="AE32" s="13">
        <f t="shared" si="9"/>
        <v>4293.8282499999996</v>
      </c>
      <c r="AF32" s="14">
        <v>6892915.3899999987</v>
      </c>
      <c r="AG32" s="14">
        <v>6005044.8399999989</v>
      </c>
      <c r="AH32" s="14">
        <v>4134153.7399999998</v>
      </c>
      <c r="AI32" s="14">
        <v>4129213.41</v>
      </c>
      <c r="AJ32" s="14">
        <f t="shared" si="10"/>
        <v>17032113.969999995</v>
      </c>
      <c r="AK32" s="13">
        <f t="shared" si="0"/>
        <v>21161327.379999995</v>
      </c>
      <c r="AL32" s="13">
        <f t="shared" si="11"/>
        <v>21161.327379999995</v>
      </c>
      <c r="AM32" s="14">
        <f t="shared" si="12"/>
        <v>6763209.9928763425</v>
      </c>
      <c r="AN32" s="14">
        <f t="shared" si="13"/>
        <v>5892046.6844086014</v>
      </c>
      <c r="AO32" s="14">
        <f t="shared" si="14"/>
        <v>4056360.5244623655</v>
      </c>
      <c r="AP32" s="14">
        <f>P32-AG32</f>
        <v>7691506.2400000012</v>
      </c>
      <c r="AQ32" s="14">
        <f t="shared" si="1"/>
        <v>96360.770000000019</v>
      </c>
      <c r="AR32" s="13">
        <f t="shared" si="2"/>
        <v>21161327.379999995</v>
      </c>
      <c r="AS32" s="13">
        <f t="shared" si="15"/>
        <v>7787867.0100000016</v>
      </c>
      <c r="AT32" s="25">
        <v>0</v>
      </c>
      <c r="AU32" s="26">
        <v>0</v>
      </c>
      <c r="AV32" s="27">
        <v>0</v>
      </c>
      <c r="AW32" s="30">
        <v>0</v>
      </c>
      <c r="AX32" s="17">
        <v>0</v>
      </c>
      <c r="AY32" s="19">
        <v>0</v>
      </c>
      <c r="AZ32" s="21">
        <v>0</v>
      </c>
      <c r="BA32" s="31">
        <v>0</v>
      </c>
      <c r="BB32" s="14">
        <f t="shared" si="16"/>
        <v>0</v>
      </c>
      <c r="BC32" s="14">
        <f t="shared" si="17"/>
        <v>0</v>
      </c>
      <c r="BD32" s="14">
        <f t="shared" si="18"/>
        <v>0</v>
      </c>
      <c r="BE32" s="14">
        <f t="shared" si="19"/>
        <v>0</v>
      </c>
      <c r="BF32" s="14">
        <v>90.9</v>
      </c>
      <c r="BG32" s="14">
        <v>91.44</v>
      </c>
      <c r="BH32" s="14">
        <v>30.61</v>
      </c>
      <c r="BI32" s="14">
        <v>90.9</v>
      </c>
      <c r="BJ32" s="13">
        <f t="shared" si="20"/>
        <v>75.962500000000006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1</v>
      </c>
      <c r="BS32" s="28">
        <v>0</v>
      </c>
    </row>
    <row r="33" spans="1:71" x14ac:dyDescent="0.4">
      <c r="A33" s="15">
        <v>38930</v>
      </c>
      <c r="B33" s="32">
        <v>32</v>
      </c>
      <c r="C33" s="32">
        <v>744</v>
      </c>
      <c r="D33" s="14">
        <v>372153.48</v>
      </c>
      <c r="E33" s="14">
        <v>1108110.02</v>
      </c>
      <c r="F33" s="14">
        <v>3774739.54</v>
      </c>
      <c r="G33" s="14">
        <v>1150879.67</v>
      </c>
      <c r="H33" s="14">
        <v>534088.99</v>
      </c>
      <c r="I33" s="13">
        <f t="shared" si="21"/>
        <v>6939971.7000000002</v>
      </c>
      <c r="J33" s="13">
        <f t="shared" si="3"/>
        <v>6939.9717000000001</v>
      </c>
      <c r="K33" s="14">
        <v>1027668.14</v>
      </c>
      <c r="L33" s="14">
        <v>2363385.12</v>
      </c>
      <c r="M33" s="14">
        <v>8024272.9300000006</v>
      </c>
      <c r="N33" s="14">
        <v>2262835.13</v>
      </c>
      <c r="O33" s="14">
        <v>485878.94</v>
      </c>
      <c r="P33" s="13">
        <f t="shared" si="4"/>
        <v>14164040.26</v>
      </c>
      <c r="Q33" s="13">
        <f t="shared" si="5"/>
        <v>14164.04026</v>
      </c>
      <c r="R33" s="14">
        <v>220969.11</v>
      </c>
      <c r="S33" s="14">
        <v>630410.57000000007</v>
      </c>
      <c r="T33" s="14">
        <v>2497543.54</v>
      </c>
      <c r="U33" s="14">
        <v>734546.27</v>
      </c>
      <c r="V33" s="14">
        <v>324756.06</v>
      </c>
      <c r="W33" s="13">
        <f t="shared" si="6"/>
        <v>4408225.55</v>
      </c>
      <c r="X33" s="13">
        <f t="shared" si="7"/>
        <v>4408.2255500000001</v>
      </c>
      <c r="Y33" s="14">
        <v>231152.15000000002</v>
      </c>
      <c r="Z33" s="14">
        <v>837493.91999999993</v>
      </c>
      <c r="AA33" s="14">
        <v>2055513.7699999998</v>
      </c>
      <c r="AB33" s="14">
        <v>809699.94000000006</v>
      </c>
      <c r="AC33" s="14">
        <v>440138.7699999999</v>
      </c>
      <c r="AD33" s="13">
        <f t="shared" si="8"/>
        <v>4373998.55</v>
      </c>
      <c r="AE33" s="13">
        <f t="shared" si="9"/>
        <v>4373.9985500000003</v>
      </c>
      <c r="AF33" s="14">
        <v>6939971.6999999993</v>
      </c>
      <c r="AG33" s="14">
        <v>6212500.5099999988</v>
      </c>
      <c r="AH33" s="14">
        <v>4309463.25</v>
      </c>
      <c r="AI33" s="14">
        <v>4202194.5199999996</v>
      </c>
      <c r="AJ33" s="14">
        <f t="shared" si="10"/>
        <v>17461935.459999997</v>
      </c>
      <c r="AK33" s="13">
        <f t="shared" si="0"/>
        <v>21664129.979999997</v>
      </c>
      <c r="AL33" s="13">
        <f t="shared" si="11"/>
        <v>21664.129979999998</v>
      </c>
      <c r="AM33" s="14">
        <f t="shared" si="12"/>
        <v>6809380.8346774187</v>
      </c>
      <c r="AN33" s="14">
        <f t="shared" si="13"/>
        <v>6095598.6186827943</v>
      </c>
      <c r="AO33" s="14">
        <f t="shared" si="14"/>
        <v>4228371.1995967738</v>
      </c>
      <c r="AP33" s="14">
        <f>P33-AG33</f>
        <v>7951539.7500000009</v>
      </c>
      <c r="AQ33" s="14">
        <f t="shared" si="1"/>
        <v>98762.299999999814</v>
      </c>
      <c r="AR33" s="13">
        <f t="shared" si="2"/>
        <v>21664129.979999997</v>
      </c>
      <c r="AS33" s="13">
        <f t="shared" si="15"/>
        <v>8050302.0500000007</v>
      </c>
      <c r="AT33" s="25">
        <v>0</v>
      </c>
      <c r="AU33" s="26">
        <v>0</v>
      </c>
      <c r="AV33" s="27">
        <v>0</v>
      </c>
      <c r="AW33" s="30">
        <v>0</v>
      </c>
      <c r="AX33" s="17">
        <v>0</v>
      </c>
      <c r="AY33" s="19">
        <v>0</v>
      </c>
      <c r="AZ33" s="21">
        <v>0</v>
      </c>
      <c r="BA33" s="31">
        <v>0</v>
      </c>
      <c r="BB33" s="14">
        <f t="shared" si="16"/>
        <v>0</v>
      </c>
      <c r="BC33" s="14">
        <f t="shared" si="17"/>
        <v>0</v>
      </c>
      <c r="BD33" s="14">
        <f t="shared" si="18"/>
        <v>0</v>
      </c>
      <c r="BE33" s="14">
        <f t="shared" si="19"/>
        <v>0</v>
      </c>
      <c r="BF33" s="14">
        <v>104.98</v>
      </c>
      <c r="BG33" s="14">
        <v>105.19</v>
      </c>
      <c r="BH33" s="14">
        <v>51.94</v>
      </c>
      <c r="BI33" s="14">
        <v>104.98</v>
      </c>
      <c r="BJ33" s="13">
        <f t="shared" si="20"/>
        <v>91.772500000000008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8">
        <v>0</v>
      </c>
      <c r="BQ33" s="28">
        <v>0</v>
      </c>
      <c r="BR33" s="28">
        <v>1</v>
      </c>
      <c r="BS33" s="28">
        <v>0</v>
      </c>
    </row>
    <row r="34" spans="1:71" x14ac:dyDescent="0.4">
      <c r="A34" s="15">
        <v>38961</v>
      </c>
      <c r="B34" s="32">
        <v>33</v>
      </c>
      <c r="C34" s="32">
        <v>720</v>
      </c>
      <c r="D34" s="14">
        <v>397911.67999999993</v>
      </c>
      <c r="E34" s="14">
        <v>1137729.2799999998</v>
      </c>
      <c r="F34" s="14">
        <v>3888549.5200000005</v>
      </c>
      <c r="G34" s="14">
        <v>1140225.48</v>
      </c>
      <c r="H34" s="14">
        <v>563954.62</v>
      </c>
      <c r="I34" s="13">
        <f t="shared" si="21"/>
        <v>7128370.580000001</v>
      </c>
      <c r="J34" s="13">
        <f t="shared" si="3"/>
        <v>7128.3705800000007</v>
      </c>
      <c r="K34" s="14">
        <v>1005213.8999999999</v>
      </c>
      <c r="L34" s="14">
        <v>2309747.2199999997</v>
      </c>
      <c r="M34" s="14">
        <v>7876455.2299999986</v>
      </c>
      <c r="N34" s="14">
        <v>2185915.63</v>
      </c>
      <c r="O34" s="14">
        <v>448150.36900000001</v>
      </c>
      <c r="P34" s="13">
        <f t="shared" si="4"/>
        <v>13825482.348999998</v>
      </c>
      <c r="Q34" s="13">
        <f t="shared" si="5"/>
        <v>13825.482348999998</v>
      </c>
      <c r="R34" s="14">
        <v>236940.71000000002</v>
      </c>
      <c r="S34" s="14">
        <v>642212.56000000006</v>
      </c>
      <c r="T34" s="14">
        <v>2575626.79</v>
      </c>
      <c r="U34" s="14">
        <v>713323.3</v>
      </c>
      <c r="V34" s="14">
        <v>343910.62</v>
      </c>
      <c r="W34" s="13">
        <f t="shared" si="6"/>
        <v>4512013.9800000004</v>
      </c>
      <c r="X34" s="13">
        <f t="shared" si="7"/>
        <v>4512.0139800000006</v>
      </c>
      <c r="Y34" s="14">
        <v>246248.16999999998</v>
      </c>
      <c r="Z34" s="14">
        <v>861264.00999999989</v>
      </c>
      <c r="AA34" s="14">
        <v>2093634.64</v>
      </c>
      <c r="AB34" s="14">
        <v>802038.02</v>
      </c>
      <c r="AC34" s="14">
        <v>447578.79000000004</v>
      </c>
      <c r="AD34" s="13">
        <f t="shared" si="8"/>
        <v>4450763.63</v>
      </c>
      <c r="AE34" s="13">
        <f t="shared" si="9"/>
        <v>4450.7636299999995</v>
      </c>
      <c r="AF34" s="14">
        <v>7128370.580000001</v>
      </c>
      <c r="AG34" s="14">
        <v>6116687.0099999998</v>
      </c>
      <c r="AH34" s="14">
        <v>4410721.6500000004</v>
      </c>
      <c r="AI34" s="14">
        <v>4277992.47</v>
      </c>
      <c r="AJ34" s="14">
        <f t="shared" si="10"/>
        <v>17655779.240000002</v>
      </c>
      <c r="AK34" s="13">
        <f t="shared" si="0"/>
        <v>21933771.710000001</v>
      </c>
      <c r="AL34" s="13">
        <f t="shared" si="11"/>
        <v>21933.771710000001</v>
      </c>
      <c r="AM34" s="14">
        <f t="shared" si="12"/>
        <v>7227375.7269444456</v>
      </c>
      <c r="AN34" s="14">
        <f t="shared" si="13"/>
        <v>6001588.0608870964</v>
      </c>
      <c r="AO34" s="14">
        <f t="shared" si="14"/>
        <v>4327724.1995967738</v>
      </c>
      <c r="AP34" s="14">
        <f>P34-AG34</f>
        <v>7708795.3389999978</v>
      </c>
      <c r="AQ34" s="14">
        <f t="shared" si="1"/>
        <v>101292.33000000007</v>
      </c>
      <c r="AR34" s="13">
        <f t="shared" si="2"/>
        <v>21933771.710000001</v>
      </c>
      <c r="AS34" s="13">
        <f t="shared" si="15"/>
        <v>7810087.6689999979</v>
      </c>
      <c r="AT34" s="25">
        <v>0</v>
      </c>
      <c r="AU34" s="26">
        <v>0</v>
      </c>
      <c r="AV34" s="27">
        <v>0</v>
      </c>
      <c r="AW34" s="30">
        <v>0</v>
      </c>
      <c r="AX34" s="17">
        <v>0</v>
      </c>
      <c r="AY34" s="19">
        <v>0</v>
      </c>
      <c r="AZ34" s="21">
        <v>0</v>
      </c>
      <c r="BA34" s="31">
        <v>0</v>
      </c>
      <c r="BB34" s="14">
        <f t="shared" si="16"/>
        <v>0</v>
      </c>
      <c r="BC34" s="14">
        <f t="shared" si="17"/>
        <v>0</v>
      </c>
      <c r="BD34" s="14">
        <f t="shared" si="18"/>
        <v>0</v>
      </c>
      <c r="BE34" s="14">
        <f t="shared" si="19"/>
        <v>0</v>
      </c>
      <c r="BF34" s="14">
        <v>123.88</v>
      </c>
      <c r="BG34" s="14">
        <v>123.88</v>
      </c>
      <c r="BH34" s="14">
        <v>68.56</v>
      </c>
      <c r="BI34" s="14">
        <v>123.88</v>
      </c>
      <c r="BJ34" s="13">
        <f t="shared" si="20"/>
        <v>110.05</v>
      </c>
      <c r="BK34" s="28">
        <v>0</v>
      </c>
      <c r="BL34" s="28">
        <v>0</v>
      </c>
      <c r="BM34" s="28">
        <v>0</v>
      </c>
      <c r="BN34" s="28">
        <v>0</v>
      </c>
      <c r="BO34" s="28">
        <v>0</v>
      </c>
      <c r="BP34" s="28">
        <v>0</v>
      </c>
      <c r="BQ34" s="28">
        <v>0</v>
      </c>
      <c r="BR34" s="28">
        <v>1</v>
      </c>
      <c r="BS34" s="28">
        <v>0</v>
      </c>
    </row>
    <row r="35" spans="1:71" x14ac:dyDescent="0.4">
      <c r="A35" s="15">
        <v>38991</v>
      </c>
      <c r="B35" s="32">
        <v>34</v>
      </c>
      <c r="C35" s="32">
        <v>743</v>
      </c>
      <c r="D35" s="14">
        <v>397548.65</v>
      </c>
      <c r="E35" s="14">
        <v>1189699.45</v>
      </c>
      <c r="F35" s="14">
        <v>3901043.0999999996</v>
      </c>
      <c r="G35" s="14">
        <v>1130931.6499999999</v>
      </c>
      <c r="H35" s="14">
        <v>563013.11</v>
      </c>
      <c r="I35" s="13">
        <f t="shared" si="21"/>
        <v>7182235.96</v>
      </c>
      <c r="J35" s="13">
        <f t="shared" si="3"/>
        <v>7182.23596</v>
      </c>
      <c r="K35" s="14">
        <v>1025941.27</v>
      </c>
      <c r="L35" s="14">
        <v>2384510.83</v>
      </c>
      <c r="M35" s="14">
        <v>7889940.1400000006</v>
      </c>
      <c r="N35" s="14">
        <v>2196101.0299999998</v>
      </c>
      <c r="O35" s="14">
        <v>456123.01</v>
      </c>
      <c r="P35" s="13">
        <f t="shared" si="4"/>
        <v>13952616.279999999</v>
      </c>
      <c r="Q35" s="13">
        <f t="shared" si="5"/>
        <v>13952.61628</v>
      </c>
      <c r="R35" s="14">
        <v>233801.54</v>
      </c>
      <c r="S35" s="14">
        <v>670020.57999999996</v>
      </c>
      <c r="T35" s="14">
        <v>2609244.8899999997</v>
      </c>
      <c r="U35" s="14">
        <v>722952.96000000008</v>
      </c>
      <c r="V35" s="14">
        <v>345771.09</v>
      </c>
      <c r="W35" s="13">
        <f t="shared" si="6"/>
        <v>4581791.0599999996</v>
      </c>
      <c r="X35" s="13">
        <f t="shared" si="7"/>
        <v>4581.7910599999996</v>
      </c>
      <c r="Y35" s="14">
        <v>242667.94999999998</v>
      </c>
      <c r="Z35" s="14">
        <v>897270.07000000007</v>
      </c>
      <c r="AA35" s="14">
        <v>2053169.6099999999</v>
      </c>
      <c r="AB35" s="14">
        <v>802398.86</v>
      </c>
      <c r="AC35" s="14">
        <v>431375.53</v>
      </c>
      <c r="AD35" s="13">
        <f t="shared" si="8"/>
        <v>4426882.0199999996</v>
      </c>
      <c r="AE35" s="13">
        <f t="shared" si="9"/>
        <v>4426.8820199999991</v>
      </c>
      <c r="AF35" s="14">
        <v>7182235.9600000009</v>
      </c>
      <c r="AG35" s="14">
        <v>6149382.54</v>
      </c>
      <c r="AH35" s="14">
        <v>4480740.71</v>
      </c>
      <c r="AI35" s="14">
        <v>4265457.9000000004</v>
      </c>
      <c r="AJ35" s="14">
        <f t="shared" si="10"/>
        <v>17812359.210000001</v>
      </c>
      <c r="AK35" s="13">
        <f t="shared" si="0"/>
        <v>22077817.109999999</v>
      </c>
      <c r="AL35" s="13">
        <f t="shared" si="11"/>
        <v>22077.81711</v>
      </c>
      <c r="AM35" s="14">
        <f t="shared" si="12"/>
        <v>7056570.9970390312</v>
      </c>
      <c r="AN35" s="14">
        <f t="shared" si="13"/>
        <v>6033668.352419354</v>
      </c>
      <c r="AO35" s="14">
        <f t="shared" si="14"/>
        <v>4396425.6966397855</v>
      </c>
      <c r="AP35" s="14">
        <f>P35-AG35</f>
        <v>7803233.7399999993</v>
      </c>
      <c r="AQ35" s="14">
        <f t="shared" si="1"/>
        <v>101050.34999999963</v>
      </c>
      <c r="AR35" s="13">
        <f t="shared" si="2"/>
        <v>22077817.109999999</v>
      </c>
      <c r="AS35" s="13">
        <f t="shared" si="15"/>
        <v>7904284.0899999989</v>
      </c>
      <c r="AT35" s="25">
        <v>0</v>
      </c>
      <c r="AU35" s="26">
        <v>0</v>
      </c>
      <c r="AV35" s="27">
        <v>0</v>
      </c>
      <c r="AW35" s="30">
        <v>0</v>
      </c>
      <c r="AX35" s="17">
        <v>0</v>
      </c>
      <c r="AY35" s="19">
        <v>0</v>
      </c>
      <c r="AZ35" s="21">
        <v>0</v>
      </c>
      <c r="BA35" s="31">
        <v>0</v>
      </c>
      <c r="BB35" s="14">
        <f t="shared" si="16"/>
        <v>0</v>
      </c>
      <c r="BC35" s="14">
        <f t="shared" si="17"/>
        <v>0</v>
      </c>
      <c r="BD35" s="14">
        <f t="shared" si="18"/>
        <v>0</v>
      </c>
      <c r="BE35" s="14">
        <f t="shared" si="19"/>
        <v>0</v>
      </c>
      <c r="BF35" s="14">
        <v>92.42</v>
      </c>
      <c r="BG35" s="14">
        <v>92.42</v>
      </c>
      <c r="BH35" s="14">
        <v>46.25</v>
      </c>
      <c r="BI35" s="14">
        <v>92.42</v>
      </c>
      <c r="BJ35" s="13">
        <f t="shared" si="20"/>
        <v>80.877499999999998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1</v>
      </c>
      <c r="BS35" s="28">
        <v>0</v>
      </c>
    </row>
    <row r="36" spans="1:71" x14ac:dyDescent="0.4">
      <c r="A36" s="15">
        <v>39022</v>
      </c>
      <c r="B36" s="32">
        <v>35</v>
      </c>
      <c r="C36" s="32">
        <v>720</v>
      </c>
      <c r="D36" s="14">
        <v>402093.22</v>
      </c>
      <c r="E36" s="14">
        <v>1252975.55</v>
      </c>
      <c r="F36" s="14">
        <v>3997650.4600000004</v>
      </c>
      <c r="G36" s="14">
        <v>1203159.6400000001</v>
      </c>
      <c r="H36" s="14">
        <v>582829.6100000001</v>
      </c>
      <c r="I36" s="13">
        <f t="shared" si="21"/>
        <v>7438708.4800000014</v>
      </c>
      <c r="J36" s="13">
        <f t="shared" si="3"/>
        <v>7438.7084800000011</v>
      </c>
      <c r="K36" s="14">
        <v>1003097.6100000001</v>
      </c>
      <c r="L36" s="14">
        <v>2302683.54</v>
      </c>
      <c r="M36" s="14">
        <v>8027414.3100000015</v>
      </c>
      <c r="N36" s="14">
        <v>2196501.2799999993</v>
      </c>
      <c r="O36" s="14">
        <v>460141.49</v>
      </c>
      <c r="P36" s="13">
        <f t="shared" si="4"/>
        <v>13989838.23</v>
      </c>
      <c r="Q36" s="13">
        <f t="shared" si="5"/>
        <v>13989.838230000001</v>
      </c>
      <c r="R36" s="14">
        <v>231299.69999999998</v>
      </c>
      <c r="S36" s="14">
        <v>696129.85</v>
      </c>
      <c r="T36" s="14">
        <v>2703651.23</v>
      </c>
      <c r="U36" s="14">
        <v>782297.68000000017</v>
      </c>
      <c r="V36" s="14">
        <v>354850.89999999997</v>
      </c>
      <c r="W36" s="13">
        <f t="shared" si="6"/>
        <v>4768229.3600000003</v>
      </c>
      <c r="X36" s="13">
        <f t="shared" si="7"/>
        <v>4768.2293600000003</v>
      </c>
      <c r="Y36" s="14">
        <v>235083.08</v>
      </c>
      <c r="Z36" s="14">
        <v>880942.52</v>
      </c>
      <c r="AA36" s="14">
        <v>1993907.48</v>
      </c>
      <c r="AB36" s="14">
        <v>861990.65999999992</v>
      </c>
      <c r="AC36" s="14">
        <v>362421.55000000005</v>
      </c>
      <c r="AD36" s="13">
        <f t="shared" si="8"/>
        <v>4334345.29</v>
      </c>
      <c r="AE36" s="13">
        <f t="shared" si="9"/>
        <v>4334.3452900000002</v>
      </c>
      <c r="AF36" s="14">
        <v>7438708.4799999986</v>
      </c>
      <c r="AG36" s="14">
        <v>6119667.0399999991</v>
      </c>
      <c r="AH36" s="14">
        <v>4662415.21</v>
      </c>
      <c r="AI36" s="14">
        <v>4169297.63</v>
      </c>
      <c r="AJ36" s="14">
        <f t="shared" si="10"/>
        <v>18220790.729999997</v>
      </c>
      <c r="AK36" s="13">
        <f t="shared" si="0"/>
        <v>22390088.359999996</v>
      </c>
      <c r="AL36" s="13">
        <f t="shared" si="11"/>
        <v>22390.088359999994</v>
      </c>
      <c r="AM36" s="14">
        <f t="shared" si="12"/>
        <v>7542023.8755555535</v>
      </c>
      <c r="AN36" s="14">
        <f t="shared" si="13"/>
        <v>6004512.0150537621</v>
      </c>
      <c r="AO36" s="14">
        <f t="shared" si="14"/>
        <v>4574681.5904569887</v>
      </c>
      <c r="AP36" s="14">
        <f>P36-AG36</f>
        <v>7870171.1900000013</v>
      </c>
      <c r="AQ36" s="14">
        <f t="shared" si="1"/>
        <v>105814.15000000037</v>
      </c>
      <c r="AR36" s="13">
        <f t="shared" si="2"/>
        <v>22390088.359999996</v>
      </c>
      <c r="AS36" s="13">
        <f t="shared" si="15"/>
        <v>7975985.3400000017</v>
      </c>
      <c r="AT36" s="25">
        <v>0</v>
      </c>
      <c r="AU36" s="26">
        <v>0</v>
      </c>
      <c r="AV36" s="27">
        <v>0</v>
      </c>
      <c r="AW36" s="30">
        <v>0</v>
      </c>
      <c r="AX36" s="17">
        <v>0</v>
      </c>
      <c r="AY36" s="19">
        <v>0</v>
      </c>
      <c r="AZ36" s="21">
        <v>0</v>
      </c>
      <c r="BA36" s="31">
        <v>0</v>
      </c>
      <c r="BB36" s="14">
        <f t="shared" si="16"/>
        <v>0</v>
      </c>
      <c r="BC36" s="14">
        <f t="shared" si="17"/>
        <v>0</v>
      </c>
      <c r="BD36" s="14">
        <f t="shared" si="18"/>
        <v>0</v>
      </c>
      <c r="BE36" s="14">
        <f t="shared" si="19"/>
        <v>0</v>
      </c>
      <c r="BF36" s="14">
        <v>80.819999999999993</v>
      </c>
      <c r="BG36" s="14">
        <v>80.819999999999993</v>
      </c>
      <c r="BH36" s="14">
        <v>24.4</v>
      </c>
      <c r="BI36" s="14">
        <v>80.819999999999993</v>
      </c>
      <c r="BJ36" s="13">
        <f t="shared" si="20"/>
        <v>66.715000000000003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1</v>
      </c>
      <c r="BS36" s="28">
        <v>0</v>
      </c>
    </row>
    <row r="37" spans="1:71" x14ac:dyDescent="0.4">
      <c r="A37" s="15">
        <v>39052</v>
      </c>
      <c r="B37" s="32">
        <v>36</v>
      </c>
      <c r="C37" s="32">
        <v>744</v>
      </c>
      <c r="D37" s="14">
        <v>380070.6</v>
      </c>
      <c r="E37" s="14">
        <v>1218118.2000000002</v>
      </c>
      <c r="F37" s="14">
        <v>4016722.9099999992</v>
      </c>
      <c r="G37" s="14">
        <v>1195034.21</v>
      </c>
      <c r="H37" s="14">
        <v>556938.88</v>
      </c>
      <c r="I37" s="13">
        <f t="shared" si="21"/>
        <v>7366884.7999999989</v>
      </c>
      <c r="J37" s="13">
        <f t="shared" si="3"/>
        <v>7366.8847999999989</v>
      </c>
      <c r="K37" s="14">
        <v>1017455.1100000001</v>
      </c>
      <c r="L37" s="14">
        <v>2303704.5</v>
      </c>
      <c r="M37" s="14">
        <v>7857892.2000000011</v>
      </c>
      <c r="N37" s="14">
        <v>2135109.54</v>
      </c>
      <c r="O37" s="14">
        <v>452401.91999999993</v>
      </c>
      <c r="P37" s="13">
        <f t="shared" si="4"/>
        <v>13766563.270000001</v>
      </c>
      <c r="Q37" s="13">
        <f t="shared" si="5"/>
        <v>13766.563270000001</v>
      </c>
      <c r="R37" s="14">
        <v>228112.66999999998</v>
      </c>
      <c r="S37" s="14">
        <v>708719.83</v>
      </c>
      <c r="T37" s="14">
        <v>2842322.4599999995</v>
      </c>
      <c r="U37" s="14">
        <v>820171.44000000018</v>
      </c>
      <c r="V37" s="14">
        <v>353014.75</v>
      </c>
      <c r="W37" s="13">
        <f t="shared" si="6"/>
        <v>4952341.1499999994</v>
      </c>
      <c r="X37" s="13">
        <f t="shared" si="7"/>
        <v>4952.3411499999993</v>
      </c>
      <c r="Y37" s="14">
        <v>238731.56000000003</v>
      </c>
      <c r="Z37" s="14">
        <v>892166.9800000001</v>
      </c>
      <c r="AA37" s="14">
        <v>1972710.5999999999</v>
      </c>
      <c r="AB37" s="14">
        <v>924560.08000000007</v>
      </c>
      <c r="AC37" s="14">
        <v>380020.58999999997</v>
      </c>
      <c r="AD37" s="13">
        <f t="shared" si="8"/>
        <v>4408189.8099999996</v>
      </c>
      <c r="AE37" s="13">
        <f t="shared" si="9"/>
        <v>4408.1898099999999</v>
      </c>
      <c r="AF37" s="14">
        <v>7366884.7999999989</v>
      </c>
      <c r="AG37" s="14">
        <v>6079725.3600000013</v>
      </c>
      <c r="AH37" s="14">
        <v>4834364.5000000019</v>
      </c>
      <c r="AI37" s="14">
        <v>4247325.3100000005</v>
      </c>
      <c r="AJ37" s="14">
        <f t="shared" si="10"/>
        <v>18280974.660000004</v>
      </c>
      <c r="AK37" s="13">
        <f t="shared" si="0"/>
        <v>22528299.970000006</v>
      </c>
      <c r="AL37" s="13">
        <f t="shared" si="11"/>
        <v>22528.299970000007</v>
      </c>
      <c r="AM37" s="14">
        <f t="shared" si="12"/>
        <v>7228260.6236559134</v>
      </c>
      <c r="AN37" s="14">
        <f t="shared" si="13"/>
        <v>5965321.9258064535</v>
      </c>
      <c r="AO37" s="14">
        <f t="shared" si="14"/>
        <v>4743395.2755376361</v>
      </c>
      <c r="AP37" s="14">
        <f>P37-AG37</f>
        <v>7686837.9100000001</v>
      </c>
      <c r="AQ37" s="14">
        <f t="shared" si="1"/>
        <v>117976.64999999758</v>
      </c>
      <c r="AR37" s="13">
        <f t="shared" si="2"/>
        <v>22528299.970000006</v>
      </c>
      <c r="AS37" s="13">
        <f t="shared" si="15"/>
        <v>7804814.5599999977</v>
      </c>
      <c r="AT37" s="25">
        <v>0</v>
      </c>
      <c r="AU37" s="26">
        <v>0</v>
      </c>
      <c r="AV37" s="27">
        <v>0</v>
      </c>
      <c r="AW37" s="30">
        <v>0</v>
      </c>
      <c r="AX37" s="17">
        <v>0</v>
      </c>
      <c r="AY37" s="19">
        <v>0</v>
      </c>
      <c r="AZ37" s="21">
        <v>0</v>
      </c>
      <c r="BA37" s="31">
        <v>0</v>
      </c>
      <c r="BB37" s="14">
        <f t="shared" si="16"/>
        <v>0</v>
      </c>
      <c r="BC37" s="14">
        <f t="shared" si="17"/>
        <v>0</v>
      </c>
      <c r="BD37" s="14">
        <f t="shared" si="18"/>
        <v>0</v>
      </c>
      <c r="BE37" s="14">
        <f t="shared" si="19"/>
        <v>0</v>
      </c>
      <c r="BF37" s="14">
        <v>58.75</v>
      </c>
      <c r="BG37" s="14">
        <v>59.18</v>
      </c>
      <c r="BH37" s="14">
        <v>17.579999999999998</v>
      </c>
      <c r="BI37" s="14">
        <v>45.23</v>
      </c>
      <c r="BJ37" s="13">
        <f t="shared" si="20"/>
        <v>45.184999999999995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1</v>
      </c>
      <c r="BS37" s="28">
        <v>0</v>
      </c>
    </row>
    <row r="38" spans="1:71" x14ac:dyDescent="0.4">
      <c r="A38" s="15">
        <v>39083</v>
      </c>
      <c r="B38" s="32">
        <v>37</v>
      </c>
      <c r="C38" s="32">
        <v>744</v>
      </c>
      <c r="D38" s="14">
        <v>377018</v>
      </c>
      <c r="E38" s="14">
        <v>1259580</v>
      </c>
      <c r="F38" s="14">
        <v>4183534</v>
      </c>
      <c r="G38" s="14">
        <v>1327669</v>
      </c>
      <c r="H38" s="14">
        <v>562552</v>
      </c>
      <c r="I38" s="13">
        <f t="shared" si="21"/>
        <v>7710353</v>
      </c>
      <c r="J38" s="13">
        <f t="shared" si="3"/>
        <v>7710.3530000000001</v>
      </c>
      <c r="K38" s="14">
        <v>1001672</v>
      </c>
      <c r="L38" s="14">
        <v>2346146</v>
      </c>
      <c r="M38" s="14">
        <v>7828726</v>
      </c>
      <c r="N38" s="14">
        <v>1973574</v>
      </c>
      <c r="O38" s="14">
        <v>442003</v>
      </c>
      <c r="P38" s="13">
        <f t="shared" si="4"/>
        <v>13592121</v>
      </c>
      <c r="Q38" s="13">
        <f t="shared" si="5"/>
        <v>13592.120999999999</v>
      </c>
      <c r="R38" s="14">
        <v>220446</v>
      </c>
      <c r="S38" s="14">
        <v>708971</v>
      </c>
      <c r="T38" s="14">
        <v>2789730</v>
      </c>
      <c r="U38" s="14">
        <v>874357</v>
      </c>
      <c r="V38" s="14">
        <v>348076</v>
      </c>
      <c r="W38" s="13">
        <f t="shared" si="6"/>
        <v>4941580</v>
      </c>
      <c r="X38" s="13">
        <f t="shared" si="7"/>
        <v>4941.58</v>
      </c>
      <c r="Y38" s="14">
        <v>234572</v>
      </c>
      <c r="Z38" s="14">
        <v>870131</v>
      </c>
      <c r="AA38" s="14">
        <v>1897880</v>
      </c>
      <c r="AB38" s="14">
        <v>1027829</v>
      </c>
      <c r="AC38" s="14">
        <v>425238</v>
      </c>
      <c r="AD38" s="13">
        <f t="shared" si="8"/>
        <v>4455650</v>
      </c>
      <c r="AE38" s="13">
        <f t="shared" si="9"/>
        <v>4455.6499999999996</v>
      </c>
      <c r="AF38" s="14">
        <v>7710353</v>
      </c>
      <c r="AG38" s="14">
        <v>5601371</v>
      </c>
      <c r="AH38" s="14">
        <v>4825523</v>
      </c>
      <c r="AI38" s="14">
        <v>4288550.9999999991</v>
      </c>
      <c r="AJ38" s="14">
        <f t="shared" si="10"/>
        <v>18137247</v>
      </c>
      <c r="AK38" s="13">
        <f t="shared" si="0"/>
        <v>22425798</v>
      </c>
      <c r="AL38" s="13">
        <f t="shared" si="11"/>
        <v>22425.797999999999</v>
      </c>
      <c r="AM38" s="14">
        <f t="shared" si="12"/>
        <v>7565265.712365591</v>
      </c>
      <c r="AN38" s="14">
        <f t="shared" si="13"/>
        <v>5495968.8575268816</v>
      </c>
      <c r="AO38" s="14">
        <f t="shared" si="14"/>
        <v>4734720.147849462</v>
      </c>
      <c r="AP38" s="14">
        <f>P38-AG38</f>
        <v>7990750</v>
      </c>
      <c r="AQ38" s="14">
        <f t="shared" si="1"/>
        <v>116057</v>
      </c>
      <c r="AR38" s="13">
        <f t="shared" si="2"/>
        <v>22425798</v>
      </c>
      <c r="AS38" s="13">
        <f t="shared" si="15"/>
        <v>8106807</v>
      </c>
      <c r="AT38" s="25">
        <v>0</v>
      </c>
      <c r="AU38" s="26">
        <v>0</v>
      </c>
      <c r="AV38" s="27">
        <v>0</v>
      </c>
      <c r="AW38" s="30">
        <v>0</v>
      </c>
      <c r="AX38" s="17">
        <v>0</v>
      </c>
      <c r="AY38" s="19">
        <v>0</v>
      </c>
      <c r="AZ38" s="21">
        <v>0</v>
      </c>
      <c r="BA38" s="31">
        <v>0</v>
      </c>
      <c r="BB38" s="14">
        <f t="shared" si="16"/>
        <v>0</v>
      </c>
      <c r="BC38" s="14">
        <f t="shared" si="17"/>
        <v>0</v>
      </c>
      <c r="BD38" s="14">
        <f t="shared" si="18"/>
        <v>0</v>
      </c>
      <c r="BE38" s="14">
        <f t="shared" si="19"/>
        <v>0</v>
      </c>
      <c r="BF38" s="14">
        <v>22.62</v>
      </c>
      <c r="BG38" s="14">
        <v>26.28</v>
      </c>
      <c r="BH38" s="14">
        <v>17.59</v>
      </c>
      <c r="BI38" s="14">
        <v>17.59</v>
      </c>
      <c r="BJ38" s="13">
        <f t="shared" si="20"/>
        <v>21.020000000000003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1</v>
      </c>
      <c r="BS38" s="28">
        <v>0</v>
      </c>
    </row>
    <row r="39" spans="1:71" x14ac:dyDescent="0.4">
      <c r="A39" s="15">
        <v>39114</v>
      </c>
      <c r="B39" s="32">
        <v>38</v>
      </c>
      <c r="C39" s="32">
        <v>673</v>
      </c>
      <c r="D39" s="14">
        <v>364503</v>
      </c>
      <c r="E39" s="14">
        <v>1208193</v>
      </c>
      <c r="F39" s="14">
        <v>4000465</v>
      </c>
      <c r="G39" s="14">
        <v>1269714</v>
      </c>
      <c r="H39" s="14">
        <v>550066</v>
      </c>
      <c r="I39" s="13">
        <f t="shared" si="21"/>
        <v>7392941</v>
      </c>
      <c r="J39" s="13">
        <f t="shared" si="3"/>
        <v>7392.9409999999998</v>
      </c>
      <c r="K39" s="14">
        <v>939507</v>
      </c>
      <c r="L39" s="14">
        <v>2151323</v>
      </c>
      <c r="M39" s="14">
        <v>7966169</v>
      </c>
      <c r="N39" s="14">
        <v>2179652</v>
      </c>
      <c r="O39" s="14">
        <v>446983</v>
      </c>
      <c r="P39" s="13">
        <f t="shared" si="4"/>
        <v>13683634</v>
      </c>
      <c r="Q39" s="13">
        <f t="shared" si="5"/>
        <v>13683.634</v>
      </c>
      <c r="R39" s="14">
        <v>215023</v>
      </c>
      <c r="S39" s="14">
        <v>687911</v>
      </c>
      <c r="T39" s="14">
        <v>2786112</v>
      </c>
      <c r="U39" s="14">
        <v>877843</v>
      </c>
      <c r="V39" s="14">
        <v>357054</v>
      </c>
      <c r="W39" s="13">
        <f t="shared" si="6"/>
        <v>4923943</v>
      </c>
      <c r="X39" s="13">
        <f t="shared" si="7"/>
        <v>4923.9430000000002</v>
      </c>
      <c r="Y39" s="14">
        <v>233953</v>
      </c>
      <c r="Z39" s="14">
        <v>835725</v>
      </c>
      <c r="AA39" s="14">
        <v>1862613</v>
      </c>
      <c r="AB39" s="14">
        <v>1024728</v>
      </c>
      <c r="AC39" s="14">
        <v>367132</v>
      </c>
      <c r="AD39" s="13">
        <f t="shared" si="8"/>
        <v>4324151</v>
      </c>
      <c r="AE39" s="13">
        <f t="shared" si="9"/>
        <v>4324.1509999999998</v>
      </c>
      <c r="AF39" s="14">
        <v>7392941</v>
      </c>
      <c r="AG39" s="14">
        <v>5983386</v>
      </c>
      <c r="AH39" s="14">
        <v>4809237</v>
      </c>
      <c r="AI39" s="14">
        <v>4159278.0000000005</v>
      </c>
      <c r="AJ39" s="14">
        <f t="shared" si="10"/>
        <v>18185564</v>
      </c>
      <c r="AK39" s="13">
        <f t="shared" si="0"/>
        <v>22344842</v>
      </c>
      <c r="AL39" s="13">
        <f t="shared" si="11"/>
        <v>22344.842000000001</v>
      </c>
      <c r="AM39" s="14">
        <f t="shared" si="12"/>
        <v>8019089.0490341755</v>
      </c>
      <c r="AN39" s="14">
        <f t="shared" si="13"/>
        <v>5870795.4032258065</v>
      </c>
      <c r="AO39" s="14">
        <f t="shared" si="14"/>
        <v>4718740.6048387093</v>
      </c>
      <c r="AP39" s="14">
        <f>P39-AG39</f>
        <v>7700248</v>
      </c>
      <c r="AQ39" s="14">
        <f t="shared" si="1"/>
        <v>114706</v>
      </c>
      <c r="AR39" s="13">
        <f t="shared" si="2"/>
        <v>22344842</v>
      </c>
      <c r="AS39" s="13">
        <f t="shared" si="15"/>
        <v>7814954</v>
      </c>
      <c r="AT39" s="25">
        <v>0</v>
      </c>
      <c r="AU39" s="26">
        <v>0</v>
      </c>
      <c r="AV39" s="27">
        <v>0</v>
      </c>
      <c r="AW39" s="30">
        <v>0</v>
      </c>
      <c r="AX39" s="17">
        <v>0</v>
      </c>
      <c r="AY39" s="19">
        <v>0</v>
      </c>
      <c r="AZ39" s="21">
        <v>0</v>
      </c>
      <c r="BA39" s="31">
        <v>0</v>
      </c>
      <c r="BB39" s="14">
        <f t="shared" si="16"/>
        <v>0</v>
      </c>
      <c r="BC39" s="14">
        <f t="shared" si="17"/>
        <v>0</v>
      </c>
      <c r="BD39" s="14">
        <f t="shared" si="18"/>
        <v>0</v>
      </c>
      <c r="BE39" s="14">
        <f t="shared" si="19"/>
        <v>0</v>
      </c>
      <c r="BF39" s="14">
        <v>17.59</v>
      </c>
      <c r="BG39" s="14">
        <v>17.59</v>
      </c>
      <c r="BH39" s="14">
        <v>17.59</v>
      </c>
      <c r="BI39" s="14">
        <v>17.59</v>
      </c>
      <c r="BJ39" s="13">
        <f t="shared" si="20"/>
        <v>17.59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1</v>
      </c>
      <c r="BS39" s="28">
        <v>0</v>
      </c>
    </row>
    <row r="40" spans="1:71" x14ac:dyDescent="0.4">
      <c r="A40" s="15">
        <v>39142</v>
      </c>
      <c r="B40" s="32">
        <v>39</v>
      </c>
      <c r="C40" s="32">
        <v>744</v>
      </c>
      <c r="D40" s="14">
        <v>352883</v>
      </c>
      <c r="E40" s="14">
        <v>1194430</v>
      </c>
      <c r="F40" s="14">
        <v>4219240</v>
      </c>
      <c r="G40" s="14">
        <v>1275474</v>
      </c>
      <c r="H40" s="14">
        <v>552290</v>
      </c>
      <c r="I40" s="13">
        <f t="shared" si="21"/>
        <v>7594317</v>
      </c>
      <c r="J40" s="13">
        <f t="shared" si="3"/>
        <v>7594.317</v>
      </c>
      <c r="K40" s="14">
        <v>1021864</v>
      </c>
      <c r="L40" s="14">
        <v>2336520</v>
      </c>
      <c r="M40" s="14">
        <v>8156928</v>
      </c>
      <c r="N40" s="14">
        <v>2279174</v>
      </c>
      <c r="O40" s="14">
        <v>482012</v>
      </c>
      <c r="P40" s="13">
        <f t="shared" si="4"/>
        <v>14276498</v>
      </c>
      <c r="Q40" s="13">
        <f t="shared" si="5"/>
        <v>14276.498</v>
      </c>
      <c r="R40" s="14">
        <v>212495</v>
      </c>
      <c r="S40" s="14">
        <v>678862</v>
      </c>
      <c r="T40" s="14">
        <v>2939192</v>
      </c>
      <c r="U40" s="14">
        <v>901913</v>
      </c>
      <c r="V40" s="14">
        <v>367008</v>
      </c>
      <c r="W40" s="13">
        <f t="shared" si="6"/>
        <v>5099470</v>
      </c>
      <c r="X40" s="13">
        <f t="shared" si="7"/>
        <v>5099.47</v>
      </c>
      <c r="Y40" s="14">
        <v>233295</v>
      </c>
      <c r="Z40" s="14">
        <v>775635</v>
      </c>
      <c r="AA40" s="14">
        <v>1973182</v>
      </c>
      <c r="AB40" s="14">
        <v>967498</v>
      </c>
      <c r="AC40" s="14">
        <v>393005</v>
      </c>
      <c r="AD40" s="13">
        <f t="shared" si="8"/>
        <v>4342615</v>
      </c>
      <c r="AE40" s="13">
        <f t="shared" si="9"/>
        <v>4342.6149999999998</v>
      </c>
      <c r="AF40" s="14">
        <v>7594317</v>
      </c>
      <c r="AG40" s="14">
        <v>6110682</v>
      </c>
      <c r="AH40" s="14">
        <v>4981067</v>
      </c>
      <c r="AI40" s="14">
        <v>4181666</v>
      </c>
      <c r="AJ40" s="14">
        <f t="shared" si="10"/>
        <v>18686066</v>
      </c>
      <c r="AK40" s="13">
        <f t="shared" si="0"/>
        <v>22867732</v>
      </c>
      <c r="AL40" s="13">
        <f t="shared" si="11"/>
        <v>22867.732</v>
      </c>
      <c r="AM40" s="14">
        <f t="shared" si="12"/>
        <v>7451413.185483871</v>
      </c>
      <c r="AN40" s="14">
        <f t="shared" si="13"/>
        <v>5995696.0483870972</v>
      </c>
      <c r="AO40" s="14">
        <f t="shared" si="14"/>
        <v>4887337.2446236555</v>
      </c>
      <c r="AP40" s="14">
        <f>P40-AG40</f>
        <v>8165816</v>
      </c>
      <c r="AQ40" s="14">
        <f t="shared" si="1"/>
        <v>118403</v>
      </c>
      <c r="AR40" s="13">
        <f t="shared" si="2"/>
        <v>22867732</v>
      </c>
      <c r="AS40" s="13">
        <f t="shared" si="15"/>
        <v>8284219</v>
      </c>
      <c r="AT40" s="25">
        <v>0</v>
      </c>
      <c r="AU40" s="26">
        <v>0</v>
      </c>
      <c r="AV40" s="27">
        <v>0</v>
      </c>
      <c r="AW40" s="30">
        <v>0</v>
      </c>
      <c r="AX40" s="17">
        <v>0</v>
      </c>
      <c r="AY40" s="19">
        <v>0</v>
      </c>
      <c r="AZ40" s="21">
        <v>0</v>
      </c>
      <c r="BA40" s="31">
        <v>0</v>
      </c>
      <c r="BB40" s="14">
        <f t="shared" si="16"/>
        <v>0</v>
      </c>
      <c r="BC40" s="14">
        <f t="shared" si="17"/>
        <v>0</v>
      </c>
      <c r="BD40" s="14">
        <f t="shared" si="18"/>
        <v>0</v>
      </c>
      <c r="BE40" s="14">
        <f t="shared" si="19"/>
        <v>0</v>
      </c>
      <c r="BF40" s="14">
        <v>17.59</v>
      </c>
      <c r="BG40" s="14">
        <v>17.59</v>
      </c>
      <c r="BH40" s="14">
        <v>17.59</v>
      </c>
      <c r="BI40" s="14">
        <v>17.59</v>
      </c>
      <c r="BJ40" s="13">
        <f t="shared" si="20"/>
        <v>17.59</v>
      </c>
      <c r="BK40" s="28">
        <v>0</v>
      </c>
      <c r="BL40" s="28">
        <v>0</v>
      </c>
      <c r="BM40" s="28">
        <v>0</v>
      </c>
      <c r="BN40" s="28">
        <v>0</v>
      </c>
      <c r="BO40" s="28">
        <v>0</v>
      </c>
      <c r="BP40" s="28">
        <v>0</v>
      </c>
      <c r="BQ40" s="28">
        <v>0</v>
      </c>
      <c r="BR40" s="28">
        <v>1</v>
      </c>
      <c r="BS40" s="28">
        <v>0</v>
      </c>
    </row>
    <row r="41" spans="1:71" x14ac:dyDescent="0.4">
      <c r="A41" s="15">
        <v>39173</v>
      </c>
      <c r="B41" s="32">
        <v>40</v>
      </c>
      <c r="C41" s="32">
        <v>720</v>
      </c>
      <c r="D41" s="14">
        <v>371967</v>
      </c>
      <c r="E41" s="14">
        <v>1244458</v>
      </c>
      <c r="F41" s="14">
        <v>4223592</v>
      </c>
      <c r="G41" s="14">
        <v>1291818</v>
      </c>
      <c r="H41" s="14">
        <v>596991</v>
      </c>
      <c r="I41" s="13">
        <f t="shared" si="21"/>
        <v>7728826</v>
      </c>
      <c r="J41" s="13">
        <f t="shared" si="3"/>
        <v>7728.826</v>
      </c>
      <c r="K41" s="14">
        <v>993228</v>
      </c>
      <c r="L41" s="14">
        <v>2332459</v>
      </c>
      <c r="M41" s="14">
        <v>8415087</v>
      </c>
      <c r="N41" s="14">
        <v>2276808</v>
      </c>
      <c r="O41" s="14">
        <v>493541</v>
      </c>
      <c r="P41" s="13">
        <f t="shared" si="4"/>
        <v>14511123</v>
      </c>
      <c r="Q41" s="13">
        <f t="shared" si="5"/>
        <v>14511.123</v>
      </c>
      <c r="R41" s="14">
        <v>223502</v>
      </c>
      <c r="S41" s="14">
        <v>709879</v>
      </c>
      <c r="T41" s="14">
        <v>3043236</v>
      </c>
      <c r="U41" s="14">
        <v>912558</v>
      </c>
      <c r="V41" s="14">
        <v>398166</v>
      </c>
      <c r="W41" s="13">
        <f t="shared" si="6"/>
        <v>5287341</v>
      </c>
      <c r="X41" s="13">
        <f t="shared" si="7"/>
        <v>5287.3410000000003</v>
      </c>
      <c r="Y41" s="14">
        <v>244170</v>
      </c>
      <c r="Z41" s="14">
        <v>831151</v>
      </c>
      <c r="AA41" s="14">
        <v>2079457</v>
      </c>
      <c r="AB41" s="14">
        <v>923475</v>
      </c>
      <c r="AC41" s="14">
        <v>425201</v>
      </c>
      <c r="AD41" s="13">
        <f t="shared" si="8"/>
        <v>4503454</v>
      </c>
      <c r="AE41" s="13">
        <f t="shared" si="9"/>
        <v>4503.4539999999997</v>
      </c>
      <c r="AF41" s="14">
        <v>7728826</v>
      </c>
      <c r="AG41" s="14">
        <v>6298314</v>
      </c>
      <c r="AH41" s="14">
        <v>5155623</v>
      </c>
      <c r="AI41" s="14">
        <v>4328461</v>
      </c>
      <c r="AJ41" s="14">
        <f t="shared" si="10"/>
        <v>19182763</v>
      </c>
      <c r="AK41" s="13">
        <f t="shared" si="0"/>
        <v>23511224</v>
      </c>
      <c r="AL41" s="13">
        <f t="shared" si="11"/>
        <v>23511.223999999998</v>
      </c>
      <c r="AM41" s="14">
        <f t="shared" si="12"/>
        <v>7836170.805555556</v>
      </c>
      <c r="AN41" s="14">
        <f t="shared" si="13"/>
        <v>6179797.3387096776</v>
      </c>
      <c r="AO41" s="14">
        <f t="shared" si="14"/>
        <v>5058608.5887096776</v>
      </c>
      <c r="AP41" s="14">
        <f>P41-AG41</f>
        <v>8212809</v>
      </c>
      <c r="AQ41" s="14">
        <f t="shared" si="1"/>
        <v>131718</v>
      </c>
      <c r="AR41" s="13">
        <f t="shared" si="2"/>
        <v>23511224</v>
      </c>
      <c r="AS41" s="13">
        <f t="shared" si="15"/>
        <v>8344527</v>
      </c>
      <c r="AT41" s="25">
        <v>0</v>
      </c>
      <c r="AU41" s="26">
        <v>0</v>
      </c>
      <c r="AV41" s="27">
        <v>0</v>
      </c>
      <c r="AW41" s="30">
        <v>0</v>
      </c>
      <c r="AX41" s="17">
        <v>0</v>
      </c>
      <c r="AY41" s="19">
        <v>0</v>
      </c>
      <c r="AZ41" s="21">
        <v>0</v>
      </c>
      <c r="BA41" s="31">
        <v>0</v>
      </c>
      <c r="BB41" s="14">
        <f t="shared" si="16"/>
        <v>0</v>
      </c>
      <c r="BC41" s="14">
        <f t="shared" si="17"/>
        <v>0</v>
      </c>
      <c r="BD41" s="14">
        <f t="shared" si="18"/>
        <v>0</v>
      </c>
      <c r="BE41" s="14">
        <f t="shared" si="19"/>
        <v>0</v>
      </c>
      <c r="BF41" s="14">
        <v>49.36</v>
      </c>
      <c r="BG41" s="14">
        <v>49.05</v>
      </c>
      <c r="BH41" s="14">
        <v>28.07</v>
      </c>
      <c r="BI41" s="14">
        <v>24.25</v>
      </c>
      <c r="BJ41" s="13">
        <f t="shared" si="20"/>
        <v>37.682499999999997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1</v>
      </c>
      <c r="BS41" s="28">
        <v>0</v>
      </c>
    </row>
    <row r="42" spans="1:71" x14ac:dyDescent="0.4">
      <c r="A42" s="15">
        <v>39203</v>
      </c>
      <c r="B42" s="32">
        <v>41</v>
      </c>
      <c r="C42" s="32">
        <v>744</v>
      </c>
      <c r="D42" s="14">
        <v>371605</v>
      </c>
      <c r="E42" s="14">
        <v>1218867</v>
      </c>
      <c r="F42" s="14">
        <v>4104316</v>
      </c>
      <c r="G42" s="14">
        <v>1243434</v>
      </c>
      <c r="H42" s="14">
        <v>553266</v>
      </c>
      <c r="I42" s="13">
        <f t="shared" si="21"/>
        <v>7491488</v>
      </c>
      <c r="J42" s="13">
        <f t="shared" si="3"/>
        <v>7491.4880000000003</v>
      </c>
      <c r="K42" s="14">
        <v>1044904</v>
      </c>
      <c r="L42" s="14">
        <v>2378276</v>
      </c>
      <c r="M42" s="14">
        <v>8352175</v>
      </c>
      <c r="N42" s="14">
        <v>2278877</v>
      </c>
      <c r="O42" s="14">
        <v>503524</v>
      </c>
      <c r="P42" s="13">
        <f t="shared" si="4"/>
        <v>14557756</v>
      </c>
      <c r="Q42" s="13">
        <f t="shared" si="5"/>
        <v>14557.755999999999</v>
      </c>
      <c r="R42" s="14">
        <v>227031</v>
      </c>
      <c r="S42" s="14">
        <v>694475</v>
      </c>
      <c r="T42" s="14">
        <v>2764729</v>
      </c>
      <c r="U42" s="14">
        <v>822368</v>
      </c>
      <c r="V42" s="14">
        <v>355515</v>
      </c>
      <c r="W42" s="13">
        <f t="shared" si="6"/>
        <v>4864118</v>
      </c>
      <c r="X42" s="13">
        <f t="shared" si="7"/>
        <v>4864.1180000000004</v>
      </c>
      <c r="Y42" s="14">
        <v>245887</v>
      </c>
      <c r="Z42" s="14">
        <v>841124</v>
      </c>
      <c r="AA42" s="14">
        <v>2069308</v>
      </c>
      <c r="AB42" s="14">
        <v>875162</v>
      </c>
      <c r="AC42" s="14">
        <v>438074</v>
      </c>
      <c r="AD42" s="13">
        <f t="shared" si="8"/>
        <v>4469555</v>
      </c>
      <c r="AE42" s="13">
        <f t="shared" si="9"/>
        <v>4469.5550000000003</v>
      </c>
      <c r="AF42" s="14">
        <v>7491488</v>
      </c>
      <c r="AG42" s="14">
        <v>6202432</v>
      </c>
      <c r="AH42" s="14">
        <v>4745510</v>
      </c>
      <c r="AI42" s="14">
        <v>4300847</v>
      </c>
      <c r="AJ42" s="14">
        <f t="shared" si="10"/>
        <v>18439430</v>
      </c>
      <c r="AK42" s="13">
        <f t="shared" si="0"/>
        <v>22740277</v>
      </c>
      <c r="AL42" s="13">
        <f t="shared" si="11"/>
        <v>22740.276999999998</v>
      </c>
      <c r="AM42" s="14">
        <f t="shared" si="12"/>
        <v>7350519.139784947</v>
      </c>
      <c r="AN42" s="14">
        <f t="shared" si="13"/>
        <v>6085719.5698924726</v>
      </c>
      <c r="AO42" s="14">
        <f t="shared" si="14"/>
        <v>4656212.768817205</v>
      </c>
      <c r="AP42" s="14">
        <f>P42-AG42</f>
        <v>8355324</v>
      </c>
      <c r="AQ42" s="14">
        <f t="shared" si="1"/>
        <v>118608</v>
      </c>
      <c r="AR42" s="13">
        <f t="shared" si="2"/>
        <v>22740277</v>
      </c>
      <c r="AS42" s="13">
        <f t="shared" si="15"/>
        <v>8473932</v>
      </c>
      <c r="AT42" s="25">
        <v>0</v>
      </c>
      <c r="AU42" s="26">
        <v>0</v>
      </c>
      <c r="AV42" s="27">
        <v>0</v>
      </c>
      <c r="AW42" s="30">
        <v>0</v>
      </c>
      <c r="AX42" s="17">
        <v>0</v>
      </c>
      <c r="AY42" s="19">
        <v>0</v>
      </c>
      <c r="AZ42" s="21">
        <v>0</v>
      </c>
      <c r="BA42" s="31">
        <v>0</v>
      </c>
      <c r="BB42" s="14">
        <f t="shared" si="16"/>
        <v>0</v>
      </c>
      <c r="BC42" s="14">
        <f t="shared" si="17"/>
        <v>0</v>
      </c>
      <c r="BD42" s="14">
        <f t="shared" si="18"/>
        <v>0</v>
      </c>
      <c r="BE42" s="14">
        <f t="shared" si="19"/>
        <v>0</v>
      </c>
      <c r="BF42" s="14">
        <v>59.96</v>
      </c>
      <c r="BG42" s="14">
        <v>23.48</v>
      </c>
      <c r="BH42" s="14">
        <v>53.37</v>
      </c>
      <c r="BI42" s="14">
        <v>53.37</v>
      </c>
      <c r="BJ42" s="13">
        <f t="shared" si="20"/>
        <v>47.545000000000002</v>
      </c>
      <c r="BK42" s="28">
        <v>0</v>
      </c>
      <c r="BL42" s="28">
        <v>0</v>
      </c>
      <c r="BM42" s="28">
        <v>0</v>
      </c>
      <c r="BN42" s="28">
        <v>0</v>
      </c>
      <c r="BO42" s="28">
        <v>0</v>
      </c>
      <c r="BP42" s="28">
        <v>0</v>
      </c>
      <c r="BQ42" s="28">
        <v>0</v>
      </c>
      <c r="BR42" s="28">
        <v>1</v>
      </c>
      <c r="BS42" s="28">
        <v>0</v>
      </c>
    </row>
    <row r="43" spans="1:71" x14ac:dyDescent="0.4">
      <c r="A43" s="15">
        <v>39234</v>
      </c>
      <c r="B43" s="32">
        <v>42</v>
      </c>
      <c r="C43" s="32">
        <v>720</v>
      </c>
      <c r="D43" s="14">
        <v>381288</v>
      </c>
      <c r="E43" s="14">
        <v>1205705</v>
      </c>
      <c r="F43" s="14">
        <v>3887323</v>
      </c>
      <c r="G43" s="14">
        <v>1193009</v>
      </c>
      <c r="H43" s="14">
        <v>536836</v>
      </c>
      <c r="I43" s="13">
        <f t="shared" si="21"/>
        <v>7204161</v>
      </c>
      <c r="J43" s="13">
        <f t="shared" si="3"/>
        <v>7204.1610000000001</v>
      </c>
      <c r="K43" s="14">
        <v>1028834</v>
      </c>
      <c r="L43" s="14">
        <v>2350757</v>
      </c>
      <c r="M43" s="14">
        <v>8376953</v>
      </c>
      <c r="N43" s="14">
        <v>2348131</v>
      </c>
      <c r="O43" s="14">
        <v>477637</v>
      </c>
      <c r="P43" s="13">
        <f t="shared" si="4"/>
        <v>14582312</v>
      </c>
      <c r="Q43" s="13">
        <f t="shared" si="5"/>
        <v>14582.312</v>
      </c>
      <c r="R43" s="14">
        <v>235693</v>
      </c>
      <c r="S43" s="14">
        <v>680629</v>
      </c>
      <c r="T43" s="14">
        <v>2581799</v>
      </c>
      <c r="U43" s="14">
        <v>752167</v>
      </c>
      <c r="V43" s="14">
        <v>336852</v>
      </c>
      <c r="W43" s="13">
        <f t="shared" si="6"/>
        <v>4587140</v>
      </c>
      <c r="X43" s="13">
        <f t="shared" si="7"/>
        <v>4587.1400000000003</v>
      </c>
      <c r="Y43" s="14">
        <v>253503</v>
      </c>
      <c r="Z43" s="14">
        <v>842490</v>
      </c>
      <c r="AA43" s="14">
        <v>2044414</v>
      </c>
      <c r="AB43" s="14">
        <v>821300</v>
      </c>
      <c r="AC43" s="14">
        <v>431440</v>
      </c>
      <c r="AD43" s="13">
        <f t="shared" si="8"/>
        <v>4393147</v>
      </c>
      <c r="AE43" s="13">
        <f t="shared" si="9"/>
        <v>4393.1469999999999</v>
      </c>
      <c r="AF43" s="14">
        <v>7204161</v>
      </c>
      <c r="AG43" s="14">
        <v>6291358</v>
      </c>
      <c r="AH43" s="14">
        <v>4450888</v>
      </c>
      <c r="AI43" s="14">
        <v>4220273</v>
      </c>
      <c r="AJ43" s="14">
        <f t="shared" si="10"/>
        <v>17946407</v>
      </c>
      <c r="AK43" s="13">
        <f t="shared" si="0"/>
        <v>22166680</v>
      </c>
      <c r="AL43" s="13">
        <f t="shared" si="11"/>
        <v>22166.68</v>
      </c>
      <c r="AM43" s="14">
        <f t="shared" si="12"/>
        <v>7304218.791666667</v>
      </c>
      <c r="AN43" s="14">
        <f t="shared" si="13"/>
        <v>6172972.2311827959</v>
      </c>
      <c r="AO43" s="14">
        <f t="shared" si="14"/>
        <v>4367134.731182795</v>
      </c>
      <c r="AP43" s="14">
        <f>P43-AG43</f>
        <v>8290954</v>
      </c>
      <c r="AQ43" s="14">
        <f t="shared" si="1"/>
        <v>136252</v>
      </c>
      <c r="AR43" s="13">
        <f t="shared" si="2"/>
        <v>22166680</v>
      </c>
      <c r="AS43" s="13">
        <f t="shared" si="15"/>
        <v>8427206</v>
      </c>
      <c r="AT43" s="25">
        <v>0</v>
      </c>
      <c r="AU43" s="26">
        <v>0</v>
      </c>
      <c r="AV43" s="27">
        <v>0</v>
      </c>
      <c r="AW43" s="30">
        <v>0</v>
      </c>
      <c r="AX43" s="17">
        <v>0</v>
      </c>
      <c r="AY43" s="19">
        <v>0</v>
      </c>
      <c r="AZ43" s="21">
        <v>0</v>
      </c>
      <c r="BA43" s="31">
        <v>0</v>
      </c>
      <c r="BB43" s="14">
        <f t="shared" si="16"/>
        <v>0</v>
      </c>
      <c r="BC43" s="14">
        <f t="shared" si="17"/>
        <v>0</v>
      </c>
      <c r="BD43" s="14">
        <f t="shared" si="18"/>
        <v>0</v>
      </c>
      <c r="BE43" s="14">
        <f t="shared" si="19"/>
        <v>0</v>
      </c>
      <c r="BF43" s="14">
        <v>97.15</v>
      </c>
      <c r="BG43" s="14">
        <v>59.42</v>
      </c>
      <c r="BH43" s="14">
        <v>97.19</v>
      </c>
      <c r="BI43" s="14">
        <v>97.35</v>
      </c>
      <c r="BJ43" s="13">
        <f t="shared" si="20"/>
        <v>87.777500000000003</v>
      </c>
      <c r="BK43" s="28">
        <v>0</v>
      </c>
      <c r="BL43" s="28">
        <v>0</v>
      </c>
      <c r="BM43" s="28">
        <v>0</v>
      </c>
      <c r="BN43" s="28">
        <v>0</v>
      </c>
      <c r="BO43" s="28">
        <v>0</v>
      </c>
      <c r="BP43" s="28">
        <v>0</v>
      </c>
      <c r="BQ43" s="28">
        <v>0</v>
      </c>
      <c r="BR43" s="28">
        <v>1</v>
      </c>
      <c r="BS43" s="28">
        <v>0</v>
      </c>
    </row>
    <row r="44" spans="1:71" x14ac:dyDescent="0.4">
      <c r="A44" s="15">
        <v>39264</v>
      </c>
      <c r="B44" s="32">
        <v>43</v>
      </c>
      <c r="C44" s="32">
        <v>744</v>
      </c>
      <c r="D44" s="14">
        <v>374013</v>
      </c>
      <c r="E44" s="14">
        <v>1177362</v>
      </c>
      <c r="F44" s="14">
        <v>3813598</v>
      </c>
      <c r="G44" s="14">
        <v>1172657</v>
      </c>
      <c r="H44" s="14">
        <v>533647</v>
      </c>
      <c r="I44" s="13">
        <f t="shared" si="21"/>
        <v>7071277</v>
      </c>
      <c r="J44" s="13">
        <f t="shared" si="3"/>
        <v>7071.277</v>
      </c>
      <c r="K44" s="14">
        <v>1057886</v>
      </c>
      <c r="L44" s="14">
        <v>2464630</v>
      </c>
      <c r="M44" s="14">
        <v>8223929</v>
      </c>
      <c r="N44" s="14">
        <v>2334740</v>
      </c>
      <c r="O44" s="14">
        <v>488018</v>
      </c>
      <c r="P44" s="13">
        <f t="shared" si="4"/>
        <v>14569203</v>
      </c>
      <c r="Q44" s="13">
        <f t="shared" si="5"/>
        <v>14569.203</v>
      </c>
      <c r="R44" s="14">
        <v>229867</v>
      </c>
      <c r="S44" s="14">
        <v>656287</v>
      </c>
      <c r="T44" s="14">
        <v>2522240</v>
      </c>
      <c r="U44" s="14">
        <v>742666</v>
      </c>
      <c r="V44" s="14">
        <v>335828</v>
      </c>
      <c r="W44" s="13">
        <f t="shared" si="6"/>
        <v>4486888</v>
      </c>
      <c r="X44" s="13">
        <f t="shared" si="7"/>
        <v>4486.8879999999999</v>
      </c>
      <c r="Y44" s="14">
        <v>251026</v>
      </c>
      <c r="Z44" s="14">
        <v>833607</v>
      </c>
      <c r="AA44" s="14">
        <v>2029775</v>
      </c>
      <c r="AB44" s="14">
        <v>806835</v>
      </c>
      <c r="AC44" s="14">
        <v>451688</v>
      </c>
      <c r="AD44" s="13">
        <f t="shared" si="8"/>
        <v>4372931</v>
      </c>
      <c r="AE44" s="13">
        <f t="shared" si="9"/>
        <v>4372.9309999999996</v>
      </c>
      <c r="AF44" s="14">
        <v>7071277</v>
      </c>
      <c r="AG44" s="14">
        <v>6179612</v>
      </c>
      <c r="AH44" s="14">
        <v>4353510</v>
      </c>
      <c r="AI44" s="14">
        <v>4203421</v>
      </c>
      <c r="AJ44" s="14">
        <f t="shared" si="10"/>
        <v>17604399</v>
      </c>
      <c r="AK44" s="13">
        <f t="shared" si="0"/>
        <v>21807820</v>
      </c>
      <c r="AL44" s="13">
        <f t="shared" si="11"/>
        <v>21807.82</v>
      </c>
      <c r="AM44" s="14">
        <f t="shared" si="12"/>
        <v>6938215.3360215053</v>
      </c>
      <c r="AN44" s="14">
        <f t="shared" si="13"/>
        <v>6063328.9784946237</v>
      </c>
      <c r="AO44" s="14">
        <f t="shared" si="14"/>
        <v>4271589.1129032262</v>
      </c>
      <c r="AP44" s="14">
        <f>P44-AG44</f>
        <v>8389591</v>
      </c>
      <c r="AQ44" s="14">
        <f t="shared" si="1"/>
        <v>133378</v>
      </c>
      <c r="AR44" s="13">
        <f t="shared" si="2"/>
        <v>21807820</v>
      </c>
      <c r="AS44" s="13">
        <f t="shared" si="15"/>
        <v>8522969</v>
      </c>
      <c r="AT44" s="25">
        <v>0</v>
      </c>
      <c r="AU44" s="26">
        <v>0</v>
      </c>
      <c r="AV44" s="27">
        <v>0</v>
      </c>
      <c r="AW44" s="30">
        <v>0</v>
      </c>
      <c r="AX44" s="17">
        <v>0</v>
      </c>
      <c r="AY44" s="19">
        <v>0</v>
      </c>
      <c r="AZ44" s="21">
        <v>0</v>
      </c>
      <c r="BA44" s="31">
        <v>0</v>
      </c>
      <c r="BB44" s="14">
        <f t="shared" si="16"/>
        <v>0</v>
      </c>
      <c r="BC44" s="14">
        <f t="shared" si="17"/>
        <v>0</v>
      </c>
      <c r="BD44" s="14">
        <f t="shared" si="18"/>
        <v>0</v>
      </c>
      <c r="BE44" s="14">
        <f t="shared" si="19"/>
        <v>0</v>
      </c>
      <c r="BF44" s="14">
        <v>122.59</v>
      </c>
      <c r="BG44" s="14">
        <v>122.19</v>
      </c>
      <c r="BH44" s="14">
        <v>118.94</v>
      </c>
      <c r="BI44" s="14">
        <v>122.87</v>
      </c>
      <c r="BJ44" s="13">
        <f t="shared" si="20"/>
        <v>121.64750000000001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1</v>
      </c>
      <c r="BS44" s="28">
        <v>0</v>
      </c>
    </row>
    <row r="45" spans="1:71" x14ac:dyDescent="0.4">
      <c r="A45" s="15">
        <v>39295</v>
      </c>
      <c r="B45" s="32">
        <v>44</v>
      </c>
      <c r="C45" s="32">
        <v>744</v>
      </c>
      <c r="D45" s="14">
        <v>392888</v>
      </c>
      <c r="E45" s="14">
        <v>1185584</v>
      </c>
      <c r="F45" s="14">
        <v>3979163</v>
      </c>
      <c r="G45" s="14">
        <v>1249110</v>
      </c>
      <c r="H45" s="14">
        <v>537771</v>
      </c>
      <c r="I45" s="13">
        <f t="shared" si="21"/>
        <v>7344516</v>
      </c>
      <c r="J45" s="13">
        <f t="shared" si="3"/>
        <v>7344.5159999999996</v>
      </c>
      <c r="K45" s="14">
        <v>1073292</v>
      </c>
      <c r="L45" s="14">
        <v>2497613</v>
      </c>
      <c r="M45" s="14">
        <v>8409270</v>
      </c>
      <c r="N45" s="14">
        <v>2364694</v>
      </c>
      <c r="O45" s="14">
        <v>515134</v>
      </c>
      <c r="P45" s="13">
        <f t="shared" si="4"/>
        <v>14860003</v>
      </c>
      <c r="Q45" s="13">
        <f t="shared" si="5"/>
        <v>14860.003000000001</v>
      </c>
      <c r="R45" s="14">
        <v>234881</v>
      </c>
      <c r="S45" s="14">
        <v>672509</v>
      </c>
      <c r="T45" s="14">
        <v>2513753</v>
      </c>
      <c r="U45" s="14">
        <v>761564</v>
      </c>
      <c r="V45" s="14">
        <v>337518</v>
      </c>
      <c r="W45" s="13">
        <f t="shared" si="6"/>
        <v>4520225</v>
      </c>
      <c r="X45" s="13">
        <f t="shared" si="7"/>
        <v>4520.2250000000004</v>
      </c>
      <c r="Y45" s="14">
        <v>249647</v>
      </c>
      <c r="Z45" s="14">
        <v>857246</v>
      </c>
      <c r="AA45" s="14">
        <v>2068546</v>
      </c>
      <c r="AB45" s="14">
        <v>819277</v>
      </c>
      <c r="AC45" s="14">
        <v>461673</v>
      </c>
      <c r="AD45" s="13">
        <f t="shared" si="8"/>
        <v>4456389</v>
      </c>
      <c r="AE45" s="13">
        <f t="shared" si="9"/>
        <v>4456.3890000000001</v>
      </c>
      <c r="AF45" s="14">
        <v>7344516</v>
      </c>
      <c r="AG45" s="14">
        <v>6269518</v>
      </c>
      <c r="AH45" s="14">
        <v>4407561</v>
      </c>
      <c r="AI45" s="14">
        <v>4283971</v>
      </c>
      <c r="AJ45" s="14">
        <f t="shared" si="10"/>
        <v>18021595</v>
      </c>
      <c r="AK45" s="13">
        <f t="shared" si="0"/>
        <v>22305566</v>
      </c>
      <c r="AL45" s="13">
        <f t="shared" si="11"/>
        <v>22305.565999999999</v>
      </c>
      <c r="AM45" s="14">
        <f t="shared" si="12"/>
        <v>7206312.7419354841</v>
      </c>
      <c r="AN45" s="14">
        <f t="shared" si="13"/>
        <v>6151543.1989247315</v>
      </c>
      <c r="AO45" s="14">
        <f t="shared" si="14"/>
        <v>4324623.0241935486</v>
      </c>
      <c r="AP45" s="14">
        <f>P45-AG45</f>
        <v>8590485</v>
      </c>
      <c r="AQ45" s="14">
        <f t="shared" si="1"/>
        <v>112664</v>
      </c>
      <c r="AR45" s="13">
        <f t="shared" si="2"/>
        <v>22305566</v>
      </c>
      <c r="AS45" s="13">
        <f t="shared" si="15"/>
        <v>8703149</v>
      </c>
      <c r="AT45" s="25">
        <v>0</v>
      </c>
      <c r="AU45" s="26">
        <v>0</v>
      </c>
      <c r="AV45" s="27">
        <v>0</v>
      </c>
      <c r="AW45" s="30">
        <v>0</v>
      </c>
      <c r="AX45" s="17">
        <v>0</v>
      </c>
      <c r="AY45" s="19">
        <v>0</v>
      </c>
      <c r="AZ45" s="21">
        <v>0</v>
      </c>
      <c r="BA45" s="31">
        <v>0</v>
      </c>
      <c r="BB45" s="14">
        <f t="shared" si="16"/>
        <v>0</v>
      </c>
      <c r="BC45" s="14">
        <f t="shared" si="17"/>
        <v>0</v>
      </c>
      <c r="BD45" s="14">
        <f t="shared" si="18"/>
        <v>0</v>
      </c>
      <c r="BE45" s="14">
        <f t="shared" si="19"/>
        <v>0</v>
      </c>
      <c r="BF45" s="14">
        <v>39.270000000000003</v>
      </c>
      <c r="BG45" s="14">
        <v>36.130000000000003</v>
      </c>
      <c r="BH45" s="14">
        <v>45.81</v>
      </c>
      <c r="BI45" s="14">
        <v>44.36</v>
      </c>
      <c r="BJ45" s="13">
        <f t="shared" si="20"/>
        <v>41.392499999999998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1</v>
      </c>
      <c r="BS45" s="28">
        <v>0</v>
      </c>
    </row>
    <row r="46" spans="1:71" x14ac:dyDescent="0.4">
      <c r="A46" s="15">
        <v>39326</v>
      </c>
      <c r="B46" s="32">
        <v>45</v>
      </c>
      <c r="C46" s="32">
        <v>720</v>
      </c>
      <c r="D46" s="14">
        <v>408304</v>
      </c>
      <c r="E46" s="14">
        <v>1164758</v>
      </c>
      <c r="F46" s="14">
        <v>4058552</v>
      </c>
      <c r="G46" s="14">
        <v>1238276</v>
      </c>
      <c r="H46" s="14">
        <v>579422</v>
      </c>
      <c r="I46" s="13">
        <f t="shared" si="21"/>
        <v>7449312</v>
      </c>
      <c r="J46" s="13">
        <f t="shared" si="3"/>
        <v>7449.3119999999999</v>
      </c>
      <c r="K46" s="14">
        <v>1047069</v>
      </c>
      <c r="L46" s="14">
        <v>2444460</v>
      </c>
      <c r="M46" s="14">
        <v>8606355</v>
      </c>
      <c r="N46" s="14">
        <v>2296248</v>
      </c>
      <c r="O46" s="14">
        <v>472146</v>
      </c>
      <c r="P46" s="13">
        <f t="shared" si="4"/>
        <v>14866278</v>
      </c>
      <c r="Q46" s="13">
        <f t="shared" si="5"/>
        <v>14866.278</v>
      </c>
      <c r="R46" s="14">
        <v>247138</v>
      </c>
      <c r="S46" s="14">
        <v>655473</v>
      </c>
      <c r="T46" s="14">
        <v>2738950</v>
      </c>
      <c r="U46" s="14">
        <v>788053</v>
      </c>
      <c r="V46" s="14">
        <v>357569</v>
      </c>
      <c r="W46" s="13">
        <f t="shared" si="6"/>
        <v>4787183</v>
      </c>
      <c r="X46" s="13">
        <f t="shared" si="7"/>
        <v>4787.183</v>
      </c>
      <c r="Y46" s="14">
        <v>262096</v>
      </c>
      <c r="Z46" s="14">
        <v>883333</v>
      </c>
      <c r="AA46" s="14">
        <v>2181653</v>
      </c>
      <c r="AB46" s="14">
        <v>835264</v>
      </c>
      <c r="AC46" s="14">
        <v>470617</v>
      </c>
      <c r="AD46" s="13">
        <f t="shared" si="8"/>
        <v>4632963</v>
      </c>
      <c r="AE46" s="13">
        <f t="shared" si="9"/>
        <v>4632.9629999999997</v>
      </c>
      <c r="AF46" s="14">
        <v>7449312</v>
      </c>
      <c r="AG46" s="14">
        <v>6339584</v>
      </c>
      <c r="AH46" s="14">
        <v>4642086</v>
      </c>
      <c r="AI46" s="14">
        <v>4456126.9999999991</v>
      </c>
      <c r="AJ46" s="14">
        <f t="shared" si="10"/>
        <v>18430982</v>
      </c>
      <c r="AK46" s="13">
        <f t="shared" si="0"/>
        <v>22887109</v>
      </c>
      <c r="AL46" s="13">
        <f t="shared" si="11"/>
        <v>22887.109</v>
      </c>
      <c r="AM46" s="14">
        <f t="shared" si="12"/>
        <v>7552774.666666666</v>
      </c>
      <c r="AN46" s="14">
        <f t="shared" si="13"/>
        <v>6220290.7526881713</v>
      </c>
      <c r="AO46" s="14">
        <f t="shared" si="14"/>
        <v>4554734.9193548393</v>
      </c>
      <c r="AP46" s="14">
        <f>P46-AG46</f>
        <v>8526694</v>
      </c>
      <c r="AQ46" s="14">
        <f t="shared" si="1"/>
        <v>145097</v>
      </c>
      <c r="AR46" s="13">
        <f t="shared" si="2"/>
        <v>22887109</v>
      </c>
      <c r="AS46" s="13">
        <f t="shared" si="15"/>
        <v>8671791</v>
      </c>
      <c r="AT46" s="25">
        <v>0</v>
      </c>
      <c r="AU46" s="26">
        <v>0</v>
      </c>
      <c r="AV46" s="27">
        <v>0</v>
      </c>
      <c r="AW46" s="30">
        <v>0</v>
      </c>
      <c r="AX46" s="17">
        <v>0</v>
      </c>
      <c r="AY46" s="19">
        <v>0</v>
      </c>
      <c r="AZ46" s="21">
        <v>0</v>
      </c>
      <c r="BA46" s="31">
        <v>0</v>
      </c>
      <c r="BB46" s="14">
        <f t="shared" si="16"/>
        <v>0</v>
      </c>
      <c r="BC46" s="14">
        <f t="shared" si="17"/>
        <v>0</v>
      </c>
      <c r="BD46" s="14">
        <f t="shared" si="18"/>
        <v>0</v>
      </c>
      <c r="BE46" s="14">
        <f t="shared" si="19"/>
        <v>0</v>
      </c>
      <c r="BF46" s="14">
        <v>149.53</v>
      </c>
      <c r="BG46" s="14">
        <v>149.80000000000001</v>
      </c>
      <c r="BH46" s="14">
        <v>149.11000000000001</v>
      </c>
      <c r="BI46" s="14">
        <v>149.53</v>
      </c>
      <c r="BJ46" s="13">
        <f t="shared" si="20"/>
        <v>149.49250000000001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1</v>
      </c>
      <c r="BS46" s="28">
        <v>0</v>
      </c>
    </row>
    <row r="47" spans="1:71" x14ac:dyDescent="0.4">
      <c r="A47" s="15">
        <v>39356</v>
      </c>
      <c r="B47" s="32">
        <v>46</v>
      </c>
      <c r="C47" s="32">
        <v>743</v>
      </c>
      <c r="D47" s="14">
        <v>409738</v>
      </c>
      <c r="E47" s="14">
        <v>1226991</v>
      </c>
      <c r="F47" s="14">
        <v>4053969</v>
      </c>
      <c r="G47" s="14">
        <v>1216932</v>
      </c>
      <c r="H47" s="14">
        <v>604146</v>
      </c>
      <c r="I47" s="13">
        <f t="shared" si="21"/>
        <v>7511776</v>
      </c>
      <c r="J47" s="13">
        <f t="shared" si="3"/>
        <v>7511.7759999999998</v>
      </c>
      <c r="K47" s="14">
        <v>1089167</v>
      </c>
      <c r="L47" s="14">
        <v>2545273</v>
      </c>
      <c r="M47" s="14">
        <v>8466749</v>
      </c>
      <c r="N47" s="14">
        <v>2378625</v>
      </c>
      <c r="O47" s="14">
        <v>472265</v>
      </c>
      <c r="P47" s="13">
        <f t="shared" si="4"/>
        <v>14952079</v>
      </c>
      <c r="Q47" s="13">
        <f t="shared" si="5"/>
        <v>14952.079</v>
      </c>
      <c r="R47" s="14">
        <v>246043</v>
      </c>
      <c r="S47" s="14">
        <v>704745</v>
      </c>
      <c r="T47" s="14">
        <v>2748375</v>
      </c>
      <c r="U47" s="14">
        <v>798207</v>
      </c>
      <c r="V47" s="14">
        <v>384442</v>
      </c>
      <c r="W47" s="13">
        <f t="shared" si="6"/>
        <v>4881812</v>
      </c>
      <c r="X47" s="13">
        <f t="shared" si="7"/>
        <v>4881.8119999999999</v>
      </c>
      <c r="Y47" s="14">
        <v>261577</v>
      </c>
      <c r="Z47" s="14">
        <v>963985</v>
      </c>
      <c r="AA47" s="14">
        <v>2219557</v>
      </c>
      <c r="AB47" s="14">
        <v>846630</v>
      </c>
      <c r="AC47" s="14">
        <v>498319</v>
      </c>
      <c r="AD47" s="13">
        <f t="shared" si="8"/>
        <v>4790068</v>
      </c>
      <c r="AE47" s="13">
        <f t="shared" si="9"/>
        <v>4790.0680000000002</v>
      </c>
      <c r="AF47" s="14">
        <v>7511776</v>
      </c>
      <c r="AG47" s="14">
        <v>6361198</v>
      </c>
      <c r="AH47" s="14">
        <v>4742935</v>
      </c>
      <c r="AI47" s="14">
        <v>4619659</v>
      </c>
      <c r="AJ47" s="14">
        <f t="shared" si="10"/>
        <v>18615909</v>
      </c>
      <c r="AK47" s="13">
        <f t="shared" si="0"/>
        <v>23235568</v>
      </c>
      <c r="AL47" s="13">
        <f t="shared" si="11"/>
        <v>23235.567999999999</v>
      </c>
      <c r="AM47" s="14">
        <f t="shared" si="12"/>
        <v>7380345.1951547787</v>
      </c>
      <c r="AN47" s="14">
        <f t="shared" si="13"/>
        <v>6241498.037634409</v>
      </c>
      <c r="AO47" s="14">
        <f t="shared" si="14"/>
        <v>4653686.2231182801</v>
      </c>
      <c r="AP47" s="14">
        <f>P47-AG47</f>
        <v>8590881</v>
      </c>
      <c r="AQ47" s="14">
        <f t="shared" si="1"/>
        <v>138877</v>
      </c>
      <c r="AR47" s="13">
        <f t="shared" si="2"/>
        <v>23235568</v>
      </c>
      <c r="AS47" s="13">
        <f t="shared" si="15"/>
        <v>8729758</v>
      </c>
      <c r="AT47" s="25">
        <v>0</v>
      </c>
      <c r="AU47" s="26">
        <v>0</v>
      </c>
      <c r="AV47" s="27">
        <v>0</v>
      </c>
      <c r="AW47" s="30">
        <v>0</v>
      </c>
      <c r="AX47" s="17">
        <v>0</v>
      </c>
      <c r="AY47" s="19">
        <v>0</v>
      </c>
      <c r="AZ47" s="21">
        <v>0</v>
      </c>
      <c r="BA47" s="31">
        <v>0</v>
      </c>
      <c r="BB47" s="14">
        <f t="shared" si="16"/>
        <v>0</v>
      </c>
      <c r="BC47" s="14">
        <f t="shared" si="17"/>
        <v>0</v>
      </c>
      <c r="BD47" s="14">
        <f t="shared" si="18"/>
        <v>0</v>
      </c>
      <c r="BE47" s="14">
        <f t="shared" si="19"/>
        <v>0</v>
      </c>
      <c r="BF47" s="14">
        <v>198.13</v>
      </c>
      <c r="BG47" s="14">
        <v>198.13</v>
      </c>
      <c r="BH47" s="14">
        <v>197.45</v>
      </c>
      <c r="BI47" s="14">
        <v>198.13</v>
      </c>
      <c r="BJ47" s="13">
        <f t="shared" si="20"/>
        <v>197.96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1</v>
      </c>
      <c r="BS47" s="28">
        <v>0</v>
      </c>
    </row>
    <row r="48" spans="1:71" x14ac:dyDescent="0.4">
      <c r="A48" s="15">
        <v>39387</v>
      </c>
      <c r="B48" s="32">
        <v>47</v>
      </c>
      <c r="C48" s="32">
        <v>720</v>
      </c>
      <c r="D48" s="14">
        <v>422501</v>
      </c>
      <c r="E48" s="14">
        <v>1286044</v>
      </c>
      <c r="F48" s="14">
        <v>4229638</v>
      </c>
      <c r="G48" s="14">
        <v>1238824</v>
      </c>
      <c r="H48" s="14">
        <v>591274</v>
      </c>
      <c r="I48" s="13">
        <f t="shared" si="21"/>
        <v>7768281</v>
      </c>
      <c r="J48" s="13">
        <f t="shared" si="3"/>
        <v>7768.2809999999999</v>
      </c>
      <c r="K48" s="14">
        <v>1060552</v>
      </c>
      <c r="L48" s="14">
        <v>2485964</v>
      </c>
      <c r="M48" s="14">
        <v>8655071</v>
      </c>
      <c r="N48" s="14">
        <v>2362177</v>
      </c>
      <c r="O48" s="14">
        <v>461380</v>
      </c>
      <c r="P48" s="13">
        <f t="shared" si="4"/>
        <v>15025144</v>
      </c>
      <c r="Q48" s="13">
        <f t="shared" si="5"/>
        <v>15025.144</v>
      </c>
      <c r="R48" s="14">
        <v>249274</v>
      </c>
      <c r="S48" s="14">
        <v>738916</v>
      </c>
      <c r="T48" s="14">
        <v>2904284</v>
      </c>
      <c r="U48" s="14">
        <v>832584</v>
      </c>
      <c r="V48" s="14">
        <v>380583</v>
      </c>
      <c r="W48" s="13">
        <f t="shared" si="6"/>
        <v>5105641</v>
      </c>
      <c r="X48" s="13">
        <f t="shared" si="7"/>
        <v>5105.6409999999996</v>
      </c>
      <c r="Y48" s="14">
        <v>263255</v>
      </c>
      <c r="Z48" s="14">
        <v>991791</v>
      </c>
      <c r="AA48" s="14">
        <v>2194272</v>
      </c>
      <c r="AB48" s="14">
        <v>861325</v>
      </c>
      <c r="AC48" s="14">
        <v>444782</v>
      </c>
      <c r="AD48" s="13">
        <f t="shared" si="8"/>
        <v>4755425</v>
      </c>
      <c r="AE48" s="13">
        <f t="shared" si="9"/>
        <v>4755.4250000000002</v>
      </c>
      <c r="AF48" s="14">
        <v>7768281</v>
      </c>
      <c r="AG48" s="14">
        <v>6402820</v>
      </c>
      <c r="AH48" s="14">
        <v>4958240</v>
      </c>
      <c r="AI48" s="14">
        <v>4579985</v>
      </c>
      <c r="AJ48" s="14">
        <f t="shared" si="10"/>
        <v>19129341</v>
      </c>
      <c r="AK48" s="13">
        <f t="shared" si="0"/>
        <v>23709326</v>
      </c>
      <c r="AL48" s="13">
        <f t="shared" si="11"/>
        <v>23709.326000000001</v>
      </c>
      <c r="AM48" s="14">
        <f t="shared" si="12"/>
        <v>7876173.791666667</v>
      </c>
      <c r="AN48" s="14">
        <f t="shared" si="13"/>
        <v>6282336.8279569894</v>
      </c>
      <c r="AO48" s="14">
        <f t="shared" si="14"/>
        <v>4864939.7849462368</v>
      </c>
      <c r="AP48" s="14">
        <f>P48-AG48</f>
        <v>8622324</v>
      </c>
      <c r="AQ48" s="14">
        <f t="shared" si="1"/>
        <v>147401</v>
      </c>
      <c r="AR48" s="13">
        <f t="shared" si="2"/>
        <v>23709326</v>
      </c>
      <c r="AS48" s="13">
        <f t="shared" si="15"/>
        <v>8769725</v>
      </c>
      <c r="AT48" s="25">
        <v>0</v>
      </c>
      <c r="AU48" s="26">
        <v>0</v>
      </c>
      <c r="AV48" s="27">
        <v>0</v>
      </c>
      <c r="AW48" s="30">
        <v>0</v>
      </c>
      <c r="AX48" s="17">
        <v>0</v>
      </c>
      <c r="AY48" s="19">
        <v>0</v>
      </c>
      <c r="AZ48" s="21">
        <v>0</v>
      </c>
      <c r="BA48" s="31">
        <v>0</v>
      </c>
      <c r="BB48" s="14">
        <f t="shared" si="16"/>
        <v>0</v>
      </c>
      <c r="BC48" s="14">
        <f t="shared" si="17"/>
        <v>0</v>
      </c>
      <c r="BD48" s="14">
        <f t="shared" si="18"/>
        <v>0</v>
      </c>
      <c r="BE48" s="14">
        <f t="shared" si="19"/>
        <v>0</v>
      </c>
      <c r="BF48" s="14">
        <v>185.11</v>
      </c>
      <c r="BG48" s="14">
        <v>185.11</v>
      </c>
      <c r="BH48" s="14">
        <v>185.11</v>
      </c>
      <c r="BI48" s="14">
        <v>185.11</v>
      </c>
      <c r="BJ48" s="13">
        <f t="shared" si="20"/>
        <v>185.11</v>
      </c>
      <c r="BK48" s="28">
        <v>0</v>
      </c>
      <c r="BL48" s="28">
        <v>0</v>
      </c>
      <c r="BM48" s="28">
        <v>0</v>
      </c>
      <c r="BN48" s="28">
        <v>0</v>
      </c>
      <c r="BO48" s="28">
        <v>0</v>
      </c>
      <c r="BP48" s="28">
        <v>0</v>
      </c>
      <c r="BQ48" s="28">
        <v>0</v>
      </c>
      <c r="BR48" s="28">
        <v>1</v>
      </c>
      <c r="BS48" s="28">
        <v>0</v>
      </c>
    </row>
    <row r="49" spans="1:71" x14ac:dyDescent="0.4">
      <c r="A49" s="15">
        <v>39417</v>
      </c>
      <c r="B49" s="32">
        <v>48</v>
      </c>
      <c r="C49" s="32">
        <v>744</v>
      </c>
      <c r="D49" s="14">
        <v>405279</v>
      </c>
      <c r="E49" s="14">
        <v>1305312</v>
      </c>
      <c r="F49" s="14">
        <v>4116989</v>
      </c>
      <c r="G49" s="14">
        <v>1218277</v>
      </c>
      <c r="H49" s="14">
        <v>572267</v>
      </c>
      <c r="I49" s="13">
        <f t="shared" si="21"/>
        <v>7618124</v>
      </c>
      <c r="J49" s="13">
        <f t="shared" si="3"/>
        <v>7618.1239999999998</v>
      </c>
      <c r="K49" s="14">
        <v>1079234</v>
      </c>
      <c r="L49" s="14">
        <v>2544495</v>
      </c>
      <c r="M49" s="14">
        <v>8518635</v>
      </c>
      <c r="N49" s="14">
        <v>2307713</v>
      </c>
      <c r="O49" s="14">
        <v>442546</v>
      </c>
      <c r="P49" s="13">
        <f t="shared" si="4"/>
        <v>14892623</v>
      </c>
      <c r="Q49" s="13">
        <f t="shared" si="5"/>
        <v>14892.623</v>
      </c>
      <c r="R49" s="14">
        <v>245754</v>
      </c>
      <c r="S49" s="14">
        <v>757671</v>
      </c>
      <c r="T49" s="14">
        <v>2916529</v>
      </c>
      <c r="U49" s="14">
        <v>863827</v>
      </c>
      <c r="V49" s="14">
        <v>377881</v>
      </c>
      <c r="W49" s="13">
        <f t="shared" si="6"/>
        <v>5161662</v>
      </c>
      <c r="X49" s="13">
        <f t="shared" si="7"/>
        <v>5161.6620000000003</v>
      </c>
      <c r="Y49" s="14">
        <v>260750</v>
      </c>
      <c r="Z49" s="14">
        <v>939302</v>
      </c>
      <c r="AA49" s="14">
        <v>2069159</v>
      </c>
      <c r="AB49" s="14">
        <v>943346</v>
      </c>
      <c r="AC49" s="14">
        <v>419960</v>
      </c>
      <c r="AD49" s="13">
        <f t="shared" si="8"/>
        <v>4632517</v>
      </c>
      <c r="AE49" s="13">
        <f t="shared" si="9"/>
        <v>4632.5169999999998</v>
      </c>
      <c r="AF49" s="14">
        <v>7618124</v>
      </c>
      <c r="AG49" s="14">
        <v>6350357</v>
      </c>
      <c r="AH49" s="14">
        <v>5009245</v>
      </c>
      <c r="AI49" s="14">
        <v>4461797.0000000009</v>
      </c>
      <c r="AJ49" s="14">
        <f t="shared" si="10"/>
        <v>18977726</v>
      </c>
      <c r="AK49" s="13">
        <f t="shared" si="0"/>
        <v>23439523</v>
      </c>
      <c r="AL49" s="13">
        <f t="shared" si="11"/>
        <v>23439.523000000001</v>
      </c>
      <c r="AM49" s="14">
        <f t="shared" si="12"/>
        <v>7474772.2043010751</v>
      </c>
      <c r="AN49" s="14">
        <f t="shared" si="13"/>
        <v>6230861.0349462368</v>
      </c>
      <c r="AO49" s="14">
        <f t="shared" si="14"/>
        <v>4914985.0134408604</v>
      </c>
      <c r="AP49" s="14">
        <f>P49-AG49</f>
        <v>8542266</v>
      </c>
      <c r="AQ49" s="14">
        <f t="shared" si="1"/>
        <v>152417</v>
      </c>
      <c r="AR49" s="13">
        <f t="shared" si="2"/>
        <v>23439523</v>
      </c>
      <c r="AS49" s="13">
        <f t="shared" si="15"/>
        <v>8694683</v>
      </c>
      <c r="AT49" s="25">
        <v>0</v>
      </c>
      <c r="AU49" s="26">
        <v>0</v>
      </c>
      <c r="AV49" s="27">
        <v>0</v>
      </c>
      <c r="AW49" s="30">
        <v>0</v>
      </c>
      <c r="AX49" s="17">
        <v>0</v>
      </c>
      <c r="AY49" s="19">
        <v>0</v>
      </c>
      <c r="AZ49" s="21">
        <v>0</v>
      </c>
      <c r="BA49" s="31">
        <v>0</v>
      </c>
      <c r="BB49" s="14">
        <f t="shared" si="16"/>
        <v>0</v>
      </c>
      <c r="BC49" s="14">
        <f t="shared" si="17"/>
        <v>0</v>
      </c>
      <c r="BD49" s="14">
        <f t="shared" si="18"/>
        <v>0</v>
      </c>
      <c r="BE49" s="14">
        <f t="shared" si="19"/>
        <v>0</v>
      </c>
      <c r="BF49" s="14">
        <v>204.93</v>
      </c>
      <c r="BG49" s="14">
        <v>204.93</v>
      </c>
      <c r="BH49" s="14">
        <v>204.93</v>
      </c>
      <c r="BI49" s="14">
        <v>204.93</v>
      </c>
      <c r="BJ49" s="13">
        <f t="shared" si="20"/>
        <v>204.93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1</v>
      </c>
      <c r="BS49" s="28">
        <v>0</v>
      </c>
    </row>
    <row r="50" spans="1:71" x14ac:dyDescent="0.4">
      <c r="A50" s="15">
        <v>39448</v>
      </c>
      <c r="B50" s="32">
        <v>49</v>
      </c>
      <c r="C50" s="32">
        <v>744</v>
      </c>
      <c r="D50" s="14">
        <v>396323</v>
      </c>
      <c r="E50" s="14">
        <v>1360681.7</v>
      </c>
      <c r="F50" s="14">
        <v>4412691</v>
      </c>
      <c r="G50" s="14">
        <v>1380788</v>
      </c>
      <c r="H50" s="14">
        <v>583757</v>
      </c>
      <c r="I50" s="13">
        <f t="shared" si="21"/>
        <v>8134240.7000000002</v>
      </c>
      <c r="J50" s="13">
        <f t="shared" si="3"/>
        <v>8134.2407000000003</v>
      </c>
      <c r="K50" s="14">
        <v>1018836</v>
      </c>
      <c r="L50" s="14">
        <v>2450368.41</v>
      </c>
      <c r="M50" s="14">
        <v>7733400</v>
      </c>
      <c r="N50" s="14">
        <v>2119140</v>
      </c>
      <c r="O50" s="14">
        <v>471604</v>
      </c>
      <c r="P50" s="13">
        <f t="shared" si="4"/>
        <v>13793348.41</v>
      </c>
      <c r="Q50" s="13">
        <f t="shared" si="5"/>
        <v>13793.348410000001</v>
      </c>
      <c r="R50" s="14">
        <v>230613</v>
      </c>
      <c r="S50" s="14">
        <v>755505.85</v>
      </c>
      <c r="T50" s="14">
        <v>2955693</v>
      </c>
      <c r="U50" s="14">
        <v>917398</v>
      </c>
      <c r="V50" s="14">
        <v>368312</v>
      </c>
      <c r="W50" s="13">
        <f t="shared" si="6"/>
        <v>5227521.8499999996</v>
      </c>
      <c r="X50" s="13">
        <f t="shared" si="7"/>
        <v>5227.5218499999992</v>
      </c>
      <c r="Y50" s="14">
        <v>244548</v>
      </c>
      <c r="Z50" s="14">
        <v>938833.31</v>
      </c>
      <c r="AA50" s="14">
        <v>2055849</v>
      </c>
      <c r="AB50" s="14">
        <v>1073752</v>
      </c>
      <c r="AC50" s="14">
        <v>387853</v>
      </c>
      <c r="AD50" s="13">
        <f t="shared" si="8"/>
        <v>4700835.3100000005</v>
      </c>
      <c r="AE50" s="13">
        <f t="shared" si="9"/>
        <v>4700.8353100000004</v>
      </c>
      <c r="AF50" s="14">
        <v>8134240.7000000002</v>
      </c>
      <c r="AG50" s="14">
        <v>5906222.4100000001</v>
      </c>
      <c r="AH50" s="14">
        <v>5073996.8499999996</v>
      </c>
      <c r="AI50" s="14">
        <v>4522434.3100000005</v>
      </c>
      <c r="AJ50" s="14">
        <f t="shared" si="10"/>
        <v>19114459.960000001</v>
      </c>
      <c r="AK50" s="13">
        <f t="shared" si="0"/>
        <v>23636894.270000003</v>
      </c>
      <c r="AL50" s="13">
        <f t="shared" si="11"/>
        <v>23636.894270000004</v>
      </c>
      <c r="AM50" s="14">
        <f t="shared" si="12"/>
        <v>7981177.0309139788</v>
      </c>
      <c r="AN50" s="14">
        <f t="shared" si="13"/>
        <v>5795083.816263441</v>
      </c>
      <c r="AO50" s="14">
        <f t="shared" si="14"/>
        <v>4978518.4146505371</v>
      </c>
      <c r="AP50" s="14">
        <f>P50-AG50</f>
        <v>7887126</v>
      </c>
      <c r="AQ50" s="14">
        <f t="shared" si="1"/>
        <v>153525</v>
      </c>
      <c r="AR50" s="13">
        <f t="shared" si="2"/>
        <v>23636894.270000003</v>
      </c>
      <c r="AS50" s="13">
        <f t="shared" si="15"/>
        <v>8040651</v>
      </c>
      <c r="AT50" s="25">
        <v>0</v>
      </c>
      <c r="AU50" s="26">
        <v>0</v>
      </c>
      <c r="AV50" s="27">
        <v>0</v>
      </c>
      <c r="AW50" s="30">
        <v>0</v>
      </c>
      <c r="AX50" s="17">
        <v>0</v>
      </c>
      <c r="AY50" s="19">
        <v>0</v>
      </c>
      <c r="AZ50" s="21">
        <v>0</v>
      </c>
      <c r="BA50" s="31">
        <v>0</v>
      </c>
      <c r="BB50" s="14">
        <f t="shared" si="16"/>
        <v>0</v>
      </c>
      <c r="BC50" s="14">
        <f t="shared" si="17"/>
        <v>0</v>
      </c>
      <c r="BD50" s="14">
        <f t="shared" si="18"/>
        <v>0</v>
      </c>
      <c r="BE50" s="14">
        <f t="shared" si="19"/>
        <v>0</v>
      </c>
      <c r="BF50" s="14">
        <v>502.45</v>
      </c>
      <c r="BG50" s="14">
        <v>502.45</v>
      </c>
      <c r="BH50" s="14">
        <v>497.61</v>
      </c>
      <c r="BI50" s="14">
        <v>502.45</v>
      </c>
      <c r="BJ50" s="13">
        <f t="shared" si="20"/>
        <v>501.24</v>
      </c>
      <c r="BK50" s="28">
        <v>0</v>
      </c>
      <c r="BL50" s="28">
        <v>0</v>
      </c>
      <c r="BM50" s="28">
        <v>0</v>
      </c>
      <c r="BN50" s="28">
        <v>0</v>
      </c>
      <c r="BO50" s="28">
        <v>0</v>
      </c>
      <c r="BP50" s="28">
        <v>0</v>
      </c>
      <c r="BQ50" s="28">
        <v>0</v>
      </c>
      <c r="BR50" s="28">
        <v>1</v>
      </c>
      <c r="BS50" s="28">
        <v>0</v>
      </c>
    </row>
    <row r="51" spans="1:71" x14ac:dyDescent="0.4">
      <c r="A51" s="15">
        <v>39479</v>
      </c>
      <c r="B51" s="32">
        <v>50</v>
      </c>
      <c r="C51" s="32">
        <v>697</v>
      </c>
      <c r="D51" s="14">
        <v>380864</v>
      </c>
      <c r="E51" s="14">
        <v>1332020</v>
      </c>
      <c r="F51" s="14">
        <v>4340742</v>
      </c>
      <c r="G51" s="14">
        <v>1324724</v>
      </c>
      <c r="H51" s="14">
        <v>580367</v>
      </c>
      <c r="I51" s="13">
        <f t="shared" si="21"/>
        <v>7958717</v>
      </c>
      <c r="J51" s="13">
        <f t="shared" si="3"/>
        <v>7958.7169999999996</v>
      </c>
      <c r="K51" s="14">
        <v>994743</v>
      </c>
      <c r="L51" s="14">
        <v>2345793.44</v>
      </c>
      <c r="M51" s="14">
        <v>7795758</v>
      </c>
      <c r="N51" s="14">
        <v>2365869</v>
      </c>
      <c r="O51" s="14">
        <v>464457</v>
      </c>
      <c r="P51" s="13">
        <f t="shared" si="4"/>
        <v>13966620.439999999</v>
      </c>
      <c r="Q51" s="13">
        <f t="shared" si="5"/>
        <v>13966.620439999999</v>
      </c>
      <c r="R51" s="14">
        <v>223092</v>
      </c>
      <c r="S51" s="14">
        <v>733385.48</v>
      </c>
      <c r="T51" s="14">
        <v>2937432</v>
      </c>
      <c r="U51" s="14">
        <v>908819</v>
      </c>
      <c r="V51" s="14">
        <v>387276</v>
      </c>
      <c r="W51" s="13">
        <f t="shared" si="6"/>
        <v>5190004.4800000004</v>
      </c>
      <c r="X51" s="13">
        <f t="shared" si="7"/>
        <v>5190.0044800000005</v>
      </c>
      <c r="Y51" s="14">
        <v>237597</v>
      </c>
      <c r="Z51" s="14">
        <v>873570.73</v>
      </c>
      <c r="AA51" s="14">
        <v>2014795</v>
      </c>
      <c r="AB51" s="14">
        <v>1090135</v>
      </c>
      <c r="AC51" s="14">
        <v>399501</v>
      </c>
      <c r="AD51" s="13">
        <f t="shared" si="8"/>
        <v>4615598.7300000004</v>
      </c>
      <c r="AE51" s="13">
        <f t="shared" si="9"/>
        <v>4615.5987300000006</v>
      </c>
      <c r="AF51" s="14">
        <v>7958717</v>
      </c>
      <c r="AG51" s="14">
        <v>6522654.4399999995</v>
      </c>
      <c r="AH51" s="14">
        <v>5041960.4800000004</v>
      </c>
      <c r="AI51" s="14">
        <v>4438284.7300000004</v>
      </c>
      <c r="AJ51" s="14">
        <f t="shared" si="10"/>
        <v>19523331.920000002</v>
      </c>
      <c r="AK51" s="13">
        <f t="shared" si="0"/>
        <v>23961616.650000002</v>
      </c>
      <c r="AL51" s="13">
        <f t="shared" si="11"/>
        <v>23961.616650000004</v>
      </c>
      <c r="AM51" s="14">
        <f t="shared" si="12"/>
        <v>8335528.5652797706</v>
      </c>
      <c r="AN51" s="14">
        <f t="shared" si="13"/>
        <v>6399916.3188172039</v>
      </c>
      <c r="AO51" s="14">
        <f t="shared" si="14"/>
        <v>4947084.8795698928</v>
      </c>
      <c r="AP51" s="14">
        <f>P51-AG51</f>
        <v>7443966</v>
      </c>
      <c r="AQ51" s="14">
        <f t="shared" si="1"/>
        <v>148044</v>
      </c>
      <c r="AR51" s="13">
        <f t="shared" si="2"/>
        <v>23961616.650000002</v>
      </c>
      <c r="AS51" s="13">
        <f t="shared" si="15"/>
        <v>7592010</v>
      </c>
      <c r="AT51" s="25">
        <v>0</v>
      </c>
      <c r="AU51" s="26">
        <v>0</v>
      </c>
      <c r="AV51" s="27">
        <v>0</v>
      </c>
      <c r="AW51" s="30">
        <v>0</v>
      </c>
      <c r="AX51" s="17">
        <v>0</v>
      </c>
      <c r="AY51" s="19">
        <v>0</v>
      </c>
      <c r="AZ51" s="21">
        <v>0</v>
      </c>
      <c r="BA51" s="31">
        <v>0</v>
      </c>
      <c r="BB51" s="14">
        <f t="shared" si="16"/>
        <v>0</v>
      </c>
      <c r="BC51" s="14">
        <f t="shared" si="17"/>
        <v>0</v>
      </c>
      <c r="BD51" s="14">
        <f t="shared" si="18"/>
        <v>0</v>
      </c>
      <c r="BE51" s="14">
        <f t="shared" si="19"/>
        <v>0</v>
      </c>
      <c r="BF51" s="14">
        <v>200.42</v>
      </c>
      <c r="BG51" s="14">
        <v>200.65</v>
      </c>
      <c r="BH51" s="14">
        <v>214.37</v>
      </c>
      <c r="BI51" s="14">
        <v>200.43</v>
      </c>
      <c r="BJ51" s="13">
        <f t="shared" si="20"/>
        <v>203.96750000000003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1</v>
      </c>
      <c r="BS51" s="28">
        <v>0</v>
      </c>
    </row>
    <row r="52" spans="1:71" x14ac:dyDescent="0.4">
      <c r="A52" s="15">
        <v>39508</v>
      </c>
      <c r="B52" s="32">
        <v>51</v>
      </c>
      <c r="C52" s="32">
        <v>744</v>
      </c>
      <c r="D52" s="14">
        <v>374421</v>
      </c>
      <c r="E52" s="14">
        <v>1306497.8999999999</v>
      </c>
      <c r="F52" s="14">
        <v>4179036</v>
      </c>
      <c r="G52" s="14">
        <v>1276707</v>
      </c>
      <c r="H52" s="14">
        <v>556939</v>
      </c>
      <c r="I52" s="13">
        <f t="shared" si="21"/>
        <v>7693600.9000000004</v>
      </c>
      <c r="J52" s="13">
        <f t="shared" si="3"/>
        <v>7693.6009000000004</v>
      </c>
      <c r="K52" s="14">
        <v>1056570</v>
      </c>
      <c r="L52" s="14">
        <v>2463790.9900000002</v>
      </c>
      <c r="M52" s="14">
        <v>8217728</v>
      </c>
      <c r="N52" s="14">
        <v>2447493</v>
      </c>
      <c r="O52" s="14">
        <v>468976</v>
      </c>
      <c r="P52" s="13">
        <f t="shared" si="4"/>
        <v>14654557.99</v>
      </c>
      <c r="Q52" s="13">
        <f t="shared" si="5"/>
        <v>14654.557989999999</v>
      </c>
      <c r="R52" s="14">
        <v>225883</v>
      </c>
      <c r="S52" s="14">
        <v>750417.14</v>
      </c>
      <c r="T52" s="14">
        <v>2924592</v>
      </c>
      <c r="U52" s="14">
        <v>940638</v>
      </c>
      <c r="V52" s="14">
        <v>400726</v>
      </c>
      <c r="W52" s="13">
        <f t="shared" si="6"/>
        <v>5242256.1400000006</v>
      </c>
      <c r="X52" s="13">
        <f t="shared" si="7"/>
        <v>5242.2561400000004</v>
      </c>
      <c r="Y52" s="14">
        <v>243632</v>
      </c>
      <c r="Z52" s="14">
        <v>845199.83000000007</v>
      </c>
      <c r="AA52" s="14">
        <v>1972575</v>
      </c>
      <c r="AB52" s="14">
        <v>1058996</v>
      </c>
      <c r="AC52" s="14">
        <v>407897</v>
      </c>
      <c r="AD52" s="13">
        <f t="shared" si="8"/>
        <v>4528299.83</v>
      </c>
      <c r="AE52" s="13">
        <f t="shared" si="9"/>
        <v>4528.2998299999999</v>
      </c>
      <c r="AF52" s="14">
        <v>7693600.9000000004</v>
      </c>
      <c r="AG52" s="14">
        <v>6532501.9900000002</v>
      </c>
      <c r="AH52" s="14">
        <v>5094734.1399999997</v>
      </c>
      <c r="AI52" s="14">
        <v>4354675.83</v>
      </c>
      <c r="AJ52" s="14">
        <f t="shared" si="10"/>
        <v>19320837.030000001</v>
      </c>
      <c r="AK52" s="13">
        <f t="shared" si="0"/>
        <v>23675512.859999999</v>
      </c>
      <c r="AL52" s="13">
        <f t="shared" si="11"/>
        <v>23675.512859999999</v>
      </c>
      <c r="AM52" s="14">
        <f t="shared" si="12"/>
        <v>7548828.8400537642</v>
      </c>
      <c r="AN52" s="14">
        <f t="shared" si="13"/>
        <v>6409578.5654569892</v>
      </c>
      <c r="AO52" s="14">
        <f t="shared" si="14"/>
        <v>4998865.4868279565</v>
      </c>
      <c r="AP52" s="14">
        <f>P52-AG52</f>
        <v>8122056</v>
      </c>
      <c r="AQ52" s="14">
        <f t="shared" si="1"/>
        <v>147522.00000000093</v>
      </c>
      <c r="AR52" s="13">
        <f t="shared" si="2"/>
        <v>23675512.859999999</v>
      </c>
      <c r="AS52" s="13">
        <f t="shared" si="15"/>
        <v>8269578.0000000009</v>
      </c>
      <c r="AT52" s="25">
        <v>0</v>
      </c>
      <c r="AU52" s="26">
        <v>0</v>
      </c>
      <c r="AV52" s="27">
        <v>0</v>
      </c>
      <c r="AW52" s="30">
        <v>0</v>
      </c>
      <c r="AX52" s="17">
        <v>0</v>
      </c>
      <c r="AY52" s="19">
        <v>0</v>
      </c>
      <c r="AZ52" s="21">
        <v>0</v>
      </c>
      <c r="BA52" s="31">
        <v>0</v>
      </c>
      <c r="BB52" s="14">
        <f t="shared" si="16"/>
        <v>0</v>
      </c>
      <c r="BC52" s="14">
        <f t="shared" si="17"/>
        <v>0</v>
      </c>
      <c r="BD52" s="14">
        <f t="shared" si="18"/>
        <v>0</v>
      </c>
      <c r="BE52" s="14">
        <f t="shared" si="19"/>
        <v>0</v>
      </c>
      <c r="BF52" s="14">
        <v>124.7</v>
      </c>
      <c r="BG52" s="14">
        <v>127.41</v>
      </c>
      <c r="BH52" s="14">
        <v>123.24</v>
      </c>
      <c r="BI52" s="14">
        <v>117.67</v>
      </c>
      <c r="BJ52" s="13">
        <f t="shared" si="20"/>
        <v>123.25500000000001</v>
      </c>
      <c r="BK52" s="28">
        <v>0</v>
      </c>
      <c r="BL52" s="28">
        <v>0</v>
      </c>
      <c r="BM52" s="28">
        <v>0</v>
      </c>
      <c r="BN52" s="28">
        <v>0</v>
      </c>
      <c r="BO52" s="28">
        <v>0</v>
      </c>
      <c r="BP52" s="28">
        <v>0</v>
      </c>
      <c r="BQ52" s="28">
        <v>0</v>
      </c>
      <c r="BR52" s="28">
        <v>1</v>
      </c>
      <c r="BS52" s="28">
        <v>0</v>
      </c>
    </row>
    <row r="53" spans="1:71" x14ac:dyDescent="0.4">
      <c r="A53" s="15">
        <v>39539</v>
      </c>
      <c r="B53" s="32">
        <v>52</v>
      </c>
      <c r="C53" s="32">
        <v>720</v>
      </c>
      <c r="D53" s="14">
        <v>386480</v>
      </c>
      <c r="E53" s="14">
        <v>1299819.1000000001</v>
      </c>
      <c r="F53" s="14">
        <v>4225451</v>
      </c>
      <c r="G53" s="14">
        <v>1264139</v>
      </c>
      <c r="H53" s="14">
        <v>578792</v>
      </c>
      <c r="I53" s="13">
        <f t="shared" si="21"/>
        <v>7754681.0999999996</v>
      </c>
      <c r="J53" s="13">
        <f t="shared" si="3"/>
        <v>7754.6810999999998</v>
      </c>
      <c r="K53" s="14">
        <v>1028025</v>
      </c>
      <c r="L53" s="14">
        <v>2431139.65</v>
      </c>
      <c r="M53" s="14">
        <v>8124682</v>
      </c>
      <c r="N53" s="14">
        <v>2445728</v>
      </c>
      <c r="O53" s="14">
        <v>495474</v>
      </c>
      <c r="P53" s="13">
        <f t="shared" si="4"/>
        <v>14525048.65</v>
      </c>
      <c r="Q53" s="13">
        <f t="shared" si="5"/>
        <v>14525.048650000001</v>
      </c>
      <c r="R53" s="14">
        <v>228057</v>
      </c>
      <c r="S53" s="14">
        <v>729704.06</v>
      </c>
      <c r="T53" s="14">
        <v>2918220</v>
      </c>
      <c r="U53" s="14">
        <v>921767</v>
      </c>
      <c r="V53" s="14">
        <v>408354</v>
      </c>
      <c r="W53" s="13">
        <f t="shared" si="6"/>
        <v>5206102.0600000005</v>
      </c>
      <c r="X53" s="13">
        <f t="shared" si="7"/>
        <v>5206.1020600000002</v>
      </c>
      <c r="Y53" s="14">
        <v>246337</v>
      </c>
      <c r="Z53" s="14">
        <v>805958.48</v>
      </c>
      <c r="AA53" s="14">
        <v>2016561</v>
      </c>
      <c r="AB53" s="14">
        <v>972710</v>
      </c>
      <c r="AC53" s="14">
        <v>425258</v>
      </c>
      <c r="AD53" s="13">
        <f t="shared" si="8"/>
        <v>4466824.4800000004</v>
      </c>
      <c r="AE53" s="13">
        <f t="shared" si="9"/>
        <v>4466.8244800000002</v>
      </c>
      <c r="AF53" s="14">
        <v>7754681.0999999996</v>
      </c>
      <c r="AG53" s="14">
        <v>6600691.6500000004</v>
      </c>
      <c r="AH53" s="14">
        <v>5056655.0600000005</v>
      </c>
      <c r="AI53" s="14">
        <v>4287194.4800000004</v>
      </c>
      <c r="AJ53" s="14">
        <f t="shared" si="10"/>
        <v>19412027.810000002</v>
      </c>
      <c r="AK53" s="13">
        <f t="shared" si="0"/>
        <v>23699222.290000003</v>
      </c>
      <c r="AL53" s="13">
        <f t="shared" si="11"/>
        <v>23699.222290000002</v>
      </c>
      <c r="AM53" s="14">
        <f t="shared" si="12"/>
        <v>7862385.0041666655</v>
      </c>
      <c r="AN53" s="14">
        <f t="shared" si="13"/>
        <v>6476485.0866935486</v>
      </c>
      <c r="AO53" s="14">
        <f t="shared" si="14"/>
        <v>4961502.9486559145</v>
      </c>
      <c r="AP53" s="14">
        <f>P53-AG53</f>
        <v>7924357</v>
      </c>
      <c r="AQ53" s="14">
        <f t="shared" si="1"/>
        <v>149447</v>
      </c>
      <c r="AR53" s="13">
        <f t="shared" si="2"/>
        <v>23699222.290000003</v>
      </c>
      <c r="AS53" s="13">
        <f t="shared" si="15"/>
        <v>8073804</v>
      </c>
      <c r="AT53" s="25">
        <v>0</v>
      </c>
      <c r="AU53" s="26">
        <v>0</v>
      </c>
      <c r="AV53" s="27">
        <v>0</v>
      </c>
      <c r="AW53" s="30">
        <v>0</v>
      </c>
      <c r="AX53" s="17">
        <v>0</v>
      </c>
      <c r="AY53" s="19">
        <v>0</v>
      </c>
      <c r="AZ53" s="21">
        <v>0</v>
      </c>
      <c r="BA53" s="31">
        <v>0</v>
      </c>
      <c r="BB53" s="14">
        <f t="shared" si="16"/>
        <v>0</v>
      </c>
      <c r="BC53" s="14">
        <f t="shared" si="17"/>
        <v>0</v>
      </c>
      <c r="BD53" s="14">
        <f t="shared" si="18"/>
        <v>0</v>
      </c>
      <c r="BE53" s="14">
        <f t="shared" si="19"/>
        <v>0</v>
      </c>
      <c r="BF53" s="14">
        <v>68.8</v>
      </c>
      <c r="BG53" s="14">
        <v>72.12</v>
      </c>
      <c r="BH53" s="14">
        <v>71.92</v>
      </c>
      <c r="BI53" s="14">
        <v>50.97</v>
      </c>
      <c r="BJ53" s="13">
        <f t="shared" si="20"/>
        <v>65.952500000000015</v>
      </c>
      <c r="BK53" s="28">
        <v>0</v>
      </c>
      <c r="BL53" s="28">
        <v>0</v>
      </c>
      <c r="BM53" s="28">
        <v>0</v>
      </c>
      <c r="BN53" s="28">
        <v>0</v>
      </c>
      <c r="BO53" s="28">
        <v>0</v>
      </c>
      <c r="BP53" s="28">
        <v>0</v>
      </c>
      <c r="BQ53" s="28">
        <v>0</v>
      </c>
      <c r="BR53" s="28">
        <v>1</v>
      </c>
      <c r="BS53" s="28">
        <v>0</v>
      </c>
    </row>
    <row r="54" spans="1:71" x14ac:dyDescent="0.4">
      <c r="A54" s="15">
        <v>39569</v>
      </c>
      <c r="B54" s="32">
        <v>53</v>
      </c>
      <c r="C54" s="32">
        <v>744</v>
      </c>
      <c r="D54" s="14">
        <v>399647</v>
      </c>
      <c r="E54" s="14">
        <v>1316167.7</v>
      </c>
      <c r="F54" s="14">
        <v>4386332</v>
      </c>
      <c r="G54" s="14">
        <v>1255075</v>
      </c>
      <c r="H54" s="14">
        <v>576659</v>
      </c>
      <c r="I54" s="13">
        <f t="shared" si="21"/>
        <v>7933880.7000000002</v>
      </c>
      <c r="J54" s="13">
        <f t="shared" si="3"/>
        <v>7933.8807000000006</v>
      </c>
      <c r="K54" s="14">
        <v>1045144</v>
      </c>
      <c r="L54" s="14">
        <v>2555968.0499999998</v>
      </c>
      <c r="M54" s="14">
        <v>8244852</v>
      </c>
      <c r="N54" s="14">
        <v>2395505</v>
      </c>
      <c r="O54" s="14">
        <v>549954</v>
      </c>
      <c r="P54" s="13">
        <f t="shared" si="4"/>
        <v>14791423.050000001</v>
      </c>
      <c r="Q54" s="13">
        <f t="shared" si="5"/>
        <v>14791.423050000001</v>
      </c>
      <c r="R54" s="14">
        <v>235734</v>
      </c>
      <c r="S54" s="14">
        <v>731480.8</v>
      </c>
      <c r="T54" s="14">
        <v>2896774</v>
      </c>
      <c r="U54" s="14">
        <v>833209</v>
      </c>
      <c r="V54" s="14">
        <v>393319</v>
      </c>
      <c r="W54" s="13">
        <f t="shared" si="6"/>
        <v>5090516.8</v>
      </c>
      <c r="X54" s="13">
        <f t="shared" si="7"/>
        <v>5090.5167999999994</v>
      </c>
      <c r="Y54" s="14">
        <v>252509</v>
      </c>
      <c r="Z54" s="14">
        <v>833290.84000000008</v>
      </c>
      <c r="AA54" s="14">
        <v>2049304</v>
      </c>
      <c r="AB54" s="14">
        <v>898549</v>
      </c>
      <c r="AC54" s="14">
        <v>450490</v>
      </c>
      <c r="AD54" s="13">
        <f t="shared" si="8"/>
        <v>4484142.84</v>
      </c>
      <c r="AE54" s="13">
        <f t="shared" si="9"/>
        <v>4484.1428399999995</v>
      </c>
      <c r="AF54" s="14">
        <v>7933880.7000000002</v>
      </c>
      <c r="AG54" s="14">
        <v>6708795.0499999998</v>
      </c>
      <c r="AH54" s="14">
        <v>4945200.8</v>
      </c>
      <c r="AI54" s="14">
        <v>4306817.84</v>
      </c>
      <c r="AJ54" s="14">
        <f t="shared" si="10"/>
        <v>19587876.550000001</v>
      </c>
      <c r="AK54" s="13">
        <f t="shared" si="0"/>
        <v>23894694.390000001</v>
      </c>
      <c r="AL54" s="13">
        <f t="shared" si="11"/>
        <v>23894.694390000001</v>
      </c>
      <c r="AM54" s="14">
        <f t="shared" si="12"/>
        <v>7784587.2459677421</v>
      </c>
      <c r="AN54" s="14">
        <f t="shared" si="13"/>
        <v>6582554.2829301069</v>
      </c>
      <c r="AO54" s="14">
        <f t="shared" si="14"/>
        <v>4852145.9462365592</v>
      </c>
      <c r="AP54" s="14">
        <f>P54-AG54</f>
        <v>8082628.0000000009</v>
      </c>
      <c r="AQ54" s="14">
        <f t="shared" si="1"/>
        <v>145316</v>
      </c>
      <c r="AR54" s="13">
        <f t="shared" si="2"/>
        <v>23894694.390000001</v>
      </c>
      <c r="AS54" s="13">
        <f t="shared" si="15"/>
        <v>8227944.0000000009</v>
      </c>
      <c r="AT54" s="25">
        <v>0</v>
      </c>
      <c r="AU54" s="26">
        <v>0</v>
      </c>
      <c r="AV54" s="27">
        <v>0</v>
      </c>
      <c r="AW54" s="30">
        <v>0</v>
      </c>
      <c r="AX54" s="17">
        <v>0</v>
      </c>
      <c r="AY54" s="19">
        <v>0</v>
      </c>
      <c r="AZ54" s="21">
        <v>0</v>
      </c>
      <c r="BA54" s="31">
        <v>0</v>
      </c>
      <c r="BB54" s="14">
        <f t="shared" si="16"/>
        <v>0</v>
      </c>
      <c r="BC54" s="14">
        <f t="shared" si="17"/>
        <v>0</v>
      </c>
      <c r="BD54" s="14">
        <f t="shared" si="18"/>
        <v>0</v>
      </c>
      <c r="BE54" s="14">
        <f t="shared" si="19"/>
        <v>0</v>
      </c>
      <c r="BF54" s="14">
        <v>34.18</v>
      </c>
      <c r="BG54" s="14">
        <v>34.19</v>
      </c>
      <c r="BH54" s="14">
        <v>34.42</v>
      </c>
      <c r="BI54" s="14">
        <v>27.61</v>
      </c>
      <c r="BJ54" s="13">
        <f t="shared" si="20"/>
        <v>32.6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1</v>
      </c>
      <c r="BS54" s="28">
        <v>0</v>
      </c>
    </row>
    <row r="55" spans="1:71" x14ac:dyDescent="0.4">
      <c r="A55" s="15">
        <v>39600</v>
      </c>
      <c r="B55" s="32">
        <v>54</v>
      </c>
      <c r="C55" s="32">
        <v>720</v>
      </c>
      <c r="D55" s="14">
        <v>399430</v>
      </c>
      <c r="E55" s="14">
        <v>1246959.3999999999</v>
      </c>
      <c r="F55" s="14">
        <v>4153532</v>
      </c>
      <c r="G55" s="14">
        <v>1252972</v>
      </c>
      <c r="H55" s="14">
        <v>568337</v>
      </c>
      <c r="I55" s="13">
        <f t="shared" si="21"/>
        <v>7621230.4000000004</v>
      </c>
      <c r="J55" s="13">
        <f t="shared" si="3"/>
        <v>7621.2304000000004</v>
      </c>
      <c r="K55" s="14">
        <v>1076699</v>
      </c>
      <c r="L55" s="14">
        <v>2460915.02</v>
      </c>
      <c r="M55" s="14">
        <v>8273796</v>
      </c>
      <c r="N55" s="14">
        <v>2447151</v>
      </c>
      <c r="O55" s="14">
        <v>521959</v>
      </c>
      <c r="P55" s="13">
        <f t="shared" si="4"/>
        <v>14780520.02</v>
      </c>
      <c r="Q55" s="13">
        <f t="shared" si="5"/>
        <v>14780.52002</v>
      </c>
      <c r="R55" s="14">
        <v>240994</v>
      </c>
      <c r="S55" s="14">
        <v>701720.2</v>
      </c>
      <c r="T55" s="14">
        <v>2695492</v>
      </c>
      <c r="U55" s="14">
        <v>809086</v>
      </c>
      <c r="V55" s="14">
        <v>381899</v>
      </c>
      <c r="W55" s="13">
        <f t="shared" si="6"/>
        <v>4829191.2</v>
      </c>
      <c r="X55" s="13">
        <f t="shared" si="7"/>
        <v>4829.1912000000002</v>
      </c>
      <c r="Y55" s="14">
        <v>263820</v>
      </c>
      <c r="Z55" s="14">
        <v>831440.16999999993</v>
      </c>
      <c r="AA55" s="14">
        <v>2057625</v>
      </c>
      <c r="AB55" s="14">
        <v>859072</v>
      </c>
      <c r="AC55" s="14">
        <v>500089</v>
      </c>
      <c r="AD55" s="13">
        <f t="shared" si="8"/>
        <v>4512046.17</v>
      </c>
      <c r="AE55" s="13">
        <f t="shared" si="9"/>
        <v>4512.0461699999996</v>
      </c>
      <c r="AF55" s="14">
        <v>7621230.4000000004</v>
      </c>
      <c r="AG55" s="14">
        <v>6657508.0199999996</v>
      </c>
      <c r="AH55" s="14">
        <v>4692351.2</v>
      </c>
      <c r="AI55" s="14">
        <v>4334442.169999999</v>
      </c>
      <c r="AJ55" s="14">
        <f t="shared" si="10"/>
        <v>18971089.620000001</v>
      </c>
      <c r="AK55" s="13">
        <f t="shared" si="0"/>
        <v>23305531.789999999</v>
      </c>
      <c r="AL55" s="13">
        <f t="shared" si="11"/>
        <v>23305.531790000001</v>
      </c>
      <c r="AM55" s="14">
        <f t="shared" si="12"/>
        <v>7727080.8222222226</v>
      </c>
      <c r="AN55" s="14">
        <f t="shared" si="13"/>
        <v>6532232.3314516125</v>
      </c>
      <c r="AO55" s="14">
        <f t="shared" si="14"/>
        <v>4604054.268817205</v>
      </c>
      <c r="AP55" s="14">
        <f>P55-AG55</f>
        <v>8123012</v>
      </c>
      <c r="AQ55" s="14">
        <f t="shared" si="1"/>
        <v>136840</v>
      </c>
      <c r="AR55" s="13">
        <f t="shared" si="2"/>
        <v>23305531.789999999</v>
      </c>
      <c r="AS55" s="13">
        <f t="shared" si="15"/>
        <v>8259852</v>
      </c>
      <c r="AT55" s="25">
        <v>0</v>
      </c>
      <c r="AU55" s="26">
        <v>0</v>
      </c>
      <c r="AV55" s="27">
        <v>0</v>
      </c>
      <c r="AW55" s="30">
        <v>0</v>
      </c>
      <c r="AX55" s="17">
        <v>0</v>
      </c>
      <c r="AY55" s="19">
        <v>0</v>
      </c>
      <c r="AZ55" s="21">
        <v>0</v>
      </c>
      <c r="BA55" s="31">
        <v>0</v>
      </c>
      <c r="BB55" s="14">
        <f t="shared" si="16"/>
        <v>0</v>
      </c>
      <c r="BC55" s="14">
        <f t="shared" si="17"/>
        <v>0</v>
      </c>
      <c r="BD55" s="14">
        <f t="shared" si="18"/>
        <v>0</v>
      </c>
      <c r="BE55" s="14">
        <f t="shared" si="19"/>
        <v>0</v>
      </c>
      <c r="BF55" s="14">
        <v>76.2</v>
      </c>
      <c r="BG55" s="14">
        <v>76.2</v>
      </c>
      <c r="BH55" s="14">
        <v>75.34</v>
      </c>
      <c r="BI55" s="14">
        <v>75.34</v>
      </c>
      <c r="BJ55" s="13">
        <f t="shared" si="20"/>
        <v>75.77000000000001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1</v>
      </c>
      <c r="BS55" s="28">
        <v>0</v>
      </c>
    </row>
    <row r="56" spans="1:71" x14ac:dyDescent="0.4">
      <c r="A56" s="15">
        <v>39630</v>
      </c>
      <c r="B56" s="32">
        <v>55</v>
      </c>
      <c r="C56" s="32">
        <v>744</v>
      </c>
      <c r="D56" s="14">
        <v>405359</v>
      </c>
      <c r="E56" s="14">
        <v>1256700.2</v>
      </c>
      <c r="F56" s="14">
        <v>4186405</v>
      </c>
      <c r="G56" s="14">
        <v>1258858</v>
      </c>
      <c r="H56" s="14">
        <v>546183</v>
      </c>
      <c r="I56" s="13">
        <f t="shared" si="21"/>
        <v>7653505.2000000002</v>
      </c>
      <c r="J56" s="13">
        <f t="shared" si="3"/>
        <v>7653.5052000000005</v>
      </c>
      <c r="K56" s="14">
        <v>1088127</v>
      </c>
      <c r="L56" s="14">
        <v>2520052.38</v>
      </c>
      <c r="M56" s="14">
        <v>8470316</v>
      </c>
      <c r="N56" s="14">
        <v>2519353</v>
      </c>
      <c r="O56" s="14">
        <v>556421</v>
      </c>
      <c r="P56" s="13">
        <f t="shared" si="4"/>
        <v>15154269.379999999</v>
      </c>
      <c r="Q56" s="13">
        <f t="shared" si="5"/>
        <v>15154.26938</v>
      </c>
      <c r="R56" s="14">
        <v>244538</v>
      </c>
      <c r="S56" s="14">
        <v>697763.74</v>
      </c>
      <c r="T56" s="14">
        <v>2685032</v>
      </c>
      <c r="U56" s="14">
        <v>795902</v>
      </c>
      <c r="V56" s="14">
        <v>367343</v>
      </c>
      <c r="W56" s="13">
        <f t="shared" si="6"/>
        <v>4790578.74</v>
      </c>
      <c r="X56" s="13">
        <f t="shared" si="7"/>
        <v>4790.5787399999999</v>
      </c>
      <c r="Y56" s="14">
        <v>260522</v>
      </c>
      <c r="Z56" s="14">
        <v>859673.71</v>
      </c>
      <c r="AA56" s="14">
        <v>2110243</v>
      </c>
      <c r="AB56" s="14">
        <v>844914</v>
      </c>
      <c r="AC56" s="14">
        <v>476646</v>
      </c>
      <c r="AD56" s="13">
        <f t="shared" si="8"/>
        <v>4551998.71</v>
      </c>
      <c r="AE56" s="13">
        <f t="shared" si="9"/>
        <v>4551.9987099999998</v>
      </c>
      <c r="AF56" s="14">
        <v>7653505.2000000002</v>
      </c>
      <c r="AG56" s="14">
        <v>6889225.3799999999</v>
      </c>
      <c r="AH56" s="14">
        <v>4653819.74</v>
      </c>
      <c r="AI56" s="14">
        <v>4378236.709999999</v>
      </c>
      <c r="AJ56" s="14">
        <f t="shared" si="10"/>
        <v>19196550.32</v>
      </c>
      <c r="AK56" s="13">
        <f t="shared" si="0"/>
        <v>23574787.030000001</v>
      </c>
      <c r="AL56" s="13">
        <f t="shared" si="11"/>
        <v>23574.78703</v>
      </c>
      <c r="AM56" s="14">
        <f t="shared" si="12"/>
        <v>7509487.6290322579</v>
      </c>
      <c r="AN56" s="14">
        <f t="shared" si="13"/>
        <v>6759589.4185483875</v>
      </c>
      <c r="AO56" s="14">
        <f t="shared" si="14"/>
        <v>4566247.8631720431</v>
      </c>
      <c r="AP56" s="14">
        <f>P56-AG56</f>
        <v>8265043.9999999991</v>
      </c>
      <c r="AQ56" s="14">
        <f t="shared" si="1"/>
        <v>136759</v>
      </c>
      <c r="AR56" s="13">
        <f t="shared" si="2"/>
        <v>23574787.030000001</v>
      </c>
      <c r="AS56" s="13">
        <f t="shared" si="15"/>
        <v>8401803</v>
      </c>
      <c r="AT56" s="25">
        <v>0</v>
      </c>
      <c r="AU56" s="26">
        <v>0</v>
      </c>
      <c r="AV56" s="27">
        <v>0</v>
      </c>
      <c r="AW56" s="30">
        <v>0</v>
      </c>
      <c r="AX56" s="17">
        <v>0</v>
      </c>
      <c r="AY56" s="19">
        <v>0</v>
      </c>
      <c r="AZ56" s="21">
        <v>0</v>
      </c>
      <c r="BA56" s="31">
        <v>0</v>
      </c>
      <c r="BB56" s="14">
        <f t="shared" si="16"/>
        <v>0</v>
      </c>
      <c r="BC56" s="14">
        <f t="shared" si="17"/>
        <v>0</v>
      </c>
      <c r="BD56" s="14">
        <f t="shared" si="18"/>
        <v>0</v>
      </c>
      <c r="BE56" s="14">
        <f t="shared" si="19"/>
        <v>0</v>
      </c>
      <c r="BF56" s="14">
        <v>108.42</v>
      </c>
      <c r="BG56" s="14">
        <v>108.42</v>
      </c>
      <c r="BH56" s="14">
        <v>108.42</v>
      </c>
      <c r="BI56" s="14">
        <v>108.42</v>
      </c>
      <c r="BJ56" s="13">
        <f t="shared" si="20"/>
        <v>108.42</v>
      </c>
      <c r="BK56" s="28">
        <v>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1</v>
      </c>
      <c r="BS56" s="28">
        <v>0</v>
      </c>
    </row>
    <row r="57" spans="1:71" x14ac:dyDescent="0.4">
      <c r="A57" s="15">
        <v>39661</v>
      </c>
      <c r="B57" s="32">
        <v>56</v>
      </c>
      <c r="C57" s="32">
        <v>744</v>
      </c>
      <c r="D57" s="14">
        <v>434435</v>
      </c>
      <c r="E57" s="14">
        <v>1266490.6000000001</v>
      </c>
      <c r="F57" s="14">
        <v>4292183</v>
      </c>
      <c r="G57" s="14">
        <v>1296088</v>
      </c>
      <c r="H57" s="14">
        <v>591435</v>
      </c>
      <c r="I57" s="13">
        <f t="shared" si="21"/>
        <v>7880631.5999999996</v>
      </c>
      <c r="J57" s="13">
        <f t="shared" si="3"/>
        <v>7880.6315999999997</v>
      </c>
      <c r="K57" s="14">
        <v>1104095</v>
      </c>
      <c r="L57" s="14">
        <v>2544382.96</v>
      </c>
      <c r="M57" s="14">
        <v>8715979</v>
      </c>
      <c r="N57" s="14">
        <v>2513341</v>
      </c>
      <c r="O57" s="14">
        <v>533992</v>
      </c>
      <c r="P57" s="13">
        <f t="shared" si="4"/>
        <v>15411789.960000001</v>
      </c>
      <c r="Q57" s="13">
        <f t="shared" si="5"/>
        <v>15411.78996</v>
      </c>
      <c r="R57" s="14">
        <v>257333</v>
      </c>
      <c r="S57" s="14">
        <v>701447.66999999993</v>
      </c>
      <c r="T57" s="14">
        <v>2791889</v>
      </c>
      <c r="U57" s="14">
        <v>839748</v>
      </c>
      <c r="V57" s="14">
        <v>393645</v>
      </c>
      <c r="W57" s="13">
        <f t="shared" si="6"/>
        <v>4984062.67</v>
      </c>
      <c r="X57" s="13">
        <f t="shared" si="7"/>
        <v>4984.0626700000003</v>
      </c>
      <c r="Y57" s="14">
        <v>270944</v>
      </c>
      <c r="Z57" s="14">
        <v>887909.4</v>
      </c>
      <c r="AA57" s="14">
        <v>2183841</v>
      </c>
      <c r="AB57" s="14">
        <v>871006</v>
      </c>
      <c r="AC57" s="14">
        <v>523344</v>
      </c>
      <c r="AD57" s="13">
        <f t="shared" si="8"/>
        <v>4737044.4000000004</v>
      </c>
      <c r="AE57" s="13">
        <f t="shared" si="9"/>
        <v>4737.0444000000007</v>
      </c>
      <c r="AF57" s="14">
        <v>7880631.5999999996</v>
      </c>
      <c r="AG57" s="14">
        <v>7087235.96</v>
      </c>
      <c r="AH57" s="14">
        <v>4840684.67</v>
      </c>
      <c r="AI57" s="14">
        <v>4559111.3999999994</v>
      </c>
      <c r="AJ57" s="14">
        <f t="shared" si="10"/>
        <v>19808552.229999997</v>
      </c>
      <c r="AK57" s="13">
        <f t="shared" si="0"/>
        <v>24367663.629999995</v>
      </c>
      <c r="AL57" s="13">
        <f t="shared" si="11"/>
        <v>24367.663629999995</v>
      </c>
      <c r="AM57" s="14">
        <f t="shared" si="12"/>
        <v>7732340.1451612897</v>
      </c>
      <c r="AN57" s="14">
        <f t="shared" si="13"/>
        <v>6953873.9930107519</v>
      </c>
      <c r="AO57" s="14">
        <f t="shared" si="14"/>
        <v>4749596.5176075269</v>
      </c>
      <c r="AP57" s="14">
        <f>P57-AG57</f>
        <v>8324554.0000000009</v>
      </c>
      <c r="AQ57" s="14">
        <f t="shared" si="1"/>
        <v>143378</v>
      </c>
      <c r="AR57" s="13">
        <f t="shared" si="2"/>
        <v>24367663.629999995</v>
      </c>
      <c r="AS57" s="13">
        <f t="shared" si="15"/>
        <v>8467932</v>
      </c>
      <c r="AT57" s="25">
        <v>0</v>
      </c>
      <c r="AU57" s="26">
        <v>0</v>
      </c>
      <c r="AV57" s="27">
        <v>0</v>
      </c>
      <c r="AW57" s="30">
        <v>0</v>
      </c>
      <c r="AX57" s="17">
        <v>0</v>
      </c>
      <c r="AY57" s="19">
        <v>0</v>
      </c>
      <c r="AZ57" s="21">
        <v>0</v>
      </c>
      <c r="BA57" s="31">
        <v>0</v>
      </c>
      <c r="BB57" s="14">
        <f t="shared" si="16"/>
        <v>0</v>
      </c>
      <c r="BC57" s="14">
        <f t="shared" si="17"/>
        <v>0</v>
      </c>
      <c r="BD57" s="14">
        <f t="shared" si="18"/>
        <v>0</v>
      </c>
      <c r="BE57" s="14">
        <f t="shared" si="19"/>
        <v>0</v>
      </c>
      <c r="BF57" s="14">
        <v>102.79</v>
      </c>
      <c r="BG57" s="14">
        <v>101.21</v>
      </c>
      <c r="BH57" s="14">
        <v>102.79</v>
      </c>
      <c r="BI57" s="14">
        <v>102.79</v>
      </c>
      <c r="BJ57" s="13">
        <f t="shared" si="20"/>
        <v>102.39500000000001</v>
      </c>
      <c r="BK57" s="28">
        <v>0</v>
      </c>
      <c r="BL57" s="28">
        <v>0</v>
      </c>
      <c r="BM57" s="28">
        <v>0</v>
      </c>
      <c r="BN57" s="28">
        <v>0</v>
      </c>
      <c r="BO57" s="28">
        <v>0</v>
      </c>
      <c r="BP57" s="28">
        <v>0</v>
      </c>
      <c r="BQ57" s="28">
        <v>0</v>
      </c>
      <c r="BR57" s="28">
        <v>1</v>
      </c>
      <c r="BS57" s="28">
        <v>0</v>
      </c>
    </row>
    <row r="58" spans="1:71" x14ac:dyDescent="0.4">
      <c r="A58" s="15">
        <v>39692</v>
      </c>
      <c r="B58" s="32">
        <v>57</v>
      </c>
      <c r="C58" s="32">
        <v>720</v>
      </c>
      <c r="D58" s="14">
        <v>455038</v>
      </c>
      <c r="E58" s="14">
        <v>1275642.8999999999</v>
      </c>
      <c r="F58" s="14">
        <v>4208021</v>
      </c>
      <c r="G58" s="14">
        <v>1258612</v>
      </c>
      <c r="H58" s="14">
        <v>618394</v>
      </c>
      <c r="I58" s="13">
        <f t="shared" si="21"/>
        <v>7815707.9000000004</v>
      </c>
      <c r="J58" s="13">
        <f t="shared" si="3"/>
        <v>7815.7079000000003</v>
      </c>
      <c r="K58" s="14">
        <v>1097599</v>
      </c>
      <c r="L58" s="14">
        <v>2523542.2000000002</v>
      </c>
      <c r="M58" s="14">
        <v>8557011</v>
      </c>
      <c r="N58" s="14">
        <v>2462391</v>
      </c>
      <c r="O58" s="14">
        <v>539531</v>
      </c>
      <c r="P58" s="13">
        <f t="shared" si="4"/>
        <v>15180074.199999999</v>
      </c>
      <c r="Q58" s="13">
        <f t="shared" si="5"/>
        <v>15180.074199999999</v>
      </c>
      <c r="R58" s="14">
        <v>272428</v>
      </c>
      <c r="S58" s="14">
        <v>727886.98</v>
      </c>
      <c r="T58" s="14">
        <v>2844662</v>
      </c>
      <c r="U58" s="14">
        <v>839605</v>
      </c>
      <c r="V58" s="14">
        <v>419838</v>
      </c>
      <c r="W58" s="13">
        <f t="shared" si="6"/>
        <v>5104419.9800000004</v>
      </c>
      <c r="X58" s="13">
        <f t="shared" si="7"/>
        <v>5104.4199800000006</v>
      </c>
      <c r="Y58" s="14">
        <v>287422</v>
      </c>
      <c r="Z58" s="14">
        <v>934641.61</v>
      </c>
      <c r="AA58" s="14">
        <v>2259323</v>
      </c>
      <c r="AB58" s="14">
        <v>852141</v>
      </c>
      <c r="AC58" s="14">
        <v>530357</v>
      </c>
      <c r="AD58" s="13">
        <f t="shared" si="8"/>
        <v>4863884.6099999994</v>
      </c>
      <c r="AE58" s="13">
        <f t="shared" si="9"/>
        <v>4863.8846099999992</v>
      </c>
      <c r="AF58" s="14">
        <v>7815707.9000000004</v>
      </c>
      <c r="AG58" s="14">
        <v>7096965.2000000002</v>
      </c>
      <c r="AH58" s="14">
        <v>4961563.9800000004</v>
      </c>
      <c r="AI58" s="14">
        <v>4687750.6100000003</v>
      </c>
      <c r="AJ58" s="14">
        <f t="shared" si="10"/>
        <v>19874237.080000002</v>
      </c>
      <c r="AK58" s="13">
        <f t="shared" si="0"/>
        <v>24561987.690000001</v>
      </c>
      <c r="AL58" s="13">
        <f t="shared" si="11"/>
        <v>24561.987690000002</v>
      </c>
      <c r="AM58" s="14">
        <f t="shared" si="12"/>
        <v>7924259.3986111106</v>
      </c>
      <c r="AN58" s="14">
        <f t="shared" si="13"/>
        <v>6963420.1559139788</v>
      </c>
      <c r="AO58" s="14">
        <f t="shared" si="14"/>
        <v>4868201.2169354847</v>
      </c>
      <c r="AP58" s="14">
        <f>P58-AG58</f>
        <v>8083108.9999999991</v>
      </c>
      <c r="AQ58" s="14">
        <f t="shared" si="1"/>
        <v>142856</v>
      </c>
      <c r="AR58" s="13">
        <f t="shared" si="2"/>
        <v>24561987.690000001</v>
      </c>
      <c r="AS58" s="13">
        <f t="shared" si="15"/>
        <v>8225964.9999999991</v>
      </c>
      <c r="AT58" s="25">
        <v>0</v>
      </c>
      <c r="AU58" s="26">
        <v>0</v>
      </c>
      <c r="AV58" s="27">
        <v>0</v>
      </c>
      <c r="AW58" s="30">
        <v>0</v>
      </c>
      <c r="AX58" s="17">
        <v>0</v>
      </c>
      <c r="AY58" s="19">
        <v>0</v>
      </c>
      <c r="AZ58" s="21">
        <v>0</v>
      </c>
      <c r="BA58" s="31">
        <v>0</v>
      </c>
      <c r="BB58" s="14">
        <f t="shared" si="16"/>
        <v>0</v>
      </c>
      <c r="BC58" s="14">
        <f t="shared" si="17"/>
        <v>0</v>
      </c>
      <c r="BD58" s="14">
        <f t="shared" si="18"/>
        <v>0</v>
      </c>
      <c r="BE58" s="14">
        <f t="shared" si="19"/>
        <v>0</v>
      </c>
      <c r="BF58" s="14">
        <v>109.93</v>
      </c>
      <c r="BG58" s="14">
        <v>109.4</v>
      </c>
      <c r="BH58" s="14">
        <v>109.91</v>
      </c>
      <c r="BI58" s="14">
        <v>109.93</v>
      </c>
      <c r="BJ58" s="13">
        <f t="shared" si="20"/>
        <v>109.7925</v>
      </c>
      <c r="BK58" s="28">
        <v>0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28">
        <v>0</v>
      </c>
      <c r="BR58" s="28">
        <v>1</v>
      </c>
      <c r="BS58" s="28">
        <v>0</v>
      </c>
    </row>
    <row r="59" spans="1:71" x14ac:dyDescent="0.4">
      <c r="A59" s="15">
        <v>39722</v>
      </c>
      <c r="B59" s="32">
        <v>58</v>
      </c>
      <c r="C59" s="32">
        <v>743</v>
      </c>
      <c r="D59" s="14">
        <v>453242</v>
      </c>
      <c r="E59" s="14">
        <v>1358839.8</v>
      </c>
      <c r="F59" s="14">
        <v>4413750</v>
      </c>
      <c r="G59" s="14">
        <v>1268536</v>
      </c>
      <c r="H59" s="14">
        <v>625417</v>
      </c>
      <c r="I59" s="13">
        <f t="shared" si="21"/>
        <v>8119784.7999999998</v>
      </c>
      <c r="J59" s="13">
        <f t="shared" si="3"/>
        <v>8119.7847999999994</v>
      </c>
      <c r="K59" s="14">
        <v>1141517</v>
      </c>
      <c r="L59" s="14">
        <v>2542113.34</v>
      </c>
      <c r="M59" s="14">
        <v>8623648</v>
      </c>
      <c r="N59" s="14">
        <v>2511561</v>
      </c>
      <c r="O59" s="14">
        <v>567346</v>
      </c>
      <c r="P59" s="13">
        <f t="shared" si="4"/>
        <v>15386185.34</v>
      </c>
      <c r="Q59" s="13">
        <f t="shared" si="5"/>
        <v>15386.18534</v>
      </c>
      <c r="R59" s="14">
        <v>272712</v>
      </c>
      <c r="S59" s="14">
        <v>779849.14</v>
      </c>
      <c r="T59" s="14">
        <v>2955147</v>
      </c>
      <c r="U59" s="14">
        <v>835353</v>
      </c>
      <c r="V59" s="14">
        <v>417652</v>
      </c>
      <c r="W59" s="13">
        <f t="shared" si="6"/>
        <v>5260713.1400000006</v>
      </c>
      <c r="X59" s="13">
        <f t="shared" si="7"/>
        <v>5260.7131400000007</v>
      </c>
      <c r="Y59" s="14">
        <v>283711</v>
      </c>
      <c r="Z59" s="14">
        <v>1004242.1</v>
      </c>
      <c r="AA59" s="14">
        <v>2239442</v>
      </c>
      <c r="AB59" s="14">
        <v>866012</v>
      </c>
      <c r="AC59" s="14">
        <v>513687</v>
      </c>
      <c r="AD59" s="13">
        <f t="shared" si="8"/>
        <v>4907094.0999999996</v>
      </c>
      <c r="AE59" s="13">
        <f t="shared" si="9"/>
        <v>4907.0940999999993</v>
      </c>
      <c r="AF59" s="14">
        <v>8119784.7999999998</v>
      </c>
      <c r="AG59" s="14">
        <v>7173045.3399999999</v>
      </c>
      <c r="AH59" s="14">
        <v>5112907.1399999997</v>
      </c>
      <c r="AI59" s="14">
        <v>4732724.0999999996</v>
      </c>
      <c r="AJ59" s="14">
        <f t="shared" si="10"/>
        <v>20405737.280000001</v>
      </c>
      <c r="AK59" s="13">
        <f t="shared" si="0"/>
        <v>25138461.380000003</v>
      </c>
      <c r="AL59" s="13">
        <f t="shared" si="11"/>
        <v>25138.461380000004</v>
      </c>
      <c r="AM59" s="14">
        <f t="shared" si="12"/>
        <v>7977715.8869448174</v>
      </c>
      <c r="AN59" s="14">
        <f t="shared" si="13"/>
        <v>7038068.6803763444</v>
      </c>
      <c r="AO59" s="14">
        <f t="shared" si="14"/>
        <v>5016696.5217741933</v>
      </c>
      <c r="AP59" s="14">
        <f>P59-AG59</f>
        <v>8213140</v>
      </c>
      <c r="AQ59" s="14">
        <f t="shared" si="1"/>
        <v>147806.00000000093</v>
      </c>
      <c r="AR59" s="13">
        <f t="shared" si="2"/>
        <v>25138461.380000003</v>
      </c>
      <c r="AS59" s="13">
        <f t="shared" si="15"/>
        <v>8360946.0000000009</v>
      </c>
      <c r="AT59" s="25">
        <v>0</v>
      </c>
      <c r="AU59" s="26">
        <v>0</v>
      </c>
      <c r="AV59" s="27">
        <v>0</v>
      </c>
      <c r="AW59" s="30">
        <v>0</v>
      </c>
      <c r="AX59" s="17">
        <v>0</v>
      </c>
      <c r="AY59" s="19">
        <v>0</v>
      </c>
      <c r="AZ59" s="21">
        <v>0</v>
      </c>
      <c r="BA59" s="31">
        <v>0</v>
      </c>
      <c r="BB59" s="14">
        <f t="shared" si="16"/>
        <v>0</v>
      </c>
      <c r="BC59" s="14">
        <f t="shared" si="17"/>
        <v>0</v>
      </c>
      <c r="BD59" s="14">
        <f t="shared" si="18"/>
        <v>0</v>
      </c>
      <c r="BE59" s="14">
        <f t="shared" si="19"/>
        <v>0</v>
      </c>
      <c r="BF59" s="14">
        <v>92.43</v>
      </c>
      <c r="BG59" s="14">
        <v>92.17</v>
      </c>
      <c r="BH59" s="14">
        <v>92.43</v>
      </c>
      <c r="BI59" s="14">
        <v>92.43</v>
      </c>
      <c r="BJ59" s="13">
        <f t="shared" si="20"/>
        <v>92.365000000000009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1</v>
      </c>
      <c r="BS59" s="28">
        <v>0</v>
      </c>
    </row>
    <row r="60" spans="1:71" x14ac:dyDescent="0.4">
      <c r="A60" s="15">
        <v>39753</v>
      </c>
      <c r="B60" s="32">
        <v>59</v>
      </c>
      <c r="C60" s="32">
        <v>720</v>
      </c>
      <c r="D60" s="14">
        <v>452781</v>
      </c>
      <c r="E60" s="14">
        <v>1361440.1</v>
      </c>
      <c r="F60" s="14">
        <v>4456627</v>
      </c>
      <c r="G60" s="14">
        <v>1306813</v>
      </c>
      <c r="H60" s="14">
        <v>660058</v>
      </c>
      <c r="I60" s="13">
        <f t="shared" si="21"/>
        <v>8237719.0999999996</v>
      </c>
      <c r="J60" s="13">
        <f t="shared" si="3"/>
        <v>8237.7191000000003</v>
      </c>
      <c r="K60" s="14">
        <v>1082316</v>
      </c>
      <c r="L60" s="14">
        <v>2431768.09</v>
      </c>
      <c r="M60" s="14">
        <v>8358730</v>
      </c>
      <c r="N60" s="14">
        <v>2360372</v>
      </c>
      <c r="O60" s="14">
        <v>539862</v>
      </c>
      <c r="P60" s="13">
        <f t="shared" si="4"/>
        <v>14773048.09</v>
      </c>
      <c r="Q60" s="13">
        <f t="shared" si="5"/>
        <v>14773.04809</v>
      </c>
      <c r="R60" s="14">
        <v>267746</v>
      </c>
      <c r="S60" s="14">
        <v>783882.59</v>
      </c>
      <c r="T60" s="14">
        <v>3108391</v>
      </c>
      <c r="U60" s="14">
        <v>894521</v>
      </c>
      <c r="V60" s="14">
        <v>446955</v>
      </c>
      <c r="W60" s="13">
        <f t="shared" si="6"/>
        <v>5501495.5899999999</v>
      </c>
      <c r="X60" s="13">
        <f t="shared" si="7"/>
        <v>5501.4955899999995</v>
      </c>
      <c r="Y60" s="14">
        <v>278901</v>
      </c>
      <c r="Z60" s="14">
        <v>1008457.73</v>
      </c>
      <c r="AA60" s="14">
        <v>2240363</v>
      </c>
      <c r="AB60" s="14">
        <v>879379</v>
      </c>
      <c r="AC60" s="14">
        <v>490803</v>
      </c>
      <c r="AD60" s="13">
        <f t="shared" si="8"/>
        <v>4897903.7300000004</v>
      </c>
      <c r="AE60" s="13">
        <f t="shared" si="9"/>
        <v>4897.90373</v>
      </c>
      <c r="AF60" s="14">
        <v>8237719.1000000006</v>
      </c>
      <c r="AG60" s="14">
        <v>6929263.0899999999</v>
      </c>
      <c r="AH60" s="14">
        <v>5353652.59</v>
      </c>
      <c r="AI60" s="14">
        <v>4719656.7299999995</v>
      </c>
      <c r="AJ60" s="14">
        <f t="shared" si="10"/>
        <v>20520634.780000001</v>
      </c>
      <c r="AK60" s="13">
        <f t="shared" si="0"/>
        <v>25240291.510000002</v>
      </c>
      <c r="AL60" s="13">
        <f t="shared" si="11"/>
        <v>25240.291510000003</v>
      </c>
      <c r="AM60" s="14">
        <f t="shared" si="12"/>
        <v>8352131.8652777784</v>
      </c>
      <c r="AN60" s="14">
        <f t="shared" si="13"/>
        <v>6798873.7307795696</v>
      </c>
      <c r="AO60" s="14">
        <f t="shared" si="14"/>
        <v>5252911.8154569892</v>
      </c>
      <c r="AP60" s="14">
        <f>P60-AG60</f>
        <v>7843785</v>
      </c>
      <c r="AQ60" s="14">
        <f t="shared" si="1"/>
        <v>147843</v>
      </c>
      <c r="AR60" s="13">
        <f t="shared" si="2"/>
        <v>25240291.510000002</v>
      </c>
      <c r="AS60" s="13">
        <f t="shared" si="15"/>
        <v>7991628</v>
      </c>
      <c r="AT60" s="25">
        <v>0</v>
      </c>
      <c r="AU60" s="26">
        <v>0</v>
      </c>
      <c r="AV60" s="27">
        <v>0</v>
      </c>
      <c r="AW60" s="30">
        <v>0</v>
      </c>
      <c r="AX60" s="17">
        <v>0</v>
      </c>
      <c r="AY60" s="19">
        <v>0</v>
      </c>
      <c r="AZ60" s="21">
        <v>0</v>
      </c>
      <c r="BA60" s="31">
        <v>0</v>
      </c>
      <c r="BB60" s="14">
        <f t="shared" si="16"/>
        <v>0</v>
      </c>
      <c r="BC60" s="14">
        <f t="shared" si="17"/>
        <v>0</v>
      </c>
      <c r="BD60" s="14">
        <f t="shared" si="18"/>
        <v>0</v>
      </c>
      <c r="BE60" s="14">
        <f t="shared" si="19"/>
        <v>0</v>
      </c>
      <c r="BF60" s="14">
        <v>106.14</v>
      </c>
      <c r="BG60" s="14">
        <v>93.77</v>
      </c>
      <c r="BH60" s="14">
        <v>106.14</v>
      </c>
      <c r="BI60" s="14">
        <v>106.14</v>
      </c>
      <c r="BJ60" s="13">
        <f t="shared" si="20"/>
        <v>103.0475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1</v>
      </c>
      <c r="BS60" s="28">
        <v>0</v>
      </c>
    </row>
    <row r="61" spans="1:71" x14ac:dyDescent="0.4">
      <c r="A61" s="15">
        <v>39783</v>
      </c>
      <c r="B61" s="32">
        <v>60</v>
      </c>
      <c r="C61" s="32">
        <v>744</v>
      </c>
      <c r="D61" s="14">
        <v>431406</v>
      </c>
      <c r="E61" s="14">
        <v>1398059.4</v>
      </c>
      <c r="F61" s="14">
        <v>4222422</v>
      </c>
      <c r="G61" s="14">
        <v>1280988</v>
      </c>
      <c r="H61" s="14">
        <v>609814</v>
      </c>
      <c r="I61" s="13">
        <f t="shared" si="21"/>
        <v>7942689.4000000004</v>
      </c>
      <c r="J61" s="13">
        <f t="shared" si="3"/>
        <v>7942.6894000000002</v>
      </c>
      <c r="K61" s="14">
        <v>1059609</v>
      </c>
      <c r="L61" s="14">
        <v>2332714.88</v>
      </c>
      <c r="M61" s="14">
        <v>7399288</v>
      </c>
      <c r="N61" s="14">
        <v>2137241</v>
      </c>
      <c r="O61" s="14">
        <v>488320</v>
      </c>
      <c r="P61" s="13">
        <f t="shared" si="4"/>
        <v>13417172.879999999</v>
      </c>
      <c r="Q61" s="13">
        <f t="shared" si="5"/>
        <v>13417.172879999998</v>
      </c>
      <c r="R61" s="14">
        <v>263904</v>
      </c>
      <c r="S61" s="14">
        <v>815130.72</v>
      </c>
      <c r="T61" s="14">
        <v>2971975</v>
      </c>
      <c r="U61" s="14">
        <v>917164</v>
      </c>
      <c r="V61" s="14">
        <v>417864</v>
      </c>
      <c r="W61" s="13">
        <f t="shared" si="6"/>
        <v>5386037.7199999997</v>
      </c>
      <c r="X61" s="13">
        <f t="shared" si="7"/>
        <v>5386.0377199999994</v>
      </c>
      <c r="Y61" s="14">
        <v>277399</v>
      </c>
      <c r="Z61" s="14">
        <v>989934.49</v>
      </c>
      <c r="AA61" s="14">
        <v>2066164</v>
      </c>
      <c r="AB61" s="14">
        <v>1030638</v>
      </c>
      <c r="AC61" s="14">
        <v>449243</v>
      </c>
      <c r="AD61" s="13">
        <f t="shared" si="8"/>
        <v>4813378.49</v>
      </c>
      <c r="AE61" s="13">
        <f t="shared" si="9"/>
        <v>4813.3784900000001</v>
      </c>
      <c r="AF61" s="14">
        <v>7942689.4000000004</v>
      </c>
      <c r="AG61" s="14">
        <v>6335227.8799999999</v>
      </c>
      <c r="AH61" s="14">
        <v>5235566.72</v>
      </c>
      <c r="AI61" s="14">
        <v>4639918.4900000012</v>
      </c>
      <c r="AJ61" s="14">
        <f t="shared" si="10"/>
        <v>19513484</v>
      </c>
      <c r="AK61" s="13">
        <f t="shared" si="0"/>
        <v>24153402.490000002</v>
      </c>
      <c r="AL61" s="13">
        <f t="shared" si="11"/>
        <v>24153.40249</v>
      </c>
      <c r="AM61" s="14">
        <f t="shared" si="12"/>
        <v>7793230.1908602156</v>
      </c>
      <c r="AN61" s="14">
        <f t="shared" si="13"/>
        <v>6216016.6026881719</v>
      </c>
      <c r="AO61" s="14">
        <f t="shared" si="14"/>
        <v>5137047.9913978493</v>
      </c>
      <c r="AP61" s="14">
        <f>P61-AG61</f>
        <v>7081944.9999999991</v>
      </c>
      <c r="AQ61" s="14">
        <f t="shared" si="1"/>
        <v>150471</v>
      </c>
      <c r="AR61" s="13">
        <f t="shared" si="2"/>
        <v>24153402.490000002</v>
      </c>
      <c r="AS61" s="13">
        <f t="shared" si="15"/>
        <v>7232415.9999999991</v>
      </c>
      <c r="AT61" s="25">
        <v>0</v>
      </c>
      <c r="AU61" s="26">
        <v>0</v>
      </c>
      <c r="AV61" s="27">
        <v>0</v>
      </c>
      <c r="AW61" s="30">
        <v>0</v>
      </c>
      <c r="AX61" s="17">
        <v>0</v>
      </c>
      <c r="AY61" s="19">
        <v>0</v>
      </c>
      <c r="AZ61" s="21">
        <v>0</v>
      </c>
      <c r="BA61" s="31">
        <v>0</v>
      </c>
      <c r="BB61" s="14">
        <f t="shared" si="16"/>
        <v>0</v>
      </c>
      <c r="BC61" s="14">
        <f t="shared" si="17"/>
        <v>0</v>
      </c>
      <c r="BD61" s="14">
        <f t="shared" si="18"/>
        <v>0</v>
      </c>
      <c r="BE61" s="14">
        <f t="shared" si="19"/>
        <v>0</v>
      </c>
      <c r="BF61" s="14">
        <v>96.97</v>
      </c>
      <c r="BG61" s="14">
        <v>96.93</v>
      </c>
      <c r="BH61" s="14">
        <v>96.97</v>
      </c>
      <c r="BI61" s="14">
        <v>96.97</v>
      </c>
      <c r="BJ61" s="13">
        <f t="shared" si="20"/>
        <v>96.960000000000008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1</v>
      </c>
      <c r="BS61" s="28">
        <v>0</v>
      </c>
    </row>
    <row r="62" spans="1:71" x14ac:dyDescent="0.4">
      <c r="A62" s="15">
        <v>39814</v>
      </c>
      <c r="B62" s="32">
        <v>61</v>
      </c>
      <c r="C62" s="32">
        <v>744</v>
      </c>
      <c r="D62" s="14">
        <v>437714</v>
      </c>
      <c r="E62" s="14">
        <v>1447974</v>
      </c>
      <c r="F62" s="14">
        <v>4648272</v>
      </c>
      <c r="G62" s="14">
        <v>1419724</v>
      </c>
      <c r="H62" s="14">
        <v>650865</v>
      </c>
      <c r="I62" s="13">
        <f t="shared" si="21"/>
        <v>8604549</v>
      </c>
      <c r="J62" s="13">
        <f t="shared" si="3"/>
        <v>8604.5490000000009</v>
      </c>
      <c r="K62" s="14">
        <v>1037755</v>
      </c>
      <c r="L62" s="14">
        <v>2188819</v>
      </c>
      <c r="M62" s="14">
        <v>6430384</v>
      </c>
      <c r="N62" s="14">
        <v>1817769</v>
      </c>
      <c r="O62" s="14">
        <v>449192.6</v>
      </c>
      <c r="P62" s="13">
        <f t="shared" si="4"/>
        <v>11923919.6</v>
      </c>
      <c r="Q62" s="13">
        <f t="shared" si="5"/>
        <v>11923.919599999999</v>
      </c>
      <c r="R62" s="14">
        <v>249229</v>
      </c>
      <c r="S62" s="14">
        <v>775561</v>
      </c>
      <c r="T62" s="14">
        <v>2989284</v>
      </c>
      <c r="U62" s="14">
        <v>940797</v>
      </c>
      <c r="V62" s="14">
        <v>412876</v>
      </c>
      <c r="W62" s="13">
        <f t="shared" si="6"/>
        <v>5367747</v>
      </c>
      <c r="X62" s="13">
        <f t="shared" si="7"/>
        <v>5367.7470000000003</v>
      </c>
      <c r="Y62" s="14">
        <v>257215</v>
      </c>
      <c r="Z62" s="14">
        <v>927977</v>
      </c>
      <c r="AA62" s="14">
        <v>2056408</v>
      </c>
      <c r="AB62" s="14">
        <v>1101182</v>
      </c>
      <c r="AC62" s="14">
        <v>427664.2</v>
      </c>
      <c r="AD62" s="13">
        <f t="shared" si="8"/>
        <v>4770446.2</v>
      </c>
      <c r="AE62" s="13">
        <f t="shared" si="9"/>
        <v>4770.4462000000003</v>
      </c>
      <c r="AF62" s="14">
        <v>8604549</v>
      </c>
      <c r="AG62" s="14">
        <v>5425558</v>
      </c>
      <c r="AH62" s="14">
        <v>5210266</v>
      </c>
      <c r="AI62" s="14">
        <v>4592400.2</v>
      </c>
      <c r="AJ62" s="14">
        <f t="shared" si="10"/>
        <v>19240373</v>
      </c>
      <c r="AK62" s="13">
        <f t="shared" si="0"/>
        <v>23832773.199999999</v>
      </c>
      <c r="AL62" s="13">
        <f t="shared" si="11"/>
        <v>23832.7732</v>
      </c>
      <c r="AM62" s="14">
        <f t="shared" si="12"/>
        <v>8442635.4435483869</v>
      </c>
      <c r="AN62" s="14">
        <f t="shared" si="13"/>
        <v>5323464.166666667</v>
      </c>
      <c r="AO62" s="14">
        <f t="shared" si="14"/>
        <v>5112223.3602150539</v>
      </c>
      <c r="AP62" s="14">
        <f>P62-AG62</f>
        <v>6498361.5999999996</v>
      </c>
      <c r="AQ62" s="14">
        <f t="shared" si="1"/>
        <v>157481</v>
      </c>
      <c r="AR62" s="13">
        <f t="shared" si="2"/>
        <v>23832773.199999999</v>
      </c>
      <c r="AS62" s="13">
        <f t="shared" si="15"/>
        <v>6655842.5999999996</v>
      </c>
      <c r="AT62" s="25">
        <v>0</v>
      </c>
      <c r="AU62" s="26">
        <v>0</v>
      </c>
      <c r="AV62" s="27">
        <v>0</v>
      </c>
      <c r="AW62" s="30">
        <v>0</v>
      </c>
      <c r="AX62" s="17">
        <v>0</v>
      </c>
      <c r="AY62" s="19">
        <v>0</v>
      </c>
      <c r="AZ62" s="21">
        <v>0</v>
      </c>
      <c r="BA62" s="31">
        <v>0</v>
      </c>
      <c r="BB62" s="14">
        <f t="shared" si="16"/>
        <v>0</v>
      </c>
      <c r="BC62" s="14">
        <f t="shared" si="17"/>
        <v>0</v>
      </c>
      <c r="BD62" s="14">
        <f t="shared" si="18"/>
        <v>0</v>
      </c>
      <c r="BE62" s="14">
        <f t="shared" si="19"/>
        <v>0</v>
      </c>
      <c r="BF62" s="14">
        <v>83.64</v>
      </c>
      <c r="BG62" s="14">
        <v>83.66</v>
      </c>
      <c r="BH62" s="14">
        <v>77.77</v>
      </c>
      <c r="BI62" s="14">
        <v>77.819999999999993</v>
      </c>
      <c r="BJ62" s="13">
        <f t="shared" si="20"/>
        <v>80.722499999999997</v>
      </c>
      <c r="BK62" s="28">
        <v>0</v>
      </c>
      <c r="BL62" s="28">
        <v>0</v>
      </c>
      <c r="BM62" s="28">
        <v>0</v>
      </c>
      <c r="BN62" s="28">
        <v>0</v>
      </c>
      <c r="BO62" s="28">
        <v>0</v>
      </c>
      <c r="BP62" s="28">
        <v>0</v>
      </c>
      <c r="BQ62" s="28">
        <v>0</v>
      </c>
      <c r="BR62" s="28">
        <v>1</v>
      </c>
      <c r="BS62" s="28">
        <v>0</v>
      </c>
    </row>
    <row r="63" spans="1:71" x14ac:dyDescent="0.4">
      <c r="A63" s="15">
        <v>39845</v>
      </c>
      <c r="B63" s="32">
        <v>62</v>
      </c>
      <c r="C63" s="32">
        <v>673</v>
      </c>
      <c r="D63" s="14">
        <v>400108</v>
      </c>
      <c r="E63" s="14">
        <v>1369074</v>
      </c>
      <c r="F63" s="14">
        <v>4425160</v>
      </c>
      <c r="G63" s="14">
        <v>1354039</v>
      </c>
      <c r="H63" s="14">
        <v>601070</v>
      </c>
      <c r="I63" s="13">
        <f t="shared" si="21"/>
        <v>8149451</v>
      </c>
      <c r="J63" s="13">
        <f t="shared" si="3"/>
        <v>8149.451</v>
      </c>
      <c r="K63" s="14">
        <v>913234</v>
      </c>
      <c r="L63" s="14">
        <v>2100025</v>
      </c>
      <c r="M63" s="14">
        <v>6748877</v>
      </c>
      <c r="N63" s="14">
        <v>2083857</v>
      </c>
      <c r="O63" s="14">
        <v>491349.7</v>
      </c>
      <c r="P63" s="13">
        <f t="shared" si="4"/>
        <v>12337342.699999999</v>
      </c>
      <c r="Q63" s="13">
        <f t="shared" si="5"/>
        <v>12337.342699999999</v>
      </c>
      <c r="R63" s="14">
        <v>237819</v>
      </c>
      <c r="S63" s="14">
        <v>762097</v>
      </c>
      <c r="T63" s="14">
        <v>3049301</v>
      </c>
      <c r="U63" s="14">
        <v>973068</v>
      </c>
      <c r="V63" s="14">
        <v>420232</v>
      </c>
      <c r="W63" s="13">
        <f t="shared" si="6"/>
        <v>5442517</v>
      </c>
      <c r="X63" s="13">
        <f t="shared" si="7"/>
        <v>5442.5169999999998</v>
      </c>
      <c r="Y63" s="14">
        <v>253001</v>
      </c>
      <c r="Z63" s="14">
        <v>867489</v>
      </c>
      <c r="AA63" s="14">
        <v>1967195</v>
      </c>
      <c r="AB63" s="14">
        <v>1054176</v>
      </c>
      <c r="AC63" s="14">
        <v>423971.01</v>
      </c>
      <c r="AD63" s="13">
        <f t="shared" si="8"/>
        <v>4565832.01</v>
      </c>
      <c r="AE63" s="13">
        <f t="shared" si="9"/>
        <v>4565.8320100000001</v>
      </c>
      <c r="AF63" s="14">
        <v>8149451</v>
      </c>
      <c r="AG63" s="14">
        <v>6050193</v>
      </c>
      <c r="AH63" s="14">
        <v>5288222</v>
      </c>
      <c r="AI63" s="14">
        <v>4390410.01</v>
      </c>
      <c r="AJ63" s="14">
        <f t="shared" si="10"/>
        <v>19487866</v>
      </c>
      <c r="AK63" s="13">
        <f t="shared" si="0"/>
        <v>23878276.009999998</v>
      </c>
      <c r="AL63" s="13">
        <f t="shared" si="11"/>
        <v>23878.276009999998</v>
      </c>
      <c r="AM63" s="14">
        <f t="shared" si="12"/>
        <v>8839671.9613670129</v>
      </c>
      <c r="AN63" s="14">
        <f t="shared" si="13"/>
        <v>5936345.2822580645</v>
      </c>
      <c r="AO63" s="14">
        <f t="shared" si="14"/>
        <v>5188712.4462365592</v>
      </c>
      <c r="AP63" s="14">
        <f>P63-AG63</f>
        <v>6287149.6999999993</v>
      </c>
      <c r="AQ63" s="14">
        <f t="shared" si="1"/>
        <v>154295</v>
      </c>
      <c r="AR63" s="13">
        <f t="shared" si="2"/>
        <v>23878276.009999998</v>
      </c>
      <c r="AS63" s="13">
        <f t="shared" si="15"/>
        <v>6441444.6999999993</v>
      </c>
      <c r="AT63" s="25">
        <v>0</v>
      </c>
      <c r="AU63" s="26">
        <v>0</v>
      </c>
      <c r="AV63" s="27">
        <v>0</v>
      </c>
      <c r="AW63" s="30">
        <v>0</v>
      </c>
      <c r="AX63" s="17">
        <v>0</v>
      </c>
      <c r="AY63" s="19">
        <v>0</v>
      </c>
      <c r="AZ63" s="21">
        <v>0</v>
      </c>
      <c r="BA63" s="31">
        <v>0</v>
      </c>
      <c r="BB63" s="14">
        <f t="shared" si="16"/>
        <v>0</v>
      </c>
      <c r="BC63" s="14">
        <f t="shared" si="17"/>
        <v>0</v>
      </c>
      <c r="BD63" s="14">
        <f t="shared" si="18"/>
        <v>0</v>
      </c>
      <c r="BE63" s="14">
        <f t="shared" si="19"/>
        <v>0</v>
      </c>
      <c r="BF63" s="14">
        <v>52.08</v>
      </c>
      <c r="BG63" s="14">
        <v>66.150000000000006</v>
      </c>
      <c r="BH63" s="14">
        <v>27.41</v>
      </c>
      <c r="BI63" s="14">
        <v>27.41</v>
      </c>
      <c r="BJ63" s="13">
        <f t="shared" si="20"/>
        <v>43.262500000000003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1</v>
      </c>
      <c r="BS63" s="28">
        <v>0</v>
      </c>
    </row>
    <row r="64" spans="1:71" x14ac:dyDescent="0.4">
      <c r="A64" s="15">
        <v>39873</v>
      </c>
      <c r="B64" s="32">
        <v>63</v>
      </c>
      <c r="C64" s="32">
        <v>744</v>
      </c>
      <c r="D64" s="14">
        <v>393057</v>
      </c>
      <c r="E64" s="14">
        <v>1413760</v>
      </c>
      <c r="F64" s="14">
        <v>4666872</v>
      </c>
      <c r="G64" s="14">
        <v>1397087</v>
      </c>
      <c r="H64" s="14">
        <v>618907</v>
      </c>
      <c r="I64" s="13">
        <f t="shared" si="21"/>
        <v>8489683</v>
      </c>
      <c r="J64" s="13">
        <f t="shared" si="3"/>
        <v>8489.6830000000009</v>
      </c>
      <c r="K64" s="14">
        <v>994988</v>
      </c>
      <c r="L64" s="14">
        <v>2315996</v>
      </c>
      <c r="M64" s="14">
        <v>6940310</v>
      </c>
      <c r="N64" s="14">
        <v>2269584</v>
      </c>
      <c r="O64" s="14">
        <v>528604.5</v>
      </c>
      <c r="P64" s="13">
        <f t="shared" si="4"/>
        <v>13049482.5</v>
      </c>
      <c r="Q64" s="13">
        <f t="shared" si="5"/>
        <v>13049.4825</v>
      </c>
      <c r="R64" s="14">
        <v>236283</v>
      </c>
      <c r="S64" s="14">
        <v>780341</v>
      </c>
      <c r="T64" s="14">
        <v>3230457</v>
      </c>
      <c r="U64" s="14">
        <v>1014927</v>
      </c>
      <c r="V64" s="14">
        <v>436319</v>
      </c>
      <c r="W64" s="13">
        <f t="shared" si="6"/>
        <v>5698327</v>
      </c>
      <c r="X64" s="13">
        <f t="shared" si="7"/>
        <v>5698.3270000000002</v>
      </c>
      <c r="Y64" s="14">
        <v>258162</v>
      </c>
      <c r="Z64" s="14">
        <v>880906</v>
      </c>
      <c r="AA64" s="14">
        <v>2093926</v>
      </c>
      <c r="AB64" s="14">
        <v>1061014</v>
      </c>
      <c r="AC64" s="14">
        <v>446249.01</v>
      </c>
      <c r="AD64" s="13">
        <f t="shared" si="8"/>
        <v>4740257.01</v>
      </c>
      <c r="AE64" s="13">
        <f t="shared" si="9"/>
        <v>4740.2570099999994</v>
      </c>
      <c r="AF64" s="14">
        <v>8489683</v>
      </c>
      <c r="AG64" s="14">
        <v>6315383</v>
      </c>
      <c r="AH64" s="14">
        <v>5541801</v>
      </c>
      <c r="AI64" s="14">
        <v>4561840.01</v>
      </c>
      <c r="AJ64" s="14">
        <f t="shared" si="10"/>
        <v>20346867</v>
      </c>
      <c r="AK64" s="13">
        <f t="shared" si="0"/>
        <v>24908707.009999998</v>
      </c>
      <c r="AL64" s="13">
        <f t="shared" si="11"/>
        <v>24908.707009999998</v>
      </c>
      <c r="AM64" s="14">
        <f t="shared" si="12"/>
        <v>8329930.9005376333</v>
      </c>
      <c r="AN64" s="14">
        <f t="shared" si="13"/>
        <v>6196545.147849462</v>
      </c>
      <c r="AO64" s="14">
        <f t="shared" si="14"/>
        <v>5437519.7983870972</v>
      </c>
      <c r="AP64" s="14">
        <f>P64-AG64</f>
        <v>6734099.5</v>
      </c>
      <c r="AQ64" s="14">
        <f t="shared" si="1"/>
        <v>156526</v>
      </c>
      <c r="AR64" s="13">
        <f t="shared" si="2"/>
        <v>24908707.009999998</v>
      </c>
      <c r="AS64" s="13">
        <f t="shared" si="15"/>
        <v>6890625.5</v>
      </c>
      <c r="AT64" s="25">
        <v>0</v>
      </c>
      <c r="AU64" s="26">
        <v>0</v>
      </c>
      <c r="AV64" s="27">
        <v>0</v>
      </c>
      <c r="AW64" s="30">
        <v>0</v>
      </c>
      <c r="AX64" s="17">
        <v>0</v>
      </c>
      <c r="AY64" s="19">
        <v>0</v>
      </c>
      <c r="AZ64" s="21">
        <v>0</v>
      </c>
      <c r="BA64" s="31">
        <v>0</v>
      </c>
      <c r="BB64" s="14">
        <f t="shared" si="16"/>
        <v>0</v>
      </c>
      <c r="BC64" s="14">
        <f t="shared" si="17"/>
        <v>0</v>
      </c>
      <c r="BD64" s="14">
        <f t="shared" si="18"/>
        <v>0</v>
      </c>
      <c r="BE64" s="14">
        <f t="shared" si="19"/>
        <v>0</v>
      </c>
      <c r="BF64" s="14">
        <v>90.87</v>
      </c>
      <c r="BG64" s="14">
        <v>91.28</v>
      </c>
      <c r="BH64" s="14">
        <v>84.25</v>
      </c>
      <c r="BI64" s="14">
        <v>24.96</v>
      </c>
      <c r="BJ64" s="13">
        <f t="shared" si="20"/>
        <v>72.839999999999989</v>
      </c>
      <c r="BK64" s="28">
        <v>0</v>
      </c>
      <c r="BL64" s="28">
        <v>0</v>
      </c>
      <c r="BM64" s="28">
        <v>0</v>
      </c>
      <c r="BN64" s="28">
        <v>0</v>
      </c>
      <c r="BO64" s="28">
        <v>0</v>
      </c>
      <c r="BP64" s="28">
        <v>0</v>
      </c>
      <c r="BQ64" s="28">
        <v>0</v>
      </c>
      <c r="BR64" s="28">
        <v>1</v>
      </c>
      <c r="BS64" s="28">
        <v>0</v>
      </c>
    </row>
    <row r="65" spans="1:71" x14ac:dyDescent="0.4">
      <c r="A65" s="15">
        <v>39904</v>
      </c>
      <c r="B65" s="32">
        <v>64</v>
      </c>
      <c r="C65" s="32">
        <v>720</v>
      </c>
      <c r="D65" s="14">
        <v>413043</v>
      </c>
      <c r="E65" s="14">
        <v>1455395</v>
      </c>
      <c r="F65" s="14">
        <v>4574496</v>
      </c>
      <c r="G65" s="14">
        <v>1388854</v>
      </c>
      <c r="H65" s="14">
        <v>640315</v>
      </c>
      <c r="I65" s="13">
        <f t="shared" si="21"/>
        <v>8472103</v>
      </c>
      <c r="J65" s="13">
        <f t="shared" si="3"/>
        <v>8472.1029999999992</v>
      </c>
      <c r="K65" s="14">
        <v>1003787</v>
      </c>
      <c r="L65" s="14">
        <v>2197203</v>
      </c>
      <c r="M65" s="14">
        <v>7200761</v>
      </c>
      <c r="N65" s="14">
        <v>2258660</v>
      </c>
      <c r="O65" s="14">
        <v>539185.30000000005</v>
      </c>
      <c r="P65" s="13">
        <f t="shared" si="4"/>
        <v>13199596.300000001</v>
      </c>
      <c r="Q65" s="13">
        <f t="shared" si="5"/>
        <v>13199.596300000001</v>
      </c>
      <c r="R65" s="14">
        <v>241730</v>
      </c>
      <c r="S65" s="14">
        <v>797078</v>
      </c>
      <c r="T65" s="14">
        <v>3167307</v>
      </c>
      <c r="U65" s="14">
        <v>1016634</v>
      </c>
      <c r="V65" s="14">
        <v>462811</v>
      </c>
      <c r="W65" s="13">
        <f t="shared" si="6"/>
        <v>5685560</v>
      </c>
      <c r="X65" s="13">
        <f t="shared" si="7"/>
        <v>5685.56</v>
      </c>
      <c r="Y65" s="14">
        <v>260467</v>
      </c>
      <c r="Z65" s="14">
        <v>858171</v>
      </c>
      <c r="AA65" s="14">
        <v>2084966</v>
      </c>
      <c r="AB65" s="14">
        <v>1007408</v>
      </c>
      <c r="AC65" s="14">
        <v>474521.5</v>
      </c>
      <c r="AD65" s="13">
        <f t="shared" si="8"/>
        <v>4685533.5</v>
      </c>
      <c r="AE65" s="13">
        <f t="shared" si="9"/>
        <v>4685.5334999999995</v>
      </c>
      <c r="AF65" s="14">
        <v>8472103</v>
      </c>
      <c r="AG65" s="14">
        <v>6345815</v>
      </c>
      <c r="AH65" s="14">
        <v>5527885</v>
      </c>
      <c r="AI65" s="14">
        <v>4493713.5</v>
      </c>
      <c r="AJ65" s="14">
        <f t="shared" si="10"/>
        <v>20345803</v>
      </c>
      <c r="AK65" s="13">
        <f t="shared" si="0"/>
        <v>24839516.5</v>
      </c>
      <c r="AL65" s="13">
        <f t="shared" si="11"/>
        <v>24839.516500000002</v>
      </c>
      <c r="AM65" s="14">
        <f t="shared" si="12"/>
        <v>8589771.097222222</v>
      </c>
      <c r="AN65" s="14">
        <f t="shared" si="13"/>
        <v>6226404.5026881713</v>
      </c>
      <c r="AO65" s="14">
        <f t="shared" si="14"/>
        <v>5423865.6586021511</v>
      </c>
      <c r="AP65" s="14">
        <f>P65-AG65</f>
        <v>6853781.3000000007</v>
      </c>
      <c r="AQ65" s="14">
        <f t="shared" si="1"/>
        <v>157675</v>
      </c>
      <c r="AR65" s="13">
        <f t="shared" si="2"/>
        <v>24839516.5</v>
      </c>
      <c r="AS65" s="13">
        <f t="shared" si="15"/>
        <v>7011456.3000000007</v>
      </c>
      <c r="AT65" s="25">
        <v>0</v>
      </c>
      <c r="AU65" s="26">
        <v>0</v>
      </c>
      <c r="AV65" s="27">
        <v>0</v>
      </c>
      <c r="AW65" s="30">
        <v>0</v>
      </c>
      <c r="AX65" s="17">
        <v>0</v>
      </c>
      <c r="AY65" s="19">
        <v>0</v>
      </c>
      <c r="AZ65" s="21">
        <v>0</v>
      </c>
      <c r="BA65" s="31">
        <v>0</v>
      </c>
      <c r="BB65" s="14">
        <f t="shared" si="16"/>
        <v>0</v>
      </c>
      <c r="BC65" s="14">
        <f t="shared" si="17"/>
        <v>0</v>
      </c>
      <c r="BD65" s="14">
        <f t="shared" si="18"/>
        <v>0</v>
      </c>
      <c r="BE65" s="14">
        <f t="shared" si="19"/>
        <v>0</v>
      </c>
      <c r="BF65" s="14">
        <v>46.46</v>
      </c>
      <c r="BG65" s="14">
        <v>48.73</v>
      </c>
      <c r="BH65" s="14">
        <v>27.79</v>
      </c>
      <c r="BI65" s="14">
        <v>16.309999999999999</v>
      </c>
      <c r="BJ65" s="13">
        <f t="shared" si="20"/>
        <v>34.822499999999998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1</v>
      </c>
      <c r="BS65" s="28">
        <v>0</v>
      </c>
    </row>
    <row r="66" spans="1:71" x14ac:dyDescent="0.4">
      <c r="A66" s="15">
        <v>39934</v>
      </c>
      <c r="B66" s="32">
        <v>65</v>
      </c>
      <c r="C66" s="32">
        <v>744</v>
      </c>
      <c r="D66" s="14">
        <v>406935</v>
      </c>
      <c r="E66" s="14">
        <v>1389283</v>
      </c>
      <c r="F66" s="14">
        <v>4466390</v>
      </c>
      <c r="G66" s="14">
        <v>1299824</v>
      </c>
      <c r="H66" s="14">
        <v>625858</v>
      </c>
      <c r="I66" s="13">
        <f t="shared" si="21"/>
        <v>8188290</v>
      </c>
      <c r="J66" s="13">
        <f t="shared" si="3"/>
        <v>8188.29</v>
      </c>
      <c r="K66" s="14">
        <v>1008672</v>
      </c>
      <c r="L66" s="14">
        <v>2226386</v>
      </c>
      <c r="M66" s="14">
        <v>7042743</v>
      </c>
      <c r="N66" s="14">
        <v>2157697</v>
      </c>
      <c r="O66" s="14">
        <v>540882.6</v>
      </c>
      <c r="P66" s="13">
        <f t="shared" si="4"/>
        <v>12976380.6</v>
      </c>
      <c r="Q66" s="13">
        <f t="shared" si="5"/>
        <v>12976.3806</v>
      </c>
      <c r="R66" s="14">
        <v>245073</v>
      </c>
      <c r="S66" s="14">
        <v>749042</v>
      </c>
      <c r="T66" s="14">
        <v>2929088</v>
      </c>
      <c r="U66" s="14">
        <v>897256</v>
      </c>
      <c r="V66" s="14">
        <v>427058</v>
      </c>
      <c r="W66" s="13">
        <f t="shared" si="6"/>
        <v>5247517</v>
      </c>
      <c r="X66" s="13">
        <f t="shared" si="7"/>
        <v>5247.5169999999998</v>
      </c>
      <c r="Y66" s="14">
        <v>262879</v>
      </c>
      <c r="Z66" s="14">
        <v>825095</v>
      </c>
      <c r="AA66" s="14">
        <v>2061930</v>
      </c>
      <c r="AB66" s="14">
        <v>911663</v>
      </c>
      <c r="AC66" s="14">
        <v>471698.3</v>
      </c>
      <c r="AD66" s="13">
        <f t="shared" si="8"/>
        <v>4533265.3</v>
      </c>
      <c r="AE66" s="13">
        <f t="shared" si="9"/>
        <v>4533.2653</v>
      </c>
      <c r="AF66" s="14">
        <v>8188290</v>
      </c>
      <c r="AG66" s="14">
        <v>6160979</v>
      </c>
      <c r="AH66" s="14">
        <v>5092605</v>
      </c>
      <c r="AI66" s="14">
        <v>4349832.3000000007</v>
      </c>
      <c r="AJ66" s="14">
        <f t="shared" si="10"/>
        <v>19441874</v>
      </c>
      <c r="AK66" s="13">
        <f t="shared" ref="AK66:AK129" si="22">SUM(AF66:AI66)</f>
        <v>23791706.300000001</v>
      </c>
      <c r="AL66" s="13">
        <f t="shared" si="11"/>
        <v>23791.706300000002</v>
      </c>
      <c r="AM66" s="14">
        <f t="shared" si="12"/>
        <v>8034209.2741935477</v>
      </c>
      <c r="AN66" s="14">
        <f t="shared" si="13"/>
        <v>6045046.5994623667</v>
      </c>
      <c r="AO66" s="14">
        <f t="shared" si="14"/>
        <v>4996776.4112903224</v>
      </c>
      <c r="AP66" s="14">
        <f t="shared" ref="AP66:AP129" si="23">P66-AG66</f>
        <v>6815401.5999999996</v>
      </c>
      <c r="AQ66" s="14">
        <f t="shared" ref="AQ66:AQ129" si="24">W66-AH66</f>
        <v>154912</v>
      </c>
      <c r="AR66" s="13">
        <f t="shared" ref="AR66:AR129" si="25">AK66</f>
        <v>23791706.300000001</v>
      </c>
      <c r="AS66" s="13">
        <f t="shared" si="15"/>
        <v>6970313.5999999996</v>
      </c>
      <c r="AT66" s="25">
        <v>0</v>
      </c>
      <c r="AU66" s="26">
        <v>0</v>
      </c>
      <c r="AV66" s="27">
        <v>0</v>
      </c>
      <c r="AW66" s="30">
        <v>0</v>
      </c>
      <c r="AX66" s="17">
        <v>0</v>
      </c>
      <c r="AY66" s="19">
        <v>0</v>
      </c>
      <c r="AZ66" s="21">
        <v>0</v>
      </c>
      <c r="BA66" s="31">
        <v>0</v>
      </c>
      <c r="BB66" s="14">
        <f t="shared" si="16"/>
        <v>0</v>
      </c>
      <c r="BC66" s="14">
        <f t="shared" si="17"/>
        <v>0</v>
      </c>
      <c r="BD66" s="14">
        <f t="shared" si="18"/>
        <v>0</v>
      </c>
      <c r="BE66" s="14">
        <f t="shared" si="19"/>
        <v>0</v>
      </c>
      <c r="BF66" s="14">
        <v>39</v>
      </c>
      <c r="BG66" s="14">
        <v>39.1</v>
      </c>
      <c r="BH66" s="14">
        <v>30.17</v>
      </c>
      <c r="BI66" s="14">
        <v>16.309999999999999</v>
      </c>
      <c r="BJ66" s="13">
        <f t="shared" si="20"/>
        <v>31.145</v>
      </c>
      <c r="BK66" s="28">
        <v>0</v>
      </c>
      <c r="BL66" s="28">
        <v>0</v>
      </c>
      <c r="BM66" s="28">
        <v>0</v>
      </c>
      <c r="BN66" s="28">
        <v>0</v>
      </c>
      <c r="BO66" s="28">
        <v>0</v>
      </c>
      <c r="BP66" s="28">
        <v>0</v>
      </c>
      <c r="BQ66" s="28">
        <v>0</v>
      </c>
      <c r="BR66" s="28">
        <v>1</v>
      </c>
      <c r="BS66" s="28">
        <v>0</v>
      </c>
    </row>
    <row r="67" spans="1:71" x14ac:dyDescent="0.4">
      <c r="A67" s="15">
        <v>39965</v>
      </c>
      <c r="B67" s="32">
        <v>66</v>
      </c>
      <c r="C67" s="32">
        <v>720</v>
      </c>
      <c r="D67" s="14">
        <v>411397</v>
      </c>
      <c r="E67" s="14">
        <v>1340100</v>
      </c>
      <c r="F67" s="14">
        <v>4263405</v>
      </c>
      <c r="G67" s="14">
        <v>1299676</v>
      </c>
      <c r="H67" s="14">
        <v>594716</v>
      </c>
      <c r="I67" s="13">
        <f t="shared" si="21"/>
        <v>7909294</v>
      </c>
      <c r="J67" s="13">
        <f t="shared" ref="J67:J73" si="26">I67/1000</f>
        <v>7909.2939999999999</v>
      </c>
      <c r="K67" s="14">
        <v>1055170</v>
      </c>
      <c r="L67" s="14">
        <v>2200537</v>
      </c>
      <c r="M67" s="14">
        <v>7179707</v>
      </c>
      <c r="N67" s="14">
        <v>2258974</v>
      </c>
      <c r="O67" s="14">
        <v>522402.5</v>
      </c>
      <c r="P67" s="13">
        <f t="shared" ref="P67:P73" si="27">SUM(K67:O67)</f>
        <v>13216790.5</v>
      </c>
      <c r="Q67" s="13">
        <f t="shared" ref="Q67:Q73" si="28">P67/1000</f>
        <v>13216.790499999999</v>
      </c>
      <c r="R67" s="14">
        <v>255387</v>
      </c>
      <c r="S67" s="14">
        <v>740745</v>
      </c>
      <c r="T67" s="14">
        <v>2782927</v>
      </c>
      <c r="U67" s="14">
        <v>845908</v>
      </c>
      <c r="V67" s="14">
        <v>406469</v>
      </c>
      <c r="W67" s="13">
        <f t="shared" ref="W67:W121" si="29">SUM(R67:V67)</f>
        <v>5031436</v>
      </c>
      <c r="X67" s="13">
        <f t="shared" ref="X67:X73" si="30">W67/1000</f>
        <v>5031.4359999999997</v>
      </c>
      <c r="Y67" s="14">
        <v>271869</v>
      </c>
      <c r="Z67" s="14">
        <v>841114</v>
      </c>
      <c r="AA67" s="14">
        <v>2104080</v>
      </c>
      <c r="AB67" s="14">
        <v>856485</v>
      </c>
      <c r="AC67" s="14">
        <v>484101.45</v>
      </c>
      <c r="AD67" s="13">
        <f t="shared" ref="AD67:AD130" si="31">SUM(Y67:AC67)</f>
        <v>4557649.45</v>
      </c>
      <c r="AE67" s="13">
        <f t="shared" ref="AE67:AE130" si="32">AD67/1000</f>
        <v>4557.6494499999999</v>
      </c>
      <c r="AF67" s="14">
        <v>7909294</v>
      </c>
      <c r="AG67" s="14">
        <v>6351429</v>
      </c>
      <c r="AH67" s="14">
        <v>4884543</v>
      </c>
      <c r="AI67" s="14">
        <v>4375218.4499999993</v>
      </c>
      <c r="AJ67" s="14">
        <f t="shared" ref="AJ67:AJ130" si="33">SUM(AF67:AH67)</f>
        <v>19145266</v>
      </c>
      <c r="AK67" s="13">
        <f t="shared" si="22"/>
        <v>23520484.449999999</v>
      </c>
      <c r="AL67" s="13">
        <f t="shared" ref="AL67:AL130" si="34">AK67/1000</f>
        <v>23520.48445</v>
      </c>
      <c r="AM67" s="14">
        <f t="shared" ref="AM67:AM130" si="35">(AF67/C67)*730</f>
        <v>8019145.305555555</v>
      </c>
      <c r="AN67" s="14">
        <f t="shared" ref="AN67:AN130" si="36">(AG67/$C$2)*730</f>
        <v>6231912.8629032262</v>
      </c>
      <c r="AO67" s="14">
        <f t="shared" ref="AO67:AO130" si="37">(AH67/$C$2)*730</f>
        <v>4792629.5564516131</v>
      </c>
      <c r="AP67" s="14">
        <f t="shared" si="23"/>
        <v>6865361.5</v>
      </c>
      <c r="AQ67" s="14">
        <f t="shared" si="24"/>
        <v>146893</v>
      </c>
      <c r="AR67" s="13">
        <f t="shared" si="25"/>
        <v>23520484.449999999</v>
      </c>
      <c r="AS67" s="13">
        <f t="shared" ref="AS67:AS130" si="38">SUM(AP67:AQ67)</f>
        <v>7012254.5</v>
      </c>
      <c r="AT67" s="25">
        <v>0</v>
      </c>
      <c r="AU67" s="26">
        <v>0</v>
      </c>
      <c r="AV67" s="27">
        <v>0</v>
      </c>
      <c r="AW67" s="30">
        <v>0</v>
      </c>
      <c r="AX67" s="17">
        <v>0</v>
      </c>
      <c r="AY67" s="19">
        <v>0</v>
      </c>
      <c r="AZ67" s="21">
        <v>0</v>
      </c>
      <c r="BA67" s="31">
        <v>0</v>
      </c>
      <c r="BB67" s="14">
        <f t="shared" ref="BB67:BB130" si="39">IF(AT67=1,AX67*AF67,0)</f>
        <v>0</v>
      </c>
      <c r="BC67" s="14">
        <f t="shared" ref="BC67:BC130" si="40">IF(AU67=1,AY67*AF67,0)</f>
        <v>0</v>
      </c>
      <c r="BD67" s="14">
        <f t="shared" ref="BD67:BD130" si="41">IF(AV67=1,AZ67*AF67,0)</f>
        <v>0</v>
      </c>
      <c r="BE67" s="14">
        <f t="shared" ref="BE67:BE130" si="42">IF(AW67=1,BA67*AF67,0)</f>
        <v>0</v>
      </c>
      <c r="BF67" s="14">
        <v>40.840000000000003</v>
      </c>
      <c r="BG67" s="14">
        <v>40.840000000000003</v>
      </c>
      <c r="BH67" s="14">
        <v>30</v>
      </c>
      <c r="BI67" s="14">
        <v>23.14</v>
      </c>
      <c r="BJ67" s="13">
        <f t="shared" ref="BJ67:BJ130" si="43">SUM(BF67:BI67)/4</f>
        <v>33.704999999999998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1</v>
      </c>
      <c r="BS67" s="28">
        <v>0</v>
      </c>
    </row>
    <row r="68" spans="1:71" x14ac:dyDescent="0.4">
      <c r="A68" s="15">
        <v>39995</v>
      </c>
      <c r="B68" s="32">
        <v>67</v>
      </c>
      <c r="C68" s="32">
        <v>744</v>
      </c>
      <c r="D68" s="14">
        <v>429684</v>
      </c>
      <c r="E68" s="14">
        <v>1353994</v>
      </c>
      <c r="F68" s="14">
        <v>4390194</v>
      </c>
      <c r="G68" s="14">
        <v>1338723</v>
      </c>
      <c r="H68" s="14">
        <v>592316</v>
      </c>
      <c r="I68" s="13">
        <f t="shared" ref="I68:I121" si="44">SUM(D68:H68)</f>
        <v>8104911</v>
      </c>
      <c r="J68" s="13">
        <f t="shared" si="26"/>
        <v>8104.9110000000001</v>
      </c>
      <c r="K68" s="14">
        <v>1059580</v>
      </c>
      <c r="L68" s="14">
        <v>2289010</v>
      </c>
      <c r="M68" s="14">
        <v>7391798</v>
      </c>
      <c r="N68" s="14">
        <v>2306998</v>
      </c>
      <c r="O68" s="14">
        <v>563387</v>
      </c>
      <c r="P68" s="13">
        <f t="shared" si="27"/>
        <v>13610773</v>
      </c>
      <c r="Q68" s="13">
        <f t="shared" si="28"/>
        <v>13610.772999999999</v>
      </c>
      <c r="R68" s="14">
        <v>261549</v>
      </c>
      <c r="S68" s="14">
        <v>738731</v>
      </c>
      <c r="T68" s="14">
        <v>2758765</v>
      </c>
      <c r="U68" s="14">
        <v>832818</v>
      </c>
      <c r="V68" s="14">
        <v>404980</v>
      </c>
      <c r="W68" s="13">
        <f t="shared" si="29"/>
        <v>4996843</v>
      </c>
      <c r="X68" s="13">
        <f t="shared" si="30"/>
        <v>4996.8429999999998</v>
      </c>
      <c r="Y68" s="14">
        <v>272880</v>
      </c>
      <c r="Z68" s="14">
        <v>875625</v>
      </c>
      <c r="AA68" s="14">
        <v>2115122</v>
      </c>
      <c r="AB68" s="14">
        <v>836506</v>
      </c>
      <c r="AC68" s="14">
        <v>512331.23</v>
      </c>
      <c r="AD68" s="13">
        <f t="shared" si="31"/>
        <v>4612464.2300000004</v>
      </c>
      <c r="AE68" s="13">
        <f t="shared" si="32"/>
        <v>4612.4642300000005</v>
      </c>
      <c r="AF68" s="14">
        <v>8104911</v>
      </c>
      <c r="AG68" s="14">
        <v>6422534</v>
      </c>
      <c r="AH68" s="14">
        <v>4856250</v>
      </c>
      <c r="AI68" s="14">
        <v>4429305.2299999995</v>
      </c>
      <c r="AJ68" s="14">
        <f t="shared" si="33"/>
        <v>19383695</v>
      </c>
      <c r="AK68" s="13">
        <f t="shared" si="22"/>
        <v>23813000.23</v>
      </c>
      <c r="AL68" s="13">
        <f t="shared" si="34"/>
        <v>23813.000230000001</v>
      </c>
      <c r="AM68" s="14">
        <f t="shared" si="35"/>
        <v>7952399.2338709673</v>
      </c>
      <c r="AN68" s="14">
        <f t="shared" si="36"/>
        <v>6301679.8655913975</v>
      </c>
      <c r="AO68" s="14">
        <f t="shared" si="37"/>
        <v>4764868.9516129028</v>
      </c>
      <c r="AP68" s="14">
        <f t="shared" si="23"/>
        <v>7188239</v>
      </c>
      <c r="AQ68" s="14">
        <f t="shared" si="24"/>
        <v>140593</v>
      </c>
      <c r="AR68" s="13">
        <f t="shared" si="25"/>
        <v>23813000.23</v>
      </c>
      <c r="AS68" s="13">
        <f t="shared" si="38"/>
        <v>7328832</v>
      </c>
      <c r="AT68" s="25">
        <v>0</v>
      </c>
      <c r="AU68" s="26">
        <v>0</v>
      </c>
      <c r="AV68" s="27">
        <v>0</v>
      </c>
      <c r="AW68" s="30">
        <v>0</v>
      </c>
      <c r="AX68" s="17">
        <v>0</v>
      </c>
      <c r="AY68" s="19">
        <v>0</v>
      </c>
      <c r="AZ68" s="21">
        <v>0</v>
      </c>
      <c r="BA68" s="31">
        <v>0</v>
      </c>
      <c r="BB68" s="14">
        <f t="shared" si="39"/>
        <v>0</v>
      </c>
      <c r="BC68" s="14">
        <f t="shared" si="40"/>
        <v>0</v>
      </c>
      <c r="BD68" s="14">
        <f t="shared" si="41"/>
        <v>0</v>
      </c>
      <c r="BE68" s="14">
        <f t="shared" si="42"/>
        <v>0</v>
      </c>
      <c r="BF68" s="14">
        <v>30.43</v>
      </c>
      <c r="BG68" s="14">
        <v>30.43</v>
      </c>
      <c r="BH68" s="14">
        <v>25.55</v>
      </c>
      <c r="BI68" s="14">
        <v>25.55</v>
      </c>
      <c r="BJ68" s="13">
        <f t="shared" si="43"/>
        <v>27.99</v>
      </c>
      <c r="BK68" s="28">
        <v>0</v>
      </c>
      <c r="BL68" s="28">
        <v>0</v>
      </c>
      <c r="BM68" s="28">
        <v>0</v>
      </c>
      <c r="BN68" s="28">
        <v>0</v>
      </c>
      <c r="BO68" s="28">
        <v>0</v>
      </c>
      <c r="BP68" s="28">
        <v>0</v>
      </c>
      <c r="BQ68" s="28">
        <v>0</v>
      </c>
      <c r="BR68" s="28">
        <v>1</v>
      </c>
      <c r="BS68" s="28">
        <v>0</v>
      </c>
    </row>
    <row r="69" spans="1:71" x14ac:dyDescent="0.4">
      <c r="A69" s="15">
        <v>40026</v>
      </c>
      <c r="B69" s="32">
        <v>68</v>
      </c>
      <c r="C69" s="32">
        <v>744</v>
      </c>
      <c r="D69" s="14">
        <v>453741</v>
      </c>
      <c r="E69" s="14">
        <v>1426344</v>
      </c>
      <c r="F69" s="14">
        <v>4521489</v>
      </c>
      <c r="G69" s="14">
        <v>1381261</v>
      </c>
      <c r="H69" s="14">
        <v>620129</v>
      </c>
      <c r="I69" s="13">
        <f t="shared" si="44"/>
        <v>8402964</v>
      </c>
      <c r="J69" s="13">
        <f t="shared" si="26"/>
        <v>8402.9639999999999</v>
      </c>
      <c r="K69" s="14">
        <v>1067632</v>
      </c>
      <c r="L69" s="14">
        <v>2380810</v>
      </c>
      <c r="M69" s="14">
        <v>7724095</v>
      </c>
      <c r="N69" s="14">
        <v>2323431</v>
      </c>
      <c r="O69" s="14">
        <v>565483.1</v>
      </c>
      <c r="P69" s="13">
        <f t="shared" si="27"/>
        <v>14061451.1</v>
      </c>
      <c r="Q69" s="13">
        <f t="shared" si="28"/>
        <v>14061.4511</v>
      </c>
      <c r="R69" s="14">
        <v>270606</v>
      </c>
      <c r="S69" s="14">
        <v>768563</v>
      </c>
      <c r="T69" s="14">
        <v>2816727</v>
      </c>
      <c r="U69" s="14">
        <v>847192</v>
      </c>
      <c r="V69" s="14">
        <v>425996</v>
      </c>
      <c r="W69" s="13">
        <f t="shared" si="29"/>
        <v>5129084</v>
      </c>
      <c r="X69" s="13">
        <f t="shared" si="30"/>
        <v>5129.0839999999998</v>
      </c>
      <c r="Y69" s="14">
        <v>282912</v>
      </c>
      <c r="Z69" s="14">
        <v>925559</v>
      </c>
      <c r="AA69" s="14">
        <v>2096132</v>
      </c>
      <c r="AB69" s="14">
        <v>840304</v>
      </c>
      <c r="AC69" s="14">
        <v>523799.5</v>
      </c>
      <c r="AD69" s="13">
        <f t="shared" si="31"/>
        <v>4668706.5</v>
      </c>
      <c r="AE69" s="13">
        <f t="shared" si="32"/>
        <v>4668.7065000000002</v>
      </c>
      <c r="AF69" s="14">
        <v>8402964</v>
      </c>
      <c r="AG69" s="14">
        <v>6592489</v>
      </c>
      <c r="AH69" s="14">
        <v>4980653</v>
      </c>
      <c r="AI69" s="14">
        <v>4483850.5</v>
      </c>
      <c r="AJ69" s="14">
        <f t="shared" si="33"/>
        <v>19976106</v>
      </c>
      <c r="AK69" s="13">
        <f t="shared" si="22"/>
        <v>24459956.5</v>
      </c>
      <c r="AL69" s="13">
        <f t="shared" si="34"/>
        <v>24459.9565</v>
      </c>
      <c r="AM69" s="14">
        <f t="shared" si="35"/>
        <v>8244843.7096774196</v>
      </c>
      <c r="AN69" s="14">
        <f t="shared" si="36"/>
        <v>6468436.787634409</v>
      </c>
      <c r="AO69" s="14">
        <f t="shared" si="37"/>
        <v>4886931.0349462368</v>
      </c>
      <c r="AP69" s="14">
        <f t="shared" si="23"/>
        <v>7468962.0999999996</v>
      </c>
      <c r="AQ69" s="14">
        <f t="shared" si="24"/>
        <v>148431</v>
      </c>
      <c r="AR69" s="13">
        <f t="shared" si="25"/>
        <v>24459956.5</v>
      </c>
      <c r="AS69" s="13">
        <f t="shared" si="38"/>
        <v>7617393.0999999996</v>
      </c>
      <c r="AT69" s="25">
        <v>0</v>
      </c>
      <c r="AU69" s="26">
        <v>0</v>
      </c>
      <c r="AV69" s="27">
        <v>0</v>
      </c>
      <c r="AW69" s="30">
        <v>0</v>
      </c>
      <c r="AX69" s="17">
        <v>0</v>
      </c>
      <c r="AY69" s="19">
        <v>0</v>
      </c>
      <c r="AZ69" s="21">
        <v>0</v>
      </c>
      <c r="BA69" s="31">
        <v>0</v>
      </c>
      <c r="BB69" s="14">
        <f t="shared" si="39"/>
        <v>0</v>
      </c>
      <c r="BC69" s="14">
        <f t="shared" si="40"/>
        <v>0</v>
      </c>
      <c r="BD69" s="14">
        <f t="shared" si="41"/>
        <v>0</v>
      </c>
      <c r="BE69" s="14">
        <f t="shared" si="42"/>
        <v>0</v>
      </c>
      <c r="BF69" s="14">
        <v>16.309999999999999</v>
      </c>
      <c r="BG69" s="14">
        <v>16.309999999999999</v>
      </c>
      <c r="BH69" s="14">
        <v>16.309999999999999</v>
      </c>
      <c r="BI69" s="14">
        <v>16.309999999999999</v>
      </c>
      <c r="BJ69" s="13">
        <f t="shared" si="43"/>
        <v>16.309999999999999</v>
      </c>
      <c r="BK69" s="28">
        <v>0</v>
      </c>
      <c r="BL69" s="28">
        <v>0</v>
      </c>
      <c r="BM69" s="28">
        <v>0</v>
      </c>
      <c r="BN69" s="28">
        <v>0</v>
      </c>
      <c r="BO69" s="28">
        <v>0</v>
      </c>
      <c r="BP69" s="28">
        <v>0</v>
      </c>
      <c r="BQ69" s="28">
        <v>0</v>
      </c>
      <c r="BR69" s="28">
        <v>1</v>
      </c>
      <c r="BS69" s="28">
        <v>0</v>
      </c>
    </row>
    <row r="70" spans="1:71" x14ac:dyDescent="0.4">
      <c r="A70" s="15">
        <v>40057</v>
      </c>
      <c r="B70" s="32">
        <v>69</v>
      </c>
      <c r="C70" s="32">
        <v>720</v>
      </c>
      <c r="D70" s="14">
        <v>475717</v>
      </c>
      <c r="E70" s="14">
        <v>1438256</v>
      </c>
      <c r="F70" s="14">
        <v>4516470</v>
      </c>
      <c r="G70" s="14">
        <v>1336852</v>
      </c>
      <c r="H70" s="14">
        <v>649506</v>
      </c>
      <c r="I70" s="13">
        <f t="shared" si="44"/>
        <v>8416801</v>
      </c>
      <c r="J70" s="13">
        <f t="shared" si="26"/>
        <v>8416.8009999999995</v>
      </c>
      <c r="K70" s="14">
        <v>1037046</v>
      </c>
      <c r="L70" s="14">
        <v>2387863</v>
      </c>
      <c r="M70" s="14">
        <v>7902183.0999999996</v>
      </c>
      <c r="N70" s="14">
        <v>2326758</v>
      </c>
      <c r="O70" s="14">
        <v>573476</v>
      </c>
      <c r="P70" s="13">
        <f t="shared" si="27"/>
        <v>14227326.1</v>
      </c>
      <c r="Q70" s="13">
        <f t="shared" si="28"/>
        <v>14227.3261</v>
      </c>
      <c r="R70" s="14">
        <v>283421</v>
      </c>
      <c r="S70" s="14">
        <v>779862</v>
      </c>
      <c r="T70" s="14">
        <v>2949799</v>
      </c>
      <c r="U70" s="14">
        <v>858948</v>
      </c>
      <c r="V70" s="14">
        <v>431992</v>
      </c>
      <c r="W70" s="13">
        <f t="shared" si="29"/>
        <v>5304022</v>
      </c>
      <c r="X70" s="13">
        <f t="shared" si="30"/>
        <v>5304.0219999999999</v>
      </c>
      <c r="Y70" s="14">
        <v>293350</v>
      </c>
      <c r="Z70" s="14">
        <v>975264</v>
      </c>
      <c r="AA70" s="14">
        <v>2148536</v>
      </c>
      <c r="AB70" s="14">
        <v>840066</v>
      </c>
      <c r="AC70" s="14">
        <v>511300.71</v>
      </c>
      <c r="AD70" s="13">
        <f t="shared" si="31"/>
        <v>4768516.71</v>
      </c>
      <c r="AE70" s="13">
        <f t="shared" si="32"/>
        <v>4768.5167099999999</v>
      </c>
      <c r="AF70" s="14">
        <v>8416801</v>
      </c>
      <c r="AG70" s="14">
        <v>6676360</v>
      </c>
      <c r="AH70" s="14">
        <v>5152330</v>
      </c>
      <c r="AI70" s="14">
        <v>4584856.71</v>
      </c>
      <c r="AJ70" s="14">
        <f t="shared" si="33"/>
        <v>20245491</v>
      </c>
      <c r="AK70" s="13">
        <f t="shared" si="22"/>
        <v>24830347.710000001</v>
      </c>
      <c r="AL70" s="13">
        <f t="shared" si="34"/>
        <v>24830.347710000002</v>
      </c>
      <c r="AM70" s="14">
        <f t="shared" si="35"/>
        <v>8533701.0138888899</v>
      </c>
      <c r="AN70" s="14">
        <f t="shared" si="36"/>
        <v>6550729.5698924726</v>
      </c>
      <c r="AO70" s="14">
        <f t="shared" si="37"/>
        <v>5055377.5537634408</v>
      </c>
      <c r="AP70" s="14">
        <f t="shared" si="23"/>
        <v>7550966.0999999996</v>
      </c>
      <c r="AQ70" s="14">
        <f t="shared" si="24"/>
        <v>151692</v>
      </c>
      <c r="AR70" s="13">
        <f t="shared" si="25"/>
        <v>24830347.710000001</v>
      </c>
      <c r="AS70" s="13">
        <f t="shared" si="38"/>
        <v>7702658.0999999996</v>
      </c>
      <c r="AT70" s="25">
        <v>0</v>
      </c>
      <c r="AU70" s="26">
        <v>0</v>
      </c>
      <c r="AV70" s="27">
        <v>0</v>
      </c>
      <c r="AW70" s="30">
        <v>0</v>
      </c>
      <c r="AX70" s="17">
        <v>0</v>
      </c>
      <c r="AY70" s="19">
        <v>0</v>
      </c>
      <c r="AZ70" s="21">
        <v>0</v>
      </c>
      <c r="BA70" s="31">
        <v>0</v>
      </c>
      <c r="BB70" s="14">
        <f t="shared" si="39"/>
        <v>0</v>
      </c>
      <c r="BC70" s="14">
        <f t="shared" si="40"/>
        <v>0</v>
      </c>
      <c r="BD70" s="14">
        <f t="shared" si="41"/>
        <v>0</v>
      </c>
      <c r="BE70" s="14">
        <f t="shared" si="42"/>
        <v>0</v>
      </c>
      <c r="BF70" s="14">
        <v>16.309999999999999</v>
      </c>
      <c r="BG70" s="14">
        <v>16.309999999999999</v>
      </c>
      <c r="BH70" s="14">
        <v>16.309999999999999</v>
      </c>
      <c r="BI70" s="14">
        <v>16.309999999999999</v>
      </c>
      <c r="BJ70" s="13">
        <f t="shared" si="43"/>
        <v>16.309999999999999</v>
      </c>
      <c r="BK70" s="28">
        <v>0</v>
      </c>
      <c r="BL70" s="28">
        <v>0</v>
      </c>
      <c r="BM70" s="28">
        <v>0</v>
      </c>
      <c r="BN70" s="28">
        <v>0</v>
      </c>
      <c r="BO70" s="28">
        <v>0</v>
      </c>
      <c r="BP70" s="28">
        <v>0</v>
      </c>
      <c r="BQ70" s="28">
        <v>0</v>
      </c>
      <c r="BR70" s="28">
        <v>1</v>
      </c>
      <c r="BS70" s="28">
        <v>0</v>
      </c>
    </row>
    <row r="71" spans="1:71" x14ac:dyDescent="0.4">
      <c r="A71" s="15">
        <v>40087</v>
      </c>
      <c r="B71" s="32">
        <v>70</v>
      </c>
      <c r="C71" s="32">
        <v>743</v>
      </c>
      <c r="D71" s="14">
        <v>472878</v>
      </c>
      <c r="E71" s="14">
        <v>1488745</v>
      </c>
      <c r="F71" s="14">
        <v>4587326</v>
      </c>
      <c r="G71" s="14">
        <v>1317935</v>
      </c>
      <c r="H71" s="14">
        <v>658857</v>
      </c>
      <c r="I71" s="13">
        <f t="shared" si="44"/>
        <v>8525741</v>
      </c>
      <c r="J71" s="13">
        <f t="shared" si="26"/>
        <v>8525.741</v>
      </c>
      <c r="K71" s="14">
        <v>1078596</v>
      </c>
      <c r="L71" s="14">
        <v>2449863</v>
      </c>
      <c r="M71" s="14">
        <v>8013929</v>
      </c>
      <c r="N71" s="14">
        <v>2408122</v>
      </c>
      <c r="O71" s="14">
        <v>601240.4</v>
      </c>
      <c r="P71" s="13">
        <f t="shared" si="27"/>
        <v>14551750.4</v>
      </c>
      <c r="Q71" s="13">
        <f t="shared" si="28"/>
        <v>14551.750400000001</v>
      </c>
      <c r="R71" s="14">
        <v>283368</v>
      </c>
      <c r="S71" s="14">
        <v>825015</v>
      </c>
      <c r="T71" s="14">
        <v>3066268</v>
      </c>
      <c r="U71" s="14">
        <v>870072</v>
      </c>
      <c r="V71" s="14">
        <v>448454</v>
      </c>
      <c r="W71" s="13">
        <f t="shared" si="29"/>
        <v>5493177</v>
      </c>
      <c r="X71" s="13">
        <f t="shared" si="30"/>
        <v>5493.1769999999997</v>
      </c>
      <c r="Y71" s="14">
        <v>300980</v>
      </c>
      <c r="Z71" s="14">
        <v>1016152</v>
      </c>
      <c r="AA71" s="14">
        <v>2190997</v>
      </c>
      <c r="AB71" s="14">
        <v>844821</v>
      </c>
      <c r="AC71" s="14">
        <v>495914.74</v>
      </c>
      <c r="AD71" s="13">
        <f t="shared" si="31"/>
        <v>4848864.74</v>
      </c>
      <c r="AE71" s="13">
        <f t="shared" si="32"/>
        <v>4848.86474</v>
      </c>
      <c r="AF71" s="14">
        <v>8525741</v>
      </c>
      <c r="AG71" s="14">
        <v>6839879</v>
      </c>
      <c r="AH71" s="14">
        <v>5337779</v>
      </c>
      <c r="AI71" s="14">
        <v>4669656.7399999993</v>
      </c>
      <c r="AJ71" s="14">
        <f t="shared" si="33"/>
        <v>20703399</v>
      </c>
      <c r="AK71" s="13">
        <f t="shared" si="22"/>
        <v>25373055.739999998</v>
      </c>
      <c r="AL71" s="13">
        <f t="shared" si="34"/>
        <v>25373.05574</v>
      </c>
      <c r="AM71" s="14">
        <f t="shared" si="35"/>
        <v>8376569.2193808882</v>
      </c>
      <c r="AN71" s="14">
        <f t="shared" si="36"/>
        <v>6711171.5994623667</v>
      </c>
      <c r="AO71" s="14">
        <f t="shared" si="37"/>
        <v>5237336.9220430106</v>
      </c>
      <c r="AP71" s="14">
        <f t="shared" si="23"/>
        <v>7711871.4000000004</v>
      </c>
      <c r="AQ71" s="14">
        <f t="shared" si="24"/>
        <v>155398</v>
      </c>
      <c r="AR71" s="13">
        <f t="shared" si="25"/>
        <v>25373055.739999998</v>
      </c>
      <c r="AS71" s="13">
        <f t="shared" si="38"/>
        <v>7867269.4000000004</v>
      </c>
      <c r="AT71" s="25">
        <v>0</v>
      </c>
      <c r="AU71" s="26">
        <v>0</v>
      </c>
      <c r="AV71" s="27">
        <v>0</v>
      </c>
      <c r="AW71" s="30">
        <v>0</v>
      </c>
      <c r="AX71" s="17">
        <v>0</v>
      </c>
      <c r="AY71" s="19">
        <v>0</v>
      </c>
      <c r="AZ71" s="21">
        <v>0</v>
      </c>
      <c r="BA71" s="31">
        <v>0</v>
      </c>
      <c r="BB71" s="14">
        <f t="shared" si="39"/>
        <v>0</v>
      </c>
      <c r="BC71" s="14">
        <f t="shared" si="40"/>
        <v>0</v>
      </c>
      <c r="BD71" s="14">
        <f t="shared" si="41"/>
        <v>0</v>
      </c>
      <c r="BE71" s="14">
        <f t="shared" si="42"/>
        <v>0</v>
      </c>
      <c r="BF71" s="14">
        <v>16.309999999999999</v>
      </c>
      <c r="BG71" s="14">
        <v>16.309999999999999</v>
      </c>
      <c r="BH71" s="14">
        <v>16.309999999999999</v>
      </c>
      <c r="BI71" s="14">
        <v>16.309999999999999</v>
      </c>
      <c r="BJ71" s="13">
        <f t="shared" si="43"/>
        <v>16.309999999999999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1</v>
      </c>
      <c r="BS71" s="28">
        <v>0</v>
      </c>
    </row>
    <row r="72" spans="1:71" x14ac:dyDescent="0.4">
      <c r="A72" s="15">
        <v>40118</v>
      </c>
      <c r="B72" s="32">
        <v>71</v>
      </c>
      <c r="C72" s="32">
        <v>720</v>
      </c>
      <c r="D72" s="14">
        <v>484073</v>
      </c>
      <c r="E72" s="14">
        <v>1520234</v>
      </c>
      <c r="F72" s="14">
        <v>4586570</v>
      </c>
      <c r="G72" s="14">
        <v>1379266</v>
      </c>
      <c r="H72" s="14">
        <v>665609</v>
      </c>
      <c r="I72" s="13">
        <f t="shared" si="44"/>
        <v>8635752</v>
      </c>
      <c r="J72" s="13">
        <f t="shared" si="26"/>
        <v>8635.7520000000004</v>
      </c>
      <c r="K72" s="14">
        <v>1062416</v>
      </c>
      <c r="L72" s="14">
        <v>2339666</v>
      </c>
      <c r="M72" s="14">
        <v>8103644.4000000004</v>
      </c>
      <c r="N72" s="14">
        <v>2363884</v>
      </c>
      <c r="O72" s="14">
        <v>545593.19999999995</v>
      </c>
      <c r="P72" s="13">
        <f t="shared" si="27"/>
        <v>14415203.6</v>
      </c>
      <c r="Q72" s="13">
        <f t="shared" si="28"/>
        <v>14415.203599999999</v>
      </c>
      <c r="R72" s="14">
        <v>288432</v>
      </c>
      <c r="S72" s="14">
        <v>835007</v>
      </c>
      <c r="T72" s="14">
        <v>3227613</v>
      </c>
      <c r="U72" s="14">
        <v>959801</v>
      </c>
      <c r="V72" s="14">
        <v>452903</v>
      </c>
      <c r="W72" s="13">
        <f t="shared" si="29"/>
        <v>5763756</v>
      </c>
      <c r="X72" s="13">
        <f t="shared" si="30"/>
        <v>5763.7560000000003</v>
      </c>
      <c r="Y72" s="14">
        <v>297448</v>
      </c>
      <c r="Z72" s="14">
        <v>1010965</v>
      </c>
      <c r="AA72" s="14">
        <v>2141100</v>
      </c>
      <c r="AB72" s="14">
        <v>888865</v>
      </c>
      <c r="AC72" s="14">
        <v>463730.6</v>
      </c>
      <c r="AD72" s="13">
        <f t="shared" si="31"/>
        <v>4802108.5999999996</v>
      </c>
      <c r="AE72" s="13">
        <f t="shared" si="32"/>
        <v>4802.1085999999996</v>
      </c>
      <c r="AF72" s="14">
        <v>8635752</v>
      </c>
      <c r="AG72" s="14">
        <v>6802325</v>
      </c>
      <c r="AH72" s="14">
        <v>5601916</v>
      </c>
      <c r="AI72" s="14">
        <v>4616046.6000000006</v>
      </c>
      <c r="AJ72" s="14">
        <f t="shared" si="33"/>
        <v>21039993</v>
      </c>
      <c r="AK72" s="13">
        <f t="shared" si="22"/>
        <v>25656039.600000001</v>
      </c>
      <c r="AL72" s="13">
        <f t="shared" si="34"/>
        <v>25656.0396</v>
      </c>
      <c r="AM72" s="14">
        <f t="shared" si="35"/>
        <v>8755693</v>
      </c>
      <c r="AN72" s="14">
        <f t="shared" si="36"/>
        <v>6674324.2607526882</v>
      </c>
      <c r="AO72" s="14">
        <f t="shared" si="37"/>
        <v>5496503.602150538</v>
      </c>
      <c r="AP72" s="14">
        <f t="shared" si="23"/>
        <v>7612878.5999999996</v>
      </c>
      <c r="AQ72" s="14">
        <f t="shared" si="24"/>
        <v>161840</v>
      </c>
      <c r="AR72" s="13">
        <f t="shared" si="25"/>
        <v>25656039.600000001</v>
      </c>
      <c r="AS72" s="13">
        <f t="shared" si="38"/>
        <v>7774718.5999999996</v>
      </c>
      <c r="AT72" s="25">
        <v>0</v>
      </c>
      <c r="AU72" s="26">
        <v>0</v>
      </c>
      <c r="AV72" s="27">
        <v>0</v>
      </c>
      <c r="AW72" s="30">
        <v>0</v>
      </c>
      <c r="AX72" s="17">
        <v>0</v>
      </c>
      <c r="AY72" s="19">
        <v>0</v>
      </c>
      <c r="AZ72" s="21">
        <v>0</v>
      </c>
      <c r="BA72" s="31">
        <v>0</v>
      </c>
      <c r="BB72" s="14">
        <f t="shared" si="39"/>
        <v>0</v>
      </c>
      <c r="BC72" s="14">
        <f t="shared" si="40"/>
        <v>0</v>
      </c>
      <c r="BD72" s="14">
        <f t="shared" si="41"/>
        <v>0</v>
      </c>
      <c r="BE72" s="14">
        <f t="shared" si="42"/>
        <v>0</v>
      </c>
      <c r="BF72" s="14">
        <v>16.309999999999999</v>
      </c>
      <c r="BG72" s="14">
        <v>16.309999999999999</v>
      </c>
      <c r="BH72" s="14">
        <v>16.309999999999999</v>
      </c>
      <c r="BI72" s="14">
        <v>16.309999999999999</v>
      </c>
      <c r="BJ72" s="13">
        <f t="shared" si="43"/>
        <v>16.309999999999999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1</v>
      </c>
      <c r="BS72" s="28">
        <v>0</v>
      </c>
    </row>
    <row r="73" spans="1:71" x14ac:dyDescent="0.4">
      <c r="A73" s="15">
        <v>40148</v>
      </c>
      <c r="B73" s="32">
        <v>72</v>
      </c>
      <c r="C73" s="32">
        <v>744</v>
      </c>
      <c r="D73" s="14">
        <v>478521</v>
      </c>
      <c r="E73" s="14">
        <v>1577336</v>
      </c>
      <c r="F73" s="14">
        <v>4768804</v>
      </c>
      <c r="G73" s="14">
        <v>1396936</v>
      </c>
      <c r="H73" s="14">
        <v>655034</v>
      </c>
      <c r="I73" s="13">
        <f t="shared" si="44"/>
        <v>8876631</v>
      </c>
      <c r="J73" s="13">
        <f t="shared" si="26"/>
        <v>8876.6309999999994</v>
      </c>
      <c r="K73" s="14">
        <v>1051091</v>
      </c>
      <c r="L73" s="14">
        <v>2412350</v>
      </c>
      <c r="M73" s="14">
        <v>7855316.2000000002</v>
      </c>
      <c r="N73" s="14">
        <v>2387378</v>
      </c>
      <c r="O73" s="14">
        <v>522509.9</v>
      </c>
      <c r="P73" s="13">
        <f t="shared" si="27"/>
        <v>14228645.1</v>
      </c>
      <c r="Q73" s="13">
        <f t="shared" si="28"/>
        <v>14228.6451</v>
      </c>
      <c r="R73" s="14">
        <v>291678</v>
      </c>
      <c r="S73" s="14">
        <v>896312</v>
      </c>
      <c r="T73" s="14">
        <v>3413601</v>
      </c>
      <c r="U73" s="14">
        <v>1035231</v>
      </c>
      <c r="V73" s="14">
        <v>457754</v>
      </c>
      <c r="W73" s="13">
        <f t="shared" si="29"/>
        <v>6094576</v>
      </c>
      <c r="X73" s="13">
        <f t="shared" si="30"/>
        <v>6094.576</v>
      </c>
      <c r="Y73" s="14">
        <v>300426</v>
      </c>
      <c r="Z73" s="14">
        <v>1082070</v>
      </c>
      <c r="AA73" s="14">
        <v>2164241</v>
      </c>
      <c r="AB73" s="14">
        <v>919838</v>
      </c>
      <c r="AC73" s="14">
        <v>456767.6</v>
      </c>
      <c r="AD73" s="13">
        <f t="shared" si="31"/>
        <v>4923342.5999999996</v>
      </c>
      <c r="AE73" s="13">
        <f t="shared" si="32"/>
        <v>4923.3425999999999</v>
      </c>
      <c r="AF73" s="14">
        <v>8876631</v>
      </c>
      <c r="AG73" s="14">
        <v>6852869</v>
      </c>
      <c r="AH73" s="14">
        <v>5923502</v>
      </c>
      <c r="AI73" s="14">
        <v>4737653.5999999996</v>
      </c>
      <c r="AJ73" s="14">
        <f t="shared" si="33"/>
        <v>21653002</v>
      </c>
      <c r="AK73" s="13">
        <f t="shared" si="22"/>
        <v>26390655.600000001</v>
      </c>
      <c r="AL73" s="13">
        <f t="shared" si="34"/>
        <v>26390.655600000002</v>
      </c>
      <c r="AM73" s="14">
        <f t="shared" si="35"/>
        <v>8709597.6209677421</v>
      </c>
      <c r="AN73" s="14">
        <f t="shared" si="36"/>
        <v>6723917.1639784947</v>
      </c>
      <c r="AO73" s="14">
        <f t="shared" si="37"/>
        <v>5812038.2526881723</v>
      </c>
      <c r="AP73" s="14">
        <f t="shared" si="23"/>
        <v>7375776.0999999996</v>
      </c>
      <c r="AQ73" s="14">
        <f t="shared" si="24"/>
        <v>171074</v>
      </c>
      <c r="AR73" s="13">
        <f t="shared" si="25"/>
        <v>26390655.600000001</v>
      </c>
      <c r="AS73" s="13">
        <f t="shared" si="38"/>
        <v>7546850.0999999996</v>
      </c>
      <c r="AT73" s="25">
        <v>0</v>
      </c>
      <c r="AU73" s="26">
        <v>0</v>
      </c>
      <c r="AV73" s="27">
        <v>0</v>
      </c>
      <c r="AW73" s="30">
        <v>0</v>
      </c>
      <c r="AX73" s="17">
        <v>0</v>
      </c>
      <c r="AY73" s="19">
        <v>0</v>
      </c>
      <c r="AZ73" s="21">
        <v>0</v>
      </c>
      <c r="BA73" s="31">
        <v>0</v>
      </c>
      <c r="BB73" s="14">
        <f t="shared" si="39"/>
        <v>0</v>
      </c>
      <c r="BC73" s="14">
        <f t="shared" si="40"/>
        <v>0</v>
      </c>
      <c r="BD73" s="14">
        <f t="shared" si="41"/>
        <v>0</v>
      </c>
      <c r="BE73" s="14">
        <f t="shared" si="42"/>
        <v>0</v>
      </c>
      <c r="BF73" s="14">
        <v>16.309999999999999</v>
      </c>
      <c r="BG73" s="14">
        <v>16.309999999999999</v>
      </c>
      <c r="BH73" s="14">
        <v>16.309999999999999</v>
      </c>
      <c r="BI73" s="14">
        <v>16.309999999999999</v>
      </c>
      <c r="BJ73" s="13">
        <f t="shared" si="43"/>
        <v>16.309999999999999</v>
      </c>
      <c r="BK73" s="28">
        <v>0</v>
      </c>
      <c r="BL73" s="28">
        <v>0</v>
      </c>
      <c r="BM73" s="28">
        <v>0</v>
      </c>
      <c r="BN73" s="28">
        <v>0</v>
      </c>
      <c r="BO73" s="28">
        <v>0</v>
      </c>
      <c r="BP73" s="28">
        <v>0</v>
      </c>
      <c r="BQ73" s="28">
        <v>0</v>
      </c>
      <c r="BR73" s="28">
        <v>1</v>
      </c>
      <c r="BS73" s="28">
        <v>0</v>
      </c>
    </row>
    <row r="74" spans="1:71" x14ac:dyDescent="0.4">
      <c r="A74" s="15">
        <v>40179</v>
      </c>
      <c r="B74" s="32">
        <v>73</v>
      </c>
      <c r="C74" s="32">
        <v>744</v>
      </c>
      <c r="D74" s="14">
        <v>460383</v>
      </c>
      <c r="E74" s="14">
        <v>1577345</v>
      </c>
      <c r="F74" s="14">
        <v>4934723</v>
      </c>
      <c r="G74" s="14">
        <v>1576494</v>
      </c>
      <c r="H74" s="14">
        <v>686131</v>
      </c>
      <c r="I74" s="13">
        <f t="shared" si="44"/>
        <v>9235076</v>
      </c>
      <c r="J74" s="13">
        <f>I74/1000</f>
        <v>9235.0759999999991</v>
      </c>
      <c r="K74" s="14">
        <v>1058953</v>
      </c>
      <c r="L74" s="14">
        <v>2396403</v>
      </c>
      <c r="M74" s="14">
        <v>7348949</v>
      </c>
      <c r="N74" s="14">
        <v>2103829.2999999998</v>
      </c>
      <c r="O74" s="14">
        <v>516413</v>
      </c>
      <c r="P74" s="13">
        <f>SUM(K74:O74)</f>
        <v>13424547.300000001</v>
      </c>
      <c r="Q74" s="13">
        <f>P74/1000</f>
        <v>13424.5473</v>
      </c>
      <c r="R74" s="14">
        <v>266606</v>
      </c>
      <c r="S74" s="14">
        <v>833708</v>
      </c>
      <c r="T74" s="14">
        <v>3260027</v>
      </c>
      <c r="U74" s="14">
        <v>1048371.6</v>
      </c>
      <c r="V74" s="14">
        <v>441939</v>
      </c>
      <c r="W74" s="13">
        <f t="shared" si="29"/>
        <v>5850651.5999999996</v>
      </c>
      <c r="X74" s="13">
        <f>W74/1000</f>
        <v>5850.6515999999992</v>
      </c>
      <c r="Y74" s="14">
        <v>279402.75</v>
      </c>
      <c r="Z74" s="14">
        <v>932490.35</v>
      </c>
      <c r="AA74" s="14">
        <v>2140439.2999999998</v>
      </c>
      <c r="AB74" s="14">
        <v>1070011.4099999999</v>
      </c>
      <c r="AC74" s="14">
        <v>427842</v>
      </c>
      <c r="AD74" s="13">
        <f t="shared" si="31"/>
        <v>4850185.8099999996</v>
      </c>
      <c r="AE74" s="13">
        <f t="shared" si="32"/>
        <v>4850.1858099999999</v>
      </c>
      <c r="AF74" s="14">
        <v>9235076</v>
      </c>
      <c r="AG74" s="14">
        <v>5910982</v>
      </c>
      <c r="AH74" s="14">
        <v>5666554</v>
      </c>
      <c r="AI74" s="14">
        <v>4678269.8099999996</v>
      </c>
      <c r="AJ74" s="14">
        <f t="shared" si="33"/>
        <v>20812612</v>
      </c>
      <c r="AK74" s="13">
        <f t="shared" si="22"/>
        <v>25490881.809999999</v>
      </c>
      <c r="AL74" s="13">
        <f t="shared" si="34"/>
        <v>25490.881809999999</v>
      </c>
      <c r="AM74" s="14">
        <f t="shared" si="35"/>
        <v>9061297.6881720424</v>
      </c>
      <c r="AN74" s="14">
        <f t="shared" si="36"/>
        <v>5799753.8440860212</v>
      </c>
      <c r="AO74" s="14">
        <f t="shared" si="37"/>
        <v>5559925.2956989249</v>
      </c>
      <c r="AP74" s="14">
        <f t="shared" si="23"/>
        <v>7513565.3000000007</v>
      </c>
      <c r="AQ74" s="14">
        <f t="shared" si="24"/>
        <v>184097.59999999963</v>
      </c>
      <c r="AR74" s="13">
        <f t="shared" si="25"/>
        <v>25490881.809999999</v>
      </c>
      <c r="AS74" s="13">
        <f t="shared" si="38"/>
        <v>7697662.9000000004</v>
      </c>
      <c r="AT74" s="25">
        <v>0</v>
      </c>
      <c r="AU74" s="26">
        <v>0</v>
      </c>
      <c r="AV74" s="27">
        <v>0</v>
      </c>
      <c r="AW74" s="30">
        <v>0</v>
      </c>
      <c r="AX74" s="17">
        <v>0</v>
      </c>
      <c r="AY74" s="19">
        <v>0</v>
      </c>
      <c r="AZ74" s="21">
        <v>0</v>
      </c>
      <c r="BA74" s="31">
        <v>0</v>
      </c>
      <c r="BB74" s="14">
        <f t="shared" si="39"/>
        <v>0</v>
      </c>
      <c r="BC74" s="14">
        <f t="shared" si="40"/>
        <v>0</v>
      </c>
      <c r="BD74" s="14">
        <f t="shared" si="41"/>
        <v>0</v>
      </c>
      <c r="BE74" s="14">
        <f t="shared" si="42"/>
        <v>0</v>
      </c>
      <c r="BF74" s="14">
        <v>12.91</v>
      </c>
      <c r="BG74" s="14">
        <v>12.91</v>
      </c>
      <c r="BH74" s="14">
        <v>12.91</v>
      </c>
      <c r="BI74" s="14">
        <v>12.91</v>
      </c>
      <c r="BJ74" s="13">
        <f t="shared" si="43"/>
        <v>12.91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1</v>
      </c>
      <c r="BS74" s="28">
        <v>0</v>
      </c>
    </row>
    <row r="75" spans="1:71" x14ac:dyDescent="0.4">
      <c r="A75" s="15">
        <v>40210</v>
      </c>
      <c r="B75" s="32">
        <v>74</v>
      </c>
      <c r="C75" s="32">
        <v>673</v>
      </c>
      <c r="D75" s="14">
        <v>442546</v>
      </c>
      <c r="E75" s="14">
        <v>1521047</v>
      </c>
      <c r="F75" s="14">
        <v>4805332</v>
      </c>
      <c r="G75" s="14">
        <v>1489158</v>
      </c>
      <c r="H75" s="14">
        <v>654256</v>
      </c>
      <c r="I75" s="13">
        <f t="shared" si="44"/>
        <v>8912339</v>
      </c>
      <c r="J75" s="13">
        <f t="shared" ref="J75:J138" si="45">I75/1000</f>
        <v>8912.3389999999999</v>
      </c>
      <c r="K75" s="14">
        <v>1005539</v>
      </c>
      <c r="L75" s="14">
        <v>2319484</v>
      </c>
      <c r="M75" s="14">
        <v>7871394</v>
      </c>
      <c r="N75" s="14">
        <v>2363640</v>
      </c>
      <c r="O75" s="14">
        <v>517463</v>
      </c>
      <c r="P75" s="13">
        <f t="shared" ref="P75:P121" si="46">SUM(K75:O75)</f>
        <v>14077520</v>
      </c>
      <c r="Q75" s="13">
        <f t="shared" ref="Q75:Q138" si="47">P75/1000</f>
        <v>14077.52</v>
      </c>
      <c r="R75" s="14">
        <v>258873</v>
      </c>
      <c r="S75" s="14">
        <v>817319</v>
      </c>
      <c r="T75" s="14">
        <v>3293548</v>
      </c>
      <c r="U75" s="14">
        <v>1063736</v>
      </c>
      <c r="V75" s="14">
        <v>451653</v>
      </c>
      <c r="W75" s="13">
        <f t="shared" si="29"/>
        <v>5885129</v>
      </c>
      <c r="X75" s="13">
        <f t="shared" ref="X75:X138" si="48">W75/1000</f>
        <v>5885.1289999999999</v>
      </c>
      <c r="Y75" s="14">
        <v>269851.75</v>
      </c>
      <c r="Z75" s="14">
        <v>931582</v>
      </c>
      <c r="AA75" s="14">
        <v>2143149</v>
      </c>
      <c r="AB75" s="14">
        <v>1062813</v>
      </c>
      <c r="AC75" s="14">
        <v>447374</v>
      </c>
      <c r="AD75" s="13">
        <f t="shared" si="31"/>
        <v>4854769.75</v>
      </c>
      <c r="AE75" s="13">
        <f t="shared" si="32"/>
        <v>4854.7697500000004</v>
      </c>
      <c r="AF75" s="14">
        <v>8912339</v>
      </c>
      <c r="AG75" s="14">
        <v>6404362</v>
      </c>
      <c r="AH75" s="14">
        <v>5695536</v>
      </c>
      <c r="AI75" s="14">
        <v>4687868.7500000009</v>
      </c>
      <c r="AJ75" s="14">
        <f t="shared" si="33"/>
        <v>21012237</v>
      </c>
      <c r="AK75" s="13">
        <f t="shared" si="22"/>
        <v>25700105.75</v>
      </c>
      <c r="AL75" s="13">
        <f t="shared" si="34"/>
        <v>25700.105749999999</v>
      </c>
      <c r="AM75" s="14">
        <f t="shared" si="35"/>
        <v>9667173.060921248</v>
      </c>
      <c r="AN75" s="14">
        <f t="shared" si="36"/>
        <v>6283849.8118279567</v>
      </c>
      <c r="AO75" s="14">
        <f t="shared" si="37"/>
        <v>5588361.935483871</v>
      </c>
      <c r="AP75" s="14">
        <f t="shared" si="23"/>
        <v>7673158</v>
      </c>
      <c r="AQ75" s="14">
        <f t="shared" si="24"/>
        <v>189593</v>
      </c>
      <c r="AR75" s="13">
        <f t="shared" si="25"/>
        <v>25700105.75</v>
      </c>
      <c r="AS75" s="13">
        <f t="shared" si="38"/>
        <v>7862751</v>
      </c>
      <c r="AT75" s="25">
        <v>0</v>
      </c>
      <c r="AU75" s="26">
        <v>0</v>
      </c>
      <c r="AV75" s="27">
        <v>0</v>
      </c>
      <c r="AW75" s="30">
        <v>0</v>
      </c>
      <c r="AX75" s="17">
        <v>0</v>
      </c>
      <c r="AY75" s="19">
        <v>0</v>
      </c>
      <c r="AZ75" s="21">
        <v>0</v>
      </c>
      <c r="BA75" s="31">
        <v>0</v>
      </c>
      <c r="BB75" s="14">
        <f t="shared" si="39"/>
        <v>0</v>
      </c>
      <c r="BC75" s="14">
        <f t="shared" si="40"/>
        <v>0</v>
      </c>
      <c r="BD75" s="14">
        <f t="shared" si="41"/>
        <v>0</v>
      </c>
      <c r="BE75" s="14">
        <f t="shared" si="42"/>
        <v>0</v>
      </c>
      <c r="BF75" s="14">
        <v>13.82</v>
      </c>
      <c r="BG75" s="14">
        <v>13.82</v>
      </c>
      <c r="BH75" s="14">
        <v>15.91</v>
      </c>
      <c r="BI75" s="14">
        <v>13.82</v>
      </c>
      <c r="BJ75" s="13">
        <f t="shared" si="43"/>
        <v>14.342499999999999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1</v>
      </c>
      <c r="BS75" s="28">
        <v>0</v>
      </c>
    </row>
    <row r="76" spans="1:71" x14ac:dyDescent="0.4">
      <c r="A76" s="15">
        <v>40238</v>
      </c>
      <c r="B76" s="32">
        <v>75</v>
      </c>
      <c r="C76" s="32">
        <v>744</v>
      </c>
      <c r="D76" s="14">
        <v>466995</v>
      </c>
      <c r="E76" s="14">
        <v>1671008</v>
      </c>
      <c r="F76" s="14">
        <v>4841148</v>
      </c>
      <c r="G76" s="14">
        <v>1488181</v>
      </c>
      <c r="H76" s="14">
        <v>685415</v>
      </c>
      <c r="I76" s="13">
        <f t="shared" si="44"/>
        <v>9152747</v>
      </c>
      <c r="J76" s="13">
        <f t="shared" si="45"/>
        <v>9152.7469999999994</v>
      </c>
      <c r="K76" s="14">
        <v>1087391</v>
      </c>
      <c r="L76" s="14">
        <v>2545879</v>
      </c>
      <c r="M76" s="14">
        <v>8094400</v>
      </c>
      <c r="N76" s="14">
        <v>2500191</v>
      </c>
      <c r="O76" s="14">
        <v>538018</v>
      </c>
      <c r="P76" s="13">
        <f t="shared" si="46"/>
        <v>14765879</v>
      </c>
      <c r="Q76" s="13">
        <f t="shared" si="47"/>
        <v>14765.879000000001</v>
      </c>
      <c r="R76" s="14">
        <v>276651</v>
      </c>
      <c r="S76" s="14">
        <v>907111</v>
      </c>
      <c r="T76" s="14">
        <v>3408517</v>
      </c>
      <c r="U76" s="14">
        <v>1091851</v>
      </c>
      <c r="V76" s="14">
        <v>478299</v>
      </c>
      <c r="W76" s="13">
        <f t="shared" si="29"/>
        <v>6162429</v>
      </c>
      <c r="X76" s="13">
        <f t="shared" si="48"/>
        <v>6162.4290000000001</v>
      </c>
      <c r="Y76" s="14">
        <v>276285.82</v>
      </c>
      <c r="Z76" s="14">
        <v>994963</v>
      </c>
      <c r="AA76" s="14">
        <v>2177851</v>
      </c>
      <c r="AB76" s="14">
        <v>1119762</v>
      </c>
      <c r="AC76" s="14">
        <v>466965</v>
      </c>
      <c r="AD76" s="13">
        <f t="shared" si="31"/>
        <v>5035826.82</v>
      </c>
      <c r="AE76" s="13">
        <f t="shared" si="32"/>
        <v>5035.8268200000002</v>
      </c>
      <c r="AF76" s="14">
        <v>9152747</v>
      </c>
      <c r="AG76" s="14">
        <v>6713914</v>
      </c>
      <c r="AH76" s="14">
        <v>5969775</v>
      </c>
      <c r="AI76" s="14">
        <v>4872743.8199999994</v>
      </c>
      <c r="AJ76" s="14">
        <f t="shared" si="33"/>
        <v>21836436</v>
      </c>
      <c r="AK76" s="13">
        <f t="shared" si="22"/>
        <v>26709179.82</v>
      </c>
      <c r="AL76" s="13">
        <f t="shared" si="34"/>
        <v>26709.179820000001</v>
      </c>
      <c r="AM76" s="14">
        <f t="shared" si="35"/>
        <v>8980517.889784947</v>
      </c>
      <c r="AN76" s="14">
        <f t="shared" si="36"/>
        <v>6587576.9086021511</v>
      </c>
      <c r="AO76" s="14">
        <f t="shared" si="37"/>
        <v>5857440.5241935486</v>
      </c>
      <c r="AP76" s="14">
        <f t="shared" si="23"/>
        <v>8051965</v>
      </c>
      <c r="AQ76" s="14">
        <f t="shared" si="24"/>
        <v>192654</v>
      </c>
      <c r="AR76" s="13">
        <f t="shared" si="25"/>
        <v>26709179.82</v>
      </c>
      <c r="AS76" s="13">
        <f t="shared" si="38"/>
        <v>8244619</v>
      </c>
      <c r="AT76" s="25">
        <v>0</v>
      </c>
      <c r="AU76" s="26">
        <v>0</v>
      </c>
      <c r="AV76" s="27">
        <v>0</v>
      </c>
      <c r="AW76" s="30">
        <v>0</v>
      </c>
      <c r="AX76" s="17">
        <v>0</v>
      </c>
      <c r="AY76" s="19">
        <v>0</v>
      </c>
      <c r="AZ76" s="21">
        <v>0</v>
      </c>
      <c r="BA76" s="31">
        <v>0</v>
      </c>
      <c r="BB76" s="14">
        <f t="shared" si="39"/>
        <v>0</v>
      </c>
      <c r="BC76" s="14">
        <f t="shared" si="40"/>
        <v>0</v>
      </c>
      <c r="BD76" s="14">
        <f t="shared" si="41"/>
        <v>0</v>
      </c>
      <c r="BE76" s="14">
        <f t="shared" si="42"/>
        <v>0</v>
      </c>
      <c r="BF76" s="14">
        <v>27.24</v>
      </c>
      <c r="BG76" s="14">
        <v>27.24</v>
      </c>
      <c r="BH76" s="14">
        <v>30.38</v>
      </c>
      <c r="BI76" s="14">
        <v>27.24</v>
      </c>
      <c r="BJ76" s="13">
        <f t="shared" si="43"/>
        <v>28.024999999999999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1</v>
      </c>
      <c r="BS76" s="28">
        <v>0</v>
      </c>
    </row>
    <row r="77" spans="1:71" x14ac:dyDescent="0.4">
      <c r="A77" s="15">
        <v>40269</v>
      </c>
      <c r="B77" s="32">
        <v>76</v>
      </c>
      <c r="C77" s="32">
        <v>720</v>
      </c>
      <c r="D77" s="14">
        <v>487028</v>
      </c>
      <c r="E77" s="14">
        <v>1659728</v>
      </c>
      <c r="F77" s="14">
        <v>4871630</v>
      </c>
      <c r="G77" s="14">
        <v>1443291</v>
      </c>
      <c r="H77" s="14">
        <v>688573</v>
      </c>
      <c r="I77" s="13">
        <f t="shared" si="44"/>
        <v>9150250</v>
      </c>
      <c r="J77" s="13">
        <f t="shared" si="45"/>
        <v>9150.25</v>
      </c>
      <c r="K77" s="14">
        <v>1075714</v>
      </c>
      <c r="L77" s="14">
        <v>2413117</v>
      </c>
      <c r="M77" s="14">
        <v>8406675</v>
      </c>
      <c r="N77" s="14">
        <v>2484250</v>
      </c>
      <c r="O77" s="14">
        <v>541330</v>
      </c>
      <c r="P77" s="13">
        <f t="shared" si="46"/>
        <v>14921086</v>
      </c>
      <c r="Q77" s="13">
        <f t="shared" si="47"/>
        <v>14921.085999999999</v>
      </c>
      <c r="R77" s="14">
        <v>286058</v>
      </c>
      <c r="S77" s="14">
        <v>860800</v>
      </c>
      <c r="T77" s="14">
        <v>3346021</v>
      </c>
      <c r="U77" s="14">
        <v>1045106</v>
      </c>
      <c r="V77" s="14">
        <v>471662</v>
      </c>
      <c r="W77" s="13">
        <f t="shared" si="29"/>
        <v>6009647</v>
      </c>
      <c r="X77" s="13">
        <f t="shared" si="48"/>
        <v>6009.6469999999999</v>
      </c>
      <c r="Y77" s="14">
        <v>297215.49</v>
      </c>
      <c r="Z77" s="14">
        <v>950395</v>
      </c>
      <c r="AA77" s="14">
        <v>2200796</v>
      </c>
      <c r="AB77" s="14">
        <v>1009616</v>
      </c>
      <c r="AC77" s="14">
        <v>486855</v>
      </c>
      <c r="AD77" s="13">
        <f t="shared" si="31"/>
        <v>4944877.49</v>
      </c>
      <c r="AE77" s="13">
        <f t="shared" si="32"/>
        <v>4944.8774899999999</v>
      </c>
      <c r="AF77" s="14">
        <v>9150250</v>
      </c>
      <c r="AG77" s="14">
        <v>6703263</v>
      </c>
      <c r="AH77" s="14">
        <v>5803401</v>
      </c>
      <c r="AI77" s="14">
        <v>4765472.4900000012</v>
      </c>
      <c r="AJ77" s="14">
        <f t="shared" si="33"/>
        <v>21656914</v>
      </c>
      <c r="AK77" s="13">
        <f t="shared" si="22"/>
        <v>26422386.490000002</v>
      </c>
      <c r="AL77" s="13">
        <f t="shared" si="34"/>
        <v>26422.386490000001</v>
      </c>
      <c r="AM77" s="14">
        <f t="shared" si="35"/>
        <v>9277336.8055555541</v>
      </c>
      <c r="AN77" s="14">
        <f t="shared" si="36"/>
        <v>6577126.3306451607</v>
      </c>
      <c r="AO77" s="14">
        <f t="shared" si="37"/>
        <v>5694197.2177419355</v>
      </c>
      <c r="AP77" s="14">
        <f t="shared" si="23"/>
        <v>8217823</v>
      </c>
      <c r="AQ77" s="14">
        <f t="shared" si="24"/>
        <v>206246</v>
      </c>
      <c r="AR77" s="13">
        <f t="shared" si="25"/>
        <v>26422386.490000002</v>
      </c>
      <c r="AS77" s="13">
        <f t="shared" si="38"/>
        <v>8424069</v>
      </c>
      <c r="AT77" s="25">
        <v>0</v>
      </c>
      <c r="AU77" s="26">
        <v>0</v>
      </c>
      <c r="AV77" s="27">
        <v>0</v>
      </c>
      <c r="AW77" s="30">
        <v>0</v>
      </c>
      <c r="AX77" s="17">
        <v>0</v>
      </c>
      <c r="AY77" s="19">
        <v>0</v>
      </c>
      <c r="AZ77" s="21">
        <v>0</v>
      </c>
      <c r="BA77" s="31">
        <v>0</v>
      </c>
      <c r="BB77" s="14">
        <f t="shared" si="39"/>
        <v>0</v>
      </c>
      <c r="BC77" s="14">
        <f t="shared" si="40"/>
        <v>0</v>
      </c>
      <c r="BD77" s="14">
        <f t="shared" si="41"/>
        <v>0</v>
      </c>
      <c r="BE77" s="14">
        <f t="shared" si="42"/>
        <v>0</v>
      </c>
      <c r="BF77" s="14">
        <v>21.47</v>
      </c>
      <c r="BG77" s="14">
        <v>21.47</v>
      </c>
      <c r="BH77" s="14">
        <v>24.62</v>
      </c>
      <c r="BI77" s="14">
        <v>21.46</v>
      </c>
      <c r="BJ77" s="13">
        <f t="shared" si="43"/>
        <v>22.255000000000003</v>
      </c>
      <c r="BK77" s="28">
        <v>0</v>
      </c>
      <c r="BL77" s="28">
        <v>0</v>
      </c>
      <c r="BM77" s="28">
        <v>0</v>
      </c>
      <c r="BN77" s="28">
        <v>0</v>
      </c>
      <c r="BO77" s="28">
        <v>0</v>
      </c>
      <c r="BP77" s="28">
        <v>0</v>
      </c>
      <c r="BQ77" s="28">
        <v>0</v>
      </c>
      <c r="BR77" s="28">
        <v>1</v>
      </c>
      <c r="BS77" s="28">
        <v>0</v>
      </c>
    </row>
    <row r="78" spans="1:71" x14ac:dyDescent="0.4">
      <c r="A78" s="15">
        <v>40299</v>
      </c>
      <c r="B78" s="32">
        <v>77</v>
      </c>
      <c r="C78" s="32">
        <v>744</v>
      </c>
      <c r="D78" s="14">
        <v>479188</v>
      </c>
      <c r="E78" s="14">
        <v>1616156</v>
      </c>
      <c r="F78" s="14">
        <v>4594567</v>
      </c>
      <c r="G78" s="14">
        <v>1349500</v>
      </c>
      <c r="H78" s="14">
        <v>669588</v>
      </c>
      <c r="I78" s="13">
        <f t="shared" si="44"/>
        <v>8708999</v>
      </c>
      <c r="J78" s="13">
        <f t="shared" si="45"/>
        <v>8708.9989999999998</v>
      </c>
      <c r="K78" s="14">
        <v>1117008</v>
      </c>
      <c r="L78" s="14">
        <v>2498868</v>
      </c>
      <c r="M78" s="14">
        <v>8324792</v>
      </c>
      <c r="N78" s="14">
        <v>2540499</v>
      </c>
      <c r="O78" s="14">
        <v>544008</v>
      </c>
      <c r="P78" s="13">
        <f t="shared" si="46"/>
        <v>15025175</v>
      </c>
      <c r="Q78" s="13">
        <f t="shared" si="47"/>
        <v>15025.174999999999</v>
      </c>
      <c r="R78" s="14">
        <v>285313</v>
      </c>
      <c r="S78" s="14">
        <v>871460</v>
      </c>
      <c r="T78" s="14">
        <v>3122012</v>
      </c>
      <c r="U78" s="14">
        <v>929995</v>
      </c>
      <c r="V78" s="14">
        <v>449067</v>
      </c>
      <c r="W78" s="13">
        <f t="shared" si="29"/>
        <v>5657847</v>
      </c>
      <c r="X78" s="13">
        <f t="shared" si="48"/>
        <v>5657.8469999999998</v>
      </c>
      <c r="Y78" s="14">
        <v>293931</v>
      </c>
      <c r="Z78" s="14">
        <v>973148</v>
      </c>
      <c r="AA78" s="14">
        <v>2198821</v>
      </c>
      <c r="AB78" s="14">
        <v>910907</v>
      </c>
      <c r="AC78" s="14">
        <v>528150</v>
      </c>
      <c r="AD78" s="13">
        <f t="shared" si="31"/>
        <v>4904957</v>
      </c>
      <c r="AE78" s="13">
        <f t="shared" si="32"/>
        <v>4904.9570000000003</v>
      </c>
      <c r="AF78" s="14">
        <v>8708999</v>
      </c>
      <c r="AG78" s="14">
        <v>6619981</v>
      </c>
      <c r="AH78" s="14">
        <v>5448626</v>
      </c>
      <c r="AI78" s="14">
        <v>4734669.9999999991</v>
      </c>
      <c r="AJ78" s="14">
        <f t="shared" si="33"/>
        <v>20777606</v>
      </c>
      <c r="AK78" s="13">
        <f t="shared" si="22"/>
        <v>25512276</v>
      </c>
      <c r="AL78" s="13">
        <f t="shared" si="34"/>
        <v>25512.276000000002</v>
      </c>
      <c r="AM78" s="14">
        <f t="shared" si="35"/>
        <v>8545119.9865591396</v>
      </c>
      <c r="AN78" s="14">
        <f t="shared" si="36"/>
        <v>6495411.4650537632</v>
      </c>
      <c r="AO78" s="14">
        <f t="shared" si="37"/>
        <v>5346098.0913978489</v>
      </c>
      <c r="AP78" s="14">
        <f t="shared" si="23"/>
        <v>8405194</v>
      </c>
      <c r="AQ78" s="14">
        <f t="shared" si="24"/>
        <v>209221</v>
      </c>
      <c r="AR78" s="13">
        <f t="shared" si="25"/>
        <v>25512276</v>
      </c>
      <c r="AS78" s="13">
        <f t="shared" si="38"/>
        <v>8614415</v>
      </c>
      <c r="AT78" s="25">
        <v>0</v>
      </c>
      <c r="AU78" s="26">
        <v>0</v>
      </c>
      <c r="AV78" s="27">
        <v>0</v>
      </c>
      <c r="AW78" s="30">
        <v>0</v>
      </c>
      <c r="AX78" s="17">
        <v>0</v>
      </c>
      <c r="AY78" s="19">
        <v>0</v>
      </c>
      <c r="AZ78" s="21">
        <v>0</v>
      </c>
      <c r="BA78" s="31">
        <v>0</v>
      </c>
      <c r="BB78" s="14">
        <f t="shared" si="39"/>
        <v>0</v>
      </c>
      <c r="BC78" s="14">
        <f t="shared" si="40"/>
        <v>0</v>
      </c>
      <c r="BD78" s="14">
        <f t="shared" si="41"/>
        <v>0</v>
      </c>
      <c r="BE78" s="14">
        <f t="shared" si="42"/>
        <v>0</v>
      </c>
      <c r="BF78" s="14">
        <v>32.340000000000003</v>
      </c>
      <c r="BG78" s="14">
        <v>30.1</v>
      </c>
      <c r="BH78" s="14">
        <v>33.99</v>
      </c>
      <c r="BI78" s="14">
        <v>32.35</v>
      </c>
      <c r="BJ78" s="13">
        <f t="shared" si="43"/>
        <v>32.195</v>
      </c>
      <c r="BK78" s="28">
        <v>0</v>
      </c>
      <c r="BL78" s="28">
        <v>0</v>
      </c>
      <c r="BM78" s="28">
        <v>0</v>
      </c>
      <c r="BN78" s="28">
        <v>0</v>
      </c>
      <c r="BO78" s="28">
        <v>0</v>
      </c>
      <c r="BP78" s="28">
        <v>0</v>
      </c>
      <c r="BQ78" s="28">
        <v>0</v>
      </c>
      <c r="BR78" s="28">
        <v>1</v>
      </c>
      <c r="BS78" s="28">
        <v>0</v>
      </c>
    </row>
    <row r="79" spans="1:71" x14ac:dyDescent="0.4">
      <c r="A79" s="15">
        <v>40330</v>
      </c>
      <c r="B79" s="32">
        <v>78</v>
      </c>
      <c r="C79" s="32">
        <v>720</v>
      </c>
      <c r="D79" s="14">
        <v>497484</v>
      </c>
      <c r="E79" s="14">
        <v>1601998</v>
      </c>
      <c r="F79" s="14">
        <v>4520711</v>
      </c>
      <c r="G79" s="14">
        <v>1388083</v>
      </c>
      <c r="H79" s="14">
        <v>667520</v>
      </c>
      <c r="I79" s="13">
        <f t="shared" si="44"/>
        <v>8675796</v>
      </c>
      <c r="J79" s="13">
        <f t="shared" si="45"/>
        <v>8675.7960000000003</v>
      </c>
      <c r="K79" s="14">
        <v>1102059</v>
      </c>
      <c r="L79" s="14">
        <v>2475946</v>
      </c>
      <c r="M79" s="14">
        <v>8546983</v>
      </c>
      <c r="N79" s="14">
        <v>2499092</v>
      </c>
      <c r="O79" s="14">
        <v>555482</v>
      </c>
      <c r="P79" s="13">
        <f t="shared" si="46"/>
        <v>15179562</v>
      </c>
      <c r="Q79" s="13">
        <f t="shared" si="47"/>
        <v>15179.562</v>
      </c>
      <c r="R79" s="14">
        <v>294885</v>
      </c>
      <c r="S79" s="14">
        <v>842657</v>
      </c>
      <c r="T79" s="14">
        <v>2950238</v>
      </c>
      <c r="U79" s="14">
        <v>895372</v>
      </c>
      <c r="V79" s="14">
        <v>436909</v>
      </c>
      <c r="W79" s="13">
        <f t="shared" si="29"/>
        <v>5420061</v>
      </c>
      <c r="X79" s="13">
        <f t="shared" si="48"/>
        <v>5420.0609999999997</v>
      </c>
      <c r="Y79" s="14">
        <v>303816</v>
      </c>
      <c r="Z79" s="14">
        <v>985119</v>
      </c>
      <c r="AA79" s="14">
        <v>2194772</v>
      </c>
      <c r="AB79" s="14">
        <v>870072</v>
      </c>
      <c r="AC79" s="14">
        <v>540261</v>
      </c>
      <c r="AD79" s="13">
        <f t="shared" si="31"/>
        <v>4894040</v>
      </c>
      <c r="AE79" s="13">
        <f t="shared" si="32"/>
        <v>4894.04</v>
      </c>
      <c r="AF79" s="14">
        <v>8675796</v>
      </c>
      <c r="AG79" s="14">
        <v>6704290</v>
      </c>
      <c r="AH79" s="14">
        <v>5214110</v>
      </c>
      <c r="AI79" s="14">
        <v>4721013</v>
      </c>
      <c r="AJ79" s="14">
        <f t="shared" si="33"/>
        <v>20594196</v>
      </c>
      <c r="AK79" s="13">
        <f t="shared" si="22"/>
        <v>25315209</v>
      </c>
      <c r="AL79" s="13">
        <f t="shared" si="34"/>
        <v>25315.208999999999</v>
      </c>
      <c r="AM79" s="14">
        <f t="shared" si="35"/>
        <v>8796293.1666666679</v>
      </c>
      <c r="AN79" s="14">
        <f t="shared" si="36"/>
        <v>6578134.0053763445</v>
      </c>
      <c r="AO79" s="14">
        <f t="shared" si="37"/>
        <v>5115995.0268817199</v>
      </c>
      <c r="AP79" s="14">
        <f t="shared" si="23"/>
        <v>8475272</v>
      </c>
      <c r="AQ79" s="14">
        <f t="shared" si="24"/>
        <v>205951</v>
      </c>
      <c r="AR79" s="13">
        <f t="shared" si="25"/>
        <v>25315209</v>
      </c>
      <c r="AS79" s="13">
        <f t="shared" si="38"/>
        <v>8681223</v>
      </c>
      <c r="AT79" s="25">
        <v>0</v>
      </c>
      <c r="AU79" s="26">
        <v>0</v>
      </c>
      <c r="AV79" s="27">
        <v>0</v>
      </c>
      <c r="AW79" s="30">
        <v>0</v>
      </c>
      <c r="AX79" s="17">
        <v>0</v>
      </c>
      <c r="AY79" s="19">
        <v>0</v>
      </c>
      <c r="AZ79" s="21">
        <v>0</v>
      </c>
      <c r="BA79" s="31">
        <v>0</v>
      </c>
      <c r="BB79" s="14">
        <f t="shared" si="39"/>
        <v>0</v>
      </c>
      <c r="BC79" s="14">
        <f t="shared" si="40"/>
        <v>0</v>
      </c>
      <c r="BD79" s="14">
        <f t="shared" si="41"/>
        <v>0</v>
      </c>
      <c r="BE79" s="14">
        <f t="shared" si="42"/>
        <v>0</v>
      </c>
      <c r="BF79" s="14">
        <v>67.7</v>
      </c>
      <c r="BG79" s="14">
        <v>67.7</v>
      </c>
      <c r="BH79" s="14">
        <v>69.400000000000006</v>
      </c>
      <c r="BI79" s="14">
        <v>69.400000000000006</v>
      </c>
      <c r="BJ79" s="13">
        <f t="shared" si="43"/>
        <v>68.550000000000011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1</v>
      </c>
      <c r="BS79" s="28">
        <v>0</v>
      </c>
    </row>
    <row r="80" spans="1:71" x14ac:dyDescent="0.4">
      <c r="A80" s="15">
        <v>40360</v>
      </c>
      <c r="B80" s="32">
        <v>79</v>
      </c>
      <c r="C80" s="32">
        <v>744</v>
      </c>
      <c r="D80" s="14">
        <v>490071</v>
      </c>
      <c r="E80" s="14">
        <v>1541855</v>
      </c>
      <c r="F80" s="14">
        <v>4385968</v>
      </c>
      <c r="G80" s="14">
        <v>1394531</v>
      </c>
      <c r="H80" s="14">
        <v>635114</v>
      </c>
      <c r="I80" s="13">
        <f t="shared" si="44"/>
        <v>8447539</v>
      </c>
      <c r="J80" s="13">
        <f t="shared" si="45"/>
        <v>8447.5390000000007</v>
      </c>
      <c r="K80" s="14">
        <v>1123716</v>
      </c>
      <c r="L80" s="14">
        <v>2529928</v>
      </c>
      <c r="M80" s="14">
        <v>8520574</v>
      </c>
      <c r="N80" s="14">
        <v>2556817</v>
      </c>
      <c r="O80" s="14">
        <v>572328</v>
      </c>
      <c r="P80" s="13">
        <f t="shared" si="46"/>
        <v>15303363</v>
      </c>
      <c r="Q80" s="13">
        <f t="shared" si="47"/>
        <v>15303.362999999999</v>
      </c>
      <c r="R80" s="14">
        <v>287235</v>
      </c>
      <c r="S80" s="14">
        <v>802952</v>
      </c>
      <c r="T80" s="14">
        <v>2820500</v>
      </c>
      <c r="U80" s="14">
        <v>893902</v>
      </c>
      <c r="V80" s="14">
        <v>419079</v>
      </c>
      <c r="W80" s="13">
        <f t="shared" si="29"/>
        <v>5223668</v>
      </c>
      <c r="X80" s="13">
        <f t="shared" si="48"/>
        <v>5223.6679999999997</v>
      </c>
      <c r="Y80" s="14">
        <v>294766</v>
      </c>
      <c r="Z80" s="14">
        <v>969547</v>
      </c>
      <c r="AA80" s="14">
        <v>2209435</v>
      </c>
      <c r="AB80" s="14">
        <v>861690</v>
      </c>
      <c r="AC80" s="14">
        <v>539341</v>
      </c>
      <c r="AD80" s="13">
        <f t="shared" si="31"/>
        <v>4874779</v>
      </c>
      <c r="AE80" s="13">
        <f t="shared" si="32"/>
        <v>4874.7790000000005</v>
      </c>
      <c r="AF80" s="14">
        <v>8447539</v>
      </c>
      <c r="AG80" s="14">
        <v>6631668</v>
      </c>
      <c r="AH80" s="14">
        <v>5021155</v>
      </c>
      <c r="AI80" s="14">
        <v>4703517</v>
      </c>
      <c r="AJ80" s="14">
        <f t="shared" si="33"/>
        <v>20100362</v>
      </c>
      <c r="AK80" s="13">
        <f t="shared" si="22"/>
        <v>24803879</v>
      </c>
      <c r="AL80" s="13">
        <f t="shared" si="34"/>
        <v>24803.879000000001</v>
      </c>
      <c r="AM80" s="14">
        <f t="shared" si="35"/>
        <v>8288579.9327956988</v>
      </c>
      <c r="AN80" s="14">
        <f t="shared" si="36"/>
        <v>6506878.5483870972</v>
      </c>
      <c r="AO80" s="14">
        <f t="shared" si="37"/>
        <v>4926670.9005376343</v>
      </c>
      <c r="AP80" s="14">
        <f t="shared" si="23"/>
        <v>8671695</v>
      </c>
      <c r="AQ80" s="14">
        <f t="shared" si="24"/>
        <v>202513</v>
      </c>
      <c r="AR80" s="13">
        <f t="shared" si="25"/>
        <v>24803879</v>
      </c>
      <c r="AS80" s="13">
        <f t="shared" si="38"/>
        <v>8874208</v>
      </c>
      <c r="AT80" s="25">
        <v>0</v>
      </c>
      <c r="AU80" s="26">
        <v>0</v>
      </c>
      <c r="AV80" s="27">
        <v>0</v>
      </c>
      <c r="AW80" s="30">
        <v>0</v>
      </c>
      <c r="AX80" s="17">
        <v>0</v>
      </c>
      <c r="AY80" s="19">
        <v>0</v>
      </c>
      <c r="AZ80" s="21">
        <v>0</v>
      </c>
      <c r="BA80" s="31">
        <v>0</v>
      </c>
      <c r="BB80" s="14">
        <f t="shared" si="39"/>
        <v>0</v>
      </c>
      <c r="BC80" s="14">
        <f t="shared" si="40"/>
        <v>0</v>
      </c>
      <c r="BD80" s="14">
        <f t="shared" si="41"/>
        <v>0</v>
      </c>
      <c r="BE80" s="14">
        <f t="shared" si="42"/>
        <v>0</v>
      </c>
      <c r="BF80" s="14">
        <v>89.61</v>
      </c>
      <c r="BG80" s="14">
        <v>89.61</v>
      </c>
      <c r="BH80" s="14">
        <v>97.56</v>
      </c>
      <c r="BI80" s="14">
        <v>97.56</v>
      </c>
      <c r="BJ80" s="13">
        <f t="shared" si="43"/>
        <v>93.584999999999994</v>
      </c>
      <c r="BK80" s="28">
        <v>0</v>
      </c>
      <c r="BL80" s="28">
        <v>0</v>
      </c>
      <c r="BM80" s="28">
        <v>0</v>
      </c>
      <c r="BN80" s="28">
        <v>0</v>
      </c>
      <c r="BO80" s="28">
        <v>0</v>
      </c>
      <c r="BP80" s="28">
        <v>0</v>
      </c>
      <c r="BQ80" s="28">
        <v>0</v>
      </c>
      <c r="BR80" s="28">
        <v>1</v>
      </c>
      <c r="BS80" s="28">
        <v>0</v>
      </c>
    </row>
    <row r="81" spans="1:71" x14ac:dyDescent="0.4">
      <c r="A81" s="15">
        <v>40391</v>
      </c>
      <c r="B81" s="32">
        <v>80</v>
      </c>
      <c r="C81" s="32">
        <v>744</v>
      </c>
      <c r="D81" s="14">
        <v>492103</v>
      </c>
      <c r="E81" s="14">
        <v>1512802</v>
      </c>
      <c r="F81" s="14">
        <v>4674267</v>
      </c>
      <c r="G81" s="14">
        <v>1455445</v>
      </c>
      <c r="H81" s="14">
        <v>677680</v>
      </c>
      <c r="I81" s="13">
        <f t="shared" si="44"/>
        <v>8812297</v>
      </c>
      <c r="J81" s="13">
        <f t="shared" si="45"/>
        <v>8812.2970000000005</v>
      </c>
      <c r="K81" s="14">
        <v>1147489</v>
      </c>
      <c r="L81" s="14">
        <v>2501509</v>
      </c>
      <c r="M81" s="14">
        <v>8694721</v>
      </c>
      <c r="N81" s="14">
        <v>2537355</v>
      </c>
      <c r="O81" s="14">
        <v>575311</v>
      </c>
      <c r="P81" s="13">
        <f t="shared" si="46"/>
        <v>15456385</v>
      </c>
      <c r="Q81" s="13">
        <f t="shared" si="47"/>
        <v>15456.385</v>
      </c>
      <c r="R81" s="14">
        <v>293976</v>
      </c>
      <c r="S81" s="14">
        <v>809353</v>
      </c>
      <c r="T81" s="14">
        <v>3001909</v>
      </c>
      <c r="U81" s="14">
        <v>915299</v>
      </c>
      <c r="V81" s="14">
        <v>430695</v>
      </c>
      <c r="W81" s="13">
        <f t="shared" si="29"/>
        <v>5451232</v>
      </c>
      <c r="X81" s="13">
        <f t="shared" si="48"/>
        <v>5451.232</v>
      </c>
      <c r="Y81" s="14">
        <v>294970.23</v>
      </c>
      <c r="Z81" s="14">
        <v>1009529</v>
      </c>
      <c r="AA81" s="14">
        <v>2285735</v>
      </c>
      <c r="AB81" s="14">
        <v>847400</v>
      </c>
      <c r="AC81" s="14">
        <v>555846</v>
      </c>
      <c r="AD81" s="13">
        <f t="shared" si="31"/>
        <v>4993480.2300000004</v>
      </c>
      <c r="AE81" s="13">
        <f t="shared" si="32"/>
        <v>4993.4802300000001</v>
      </c>
      <c r="AF81" s="14">
        <v>8812297</v>
      </c>
      <c r="AG81" s="14">
        <v>6711969</v>
      </c>
      <c r="AH81" s="14">
        <v>5235680</v>
      </c>
      <c r="AI81" s="14">
        <v>4816106.2299999995</v>
      </c>
      <c r="AJ81" s="14">
        <f t="shared" si="33"/>
        <v>20759946</v>
      </c>
      <c r="AK81" s="13">
        <f t="shared" si="22"/>
        <v>25576052.23</v>
      </c>
      <c r="AL81" s="13">
        <f t="shared" si="34"/>
        <v>25576.052230000001</v>
      </c>
      <c r="AM81" s="14">
        <f t="shared" si="35"/>
        <v>8646474.2069892474</v>
      </c>
      <c r="AN81" s="14">
        <f t="shared" si="36"/>
        <v>6585668.5080645159</v>
      </c>
      <c r="AO81" s="14">
        <f t="shared" si="37"/>
        <v>5137159.1397849461</v>
      </c>
      <c r="AP81" s="14">
        <f t="shared" si="23"/>
        <v>8744416</v>
      </c>
      <c r="AQ81" s="14">
        <f t="shared" si="24"/>
        <v>215552</v>
      </c>
      <c r="AR81" s="13">
        <f t="shared" si="25"/>
        <v>25576052.23</v>
      </c>
      <c r="AS81" s="13">
        <f t="shared" si="38"/>
        <v>8959968</v>
      </c>
      <c r="AT81" s="25">
        <v>0</v>
      </c>
      <c r="AU81" s="26">
        <v>0</v>
      </c>
      <c r="AV81" s="27">
        <v>0</v>
      </c>
      <c r="AW81" s="30">
        <v>0</v>
      </c>
      <c r="AX81" s="17">
        <v>0</v>
      </c>
      <c r="AY81" s="19">
        <v>0</v>
      </c>
      <c r="AZ81" s="21">
        <v>0</v>
      </c>
      <c r="BA81" s="31">
        <v>0</v>
      </c>
      <c r="BB81" s="14">
        <f t="shared" si="39"/>
        <v>0</v>
      </c>
      <c r="BC81" s="14">
        <f t="shared" si="40"/>
        <v>0</v>
      </c>
      <c r="BD81" s="14">
        <f t="shared" si="41"/>
        <v>0</v>
      </c>
      <c r="BE81" s="14">
        <f t="shared" si="42"/>
        <v>0</v>
      </c>
      <c r="BF81" s="14">
        <v>116.66</v>
      </c>
      <c r="BG81" s="14">
        <v>116.66</v>
      </c>
      <c r="BH81" s="14">
        <v>123.56</v>
      </c>
      <c r="BI81" s="14">
        <v>123.55</v>
      </c>
      <c r="BJ81" s="13">
        <f t="shared" si="43"/>
        <v>120.1075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1</v>
      </c>
      <c r="BS81" s="28">
        <v>0</v>
      </c>
    </row>
    <row r="82" spans="1:71" x14ac:dyDescent="0.4">
      <c r="A82" s="15">
        <v>40422</v>
      </c>
      <c r="B82" s="32">
        <v>81</v>
      </c>
      <c r="C82" s="32">
        <v>720</v>
      </c>
      <c r="D82" s="14">
        <v>529944</v>
      </c>
      <c r="E82" s="14">
        <v>1550927</v>
      </c>
      <c r="F82" s="14">
        <v>4715169</v>
      </c>
      <c r="G82" s="14">
        <v>1402641</v>
      </c>
      <c r="H82" s="14">
        <v>705315</v>
      </c>
      <c r="I82" s="13">
        <f t="shared" si="44"/>
        <v>8903996</v>
      </c>
      <c r="J82" s="13">
        <f t="shared" si="45"/>
        <v>8903.9959999999992</v>
      </c>
      <c r="K82" s="14">
        <v>1131039</v>
      </c>
      <c r="L82" s="14">
        <v>2489714</v>
      </c>
      <c r="M82" s="14">
        <v>8725859</v>
      </c>
      <c r="N82" s="14">
        <v>2491263</v>
      </c>
      <c r="O82" s="14">
        <v>567371</v>
      </c>
      <c r="P82" s="13">
        <f t="shared" si="46"/>
        <v>15405246</v>
      </c>
      <c r="Q82" s="13">
        <f t="shared" si="47"/>
        <v>15405.245999999999</v>
      </c>
      <c r="R82" s="14">
        <v>310910</v>
      </c>
      <c r="S82" s="14">
        <v>823253</v>
      </c>
      <c r="T82" s="14">
        <v>3116562</v>
      </c>
      <c r="U82" s="14">
        <v>939703</v>
      </c>
      <c r="V82" s="14">
        <v>467416</v>
      </c>
      <c r="W82" s="13">
        <f t="shared" si="29"/>
        <v>5657844</v>
      </c>
      <c r="X82" s="13">
        <f t="shared" si="48"/>
        <v>5657.8440000000001</v>
      </c>
      <c r="Y82" s="14">
        <v>308018.51</v>
      </c>
      <c r="Z82" s="14">
        <v>1032400</v>
      </c>
      <c r="AA82" s="14">
        <v>2422644</v>
      </c>
      <c r="AB82" s="14">
        <v>877955.5</v>
      </c>
      <c r="AC82" s="14">
        <v>574167</v>
      </c>
      <c r="AD82" s="13">
        <f t="shared" si="31"/>
        <v>5215185.01</v>
      </c>
      <c r="AE82" s="13">
        <f t="shared" si="32"/>
        <v>5215.1850100000001</v>
      </c>
      <c r="AF82" s="14">
        <v>8903996</v>
      </c>
      <c r="AG82" s="14">
        <v>6677111</v>
      </c>
      <c r="AH82" s="14">
        <v>5441691</v>
      </c>
      <c r="AI82" s="14">
        <v>5036154.01</v>
      </c>
      <c r="AJ82" s="14">
        <f t="shared" si="33"/>
        <v>21022798</v>
      </c>
      <c r="AK82" s="13">
        <f t="shared" si="22"/>
        <v>26058952.009999998</v>
      </c>
      <c r="AL82" s="13">
        <f t="shared" si="34"/>
        <v>26058.952009999997</v>
      </c>
      <c r="AM82" s="14">
        <f t="shared" si="35"/>
        <v>9027662.6111111101</v>
      </c>
      <c r="AN82" s="14">
        <f t="shared" si="36"/>
        <v>6551466.4381720433</v>
      </c>
      <c r="AO82" s="14">
        <f t="shared" si="37"/>
        <v>5339293.5887096776</v>
      </c>
      <c r="AP82" s="14">
        <f t="shared" si="23"/>
        <v>8728135</v>
      </c>
      <c r="AQ82" s="14">
        <f t="shared" si="24"/>
        <v>216153</v>
      </c>
      <c r="AR82" s="13">
        <f t="shared" si="25"/>
        <v>26058952.009999998</v>
      </c>
      <c r="AS82" s="13">
        <f t="shared" si="38"/>
        <v>8944288</v>
      </c>
      <c r="AT82" s="25">
        <v>0</v>
      </c>
      <c r="AU82" s="26">
        <v>0</v>
      </c>
      <c r="AV82" s="27">
        <v>0</v>
      </c>
      <c r="AW82" s="30">
        <v>0</v>
      </c>
      <c r="AX82" s="17">
        <v>0</v>
      </c>
      <c r="AY82" s="19">
        <v>0</v>
      </c>
      <c r="AZ82" s="21">
        <v>0</v>
      </c>
      <c r="BA82" s="31">
        <v>0</v>
      </c>
      <c r="BB82" s="14">
        <f t="shared" si="39"/>
        <v>0</v>
      </c>
      <c r="BC82" s="14">
        <f t="shared" si="40"/>
        <v>0</v>
      </c>
      <c r="BD82" s="14">
        <f t="shared" si="41"/>
        <v>0</v>
      </c>
      <c r="BE82" s="14">
        <f t="shared" si="42"/>
        <v>0</v>
      </c>
      <c r="BF82" s="14">
        <v>132.1</v>
      </c>
      <c r="BG82" s="14">
        <v>131.78</v>
      </c>
      <c r="BH82" s="14">
        <v>189.37</v>
      </c>
      <c r="BI82" s="14">
        <v>189.37</v>
      </c>
      <c r="BJ82" s="13">
        <f t="shared" si="43"/>
        <v>160.655</v>
      </c>
      <c r="BK82" s="28">
        <v>0</v>
      </c>
      <c r="BL82" s="28">
        <v>0</v>
      </c>
      <c r="BM82" s="28">
        <v>0</v>
      </c>
      <c r="BN82" s="28">
        <v>0</v>
      </c>
      <c r="BO82" s="28">
        <v>0</v>
      </c>
      <c r="BP82" s="28">
        <v>0</v>
      </c>
      <c r="BQ82" s="28">
        <v>0</v>
      </c>
      <c r="BR82" s="28">
        <v>1</v>
      </c>
      <c r="BS82" s="28">
        <v>0</v>
      </c>
    </row>
    <row r="83" spans="1:71" x14ac:dyDescent="0.4">
      <c r="A83" s="15">
        <v>40452</v>
      </c>
      <c r="B83" s="32">
        <v>82</v>
      </c>
      <c r="C83" s="32">
        <v>743</v>
      </c>
      <c r="D83" s="14">
        <v>541500</v>
      </c>
      <c r="E83" s="14">
        <v>1608710</v>
      </c>
      <c r="F83" s="14">
        <v>4722642</v>
      </c>
      <c r="G83" s="14">
        <v>1357167</v>
      </c>
      <c r="H83" s="14">
        <v>721029</v>
      </c>
      <c r="I83" s="13">
        <f t="shared" si="44"/>
        <v>8951048</v>
      </c>
      <c r="J83" s="13">
        <f t="shared" si="45"/>
        <v>8951.0480000000007</v>
      </c>
      <c r="K83" s="14">
        <v>1153543</v>
      </c>
      <c r="L83" s="14">
        <v>2574711</v>
      </c>
      <c r="M83" s="14">
        <v>8657739</v>
      </c>
      <c r="N83" s="14">
        <v>2494709</v>
      </c>
      <c r="O83" s="14">
        <v>553389</v>
      </c>
      <c r="P83" s="13">
        <f t="shared" si="46"/>
        <v>15434091</v>
      </c>
      <c r="Q83" s="13">
        <f t="shared" si="47"/>
        <v>15434.091</v>
      </c>
      <c r="R83" s="14">
        <v>316766</v>
      </c>
      <c r="S83" s="14">
        <v>868076</v>
      </c>
      <c r="T83" s="14">
        <v>3132785</v>
      </c>
      <c r="U83" s="14">
        <v>914797</v>
      </c>
      <c r="V83" s="14">
        <v>480282</v>
      </c>
      <c r="W83" s="13">
        <f t="shared" si="29"/>
        <v>5712706</v>
      </c>
      <c r="X83" s="13">
        <f t="shared" si="48"/>
        <v>5712.7060000000001</v>
      </c>
      <c r="Y83" s="14">
        <v>313888.53000000003</v>
      </c>
      <c r="Z83" s="14">
        <v>1071747</v>
      </c>
      <c r="AA83" s="14">
        <v>2304932</v>
      </c>
      <c r="AB83" s="14">
        <v>861633.46</v>
      </c>
      <c r="AC83" s="14">
        <v>538879</v>
      </c>
      <c r="AD83" s="13">
        <f t="shared" si="31"/>
        <v>5091079.99</v>
      </c>
      <c r="AE83" s="13">
        <f t="shared" si="32"/>
        <v>5091.0799900000002</v>
      </c>
      <c r="AF83" s="14">
        <v>8951048</v>
      </c>
      <c r="AG83" s="14">
        <v>6601775</v>
      </c>
      <c r="AH83" s="14">
        <v>5485843</v>
      </c>
      <c r="AI83" s="14">
        <v>4916915.99</v>
      </c>
      <c r="AJ83" s="14">
        <f t="shared" si="33"/>
        <v>21038666</v>
      </c>
      <c r="AK83" s="13">
        <f t="shared" si="22"/>
        <v>25955581.990000002</v>
      </c>
      <c r="AL83" s="13">
        <f t="shared" si="34"/>
        <v>25955.581990000002</v>
      </c>
      <c r="AM83" s="14">
        <f t="shared" si="35"/>
        <v>8794434.7779273205</v>
      </c>
      <c r="AN83" s="14">
        <f t="shared" si="36"/>
        <v>6477548.0510752685</v>
      </c>
      <c r="AO83" s="14">
        <f t="shared" si="37"/>
        <v>5382614.7715053763</v>
      </c>
      <c r="AP83" s="14">
        <f t="shared" si="23"/>
        <v>8832316</v>
      </c>
      <c r="AQ83" s="14">
        <f t="shared" si="24"/>
        <v>226863</v>
      </c>
      <c r="AR83" s="13">
        <f t="shared" si="25"/>
        <v>25955581.990000002</v>
      </c>
      <c r="AS83" s="13">
        <f t="shared" si="38"/>
        <v>9059179</v>
      </c>
      <c r="AT83" s="25">
        <v>0</v>
      </c>
      <c r="AU83" s="26">
        <v>0</v>
      </c>
      <c r="AV83" s="27">
        <v>0</v>
      </c>
      <c r="AW83" s="30">
        <v>0</v>
      </c>
      <c r="AX83" s="17">
        <v>0</v>
      </c>
      <c r="AY83" s="19">
        <v>0</v>
      </c>
      <c r="AZ83" s="21">
        <v>0</v>
      </c>
      <c r="BA83" s="31">
        <v>0</v>
      </c>
      <c r="BB83" s="14">
        <f t="shared" si="39"/>
        <v>0</v>
      </c>
      <c r="BC83" s="14">
        <f t="shared" si="40"/>
        <v>0</v>
      </c>
      <c r="BD83" s="14">
        <f t="shared" si="41"/>
        <v>0</v>
      </c>
      <c r="BE83" s="14">
        <f t="shared" si="42"/>
        <v>0</v>
      </c>
      <c r="BF83" s="14">
        <v>137.78</v>
      </c>
      <c r="BG83" s="14">
        <v>137.78</v>
      </c>
      <c r="BH83" s="14">
        <v>232.48</v>
      </c>
      <c r="BI83" s="14">
        <v>232.48</v>
      </c>
      <c r="BJ83" s="13">
        <f t="shared" si="43"/>
        <v>185.13</v>
      </c>
      <c r="BK83" s="28">
        <v>0</v>
      </c>
      <c r="BL83" s="28">
        <v>0</v>
      </c>
      <c r="BM83" s="28">
        <v>0</v>
      </c>
      <c r="BN83" s="28">
        <v>0</v>
      </c>
      <c r="BO83" s="28">
        <v>0</v>
      </c>
      <c r="BP83" s="28">
        <v>0</v>
      </c>
      <c r="BQ83" s="28">
        <v>0</v>
      </c>
      <c r="BR83" s="28">
        <v>1</v>
      </c>
      <c r="BS83" s="28">
        <v>0</v>
      </c>
    </row>
    <row r="84" spans="1:71" x14ac:dyDescent="0.4">
      <c r="A84" s="15">
        <v>40483</v>
      </c>
      <c r="B84" s="32">
        <v>83</v>
      </c>
      <c r="C84" s="32">
        <v>720</v>
      </c>
      <c r="D84" s="14">
        <v>525898</v>
      </c>
      <c r="E84" s="14">
        <v>1696902</v>
      </c>
      <c r="F84" s="14">
        <v>4672324</v>
      </c>
      <c r="G84" s="14">
        <v>1360716</v>
      </c>
      <c r="H84" s="14">
        <v>706899</v>
      </c>
      <c r="I84" s="13">
        <f t="shared" si="44"/>
        <v>8962739</v>
      </c>
      <c r="J84" s="13">
        <f t="shared" si="45"/>
        <v>8962.7389999999996</v>
      </c>
      <c r="K84" s="14">
        <v>1123001</v>
      </c>
      <c r="L84" s="14">
        <v>2458766</v>
      </c>
      <c r="M84" s="14">
        <v>8702507</v>
      </c>
      <c r="N84" s="14">
        <v>2497801</v>
      </c>
      <c r="O84" s="14">
        <v>534564</v>
      </c>
      <c r="P84" s="13">
        <f t="shared" si="46"/>
        <v>15316639</v>
      </c>
      <c r="Q84" s="13">
        <f t="shared" si="47"/>
        <v>15316.638999999999</v>
      </c>
      <c r="R84" s="14">
        <v>308172</v>
      </c>
      <c r="S84" s="14">
        <v>910543</v>
      </c>
      <c r="T84" s="14">
        <v>3179251</v>
      </c>
      <c r="U84" s="14">
        <v>960696</v>
      </c>
      <c r="V84" s="14">
        <v>474647</v>
      </c>
      <c r="W84" s="13">
        <f t="shared" si="29"/>
        <v>5833309</v>
      </c>
      <c r="X84" s="13">
        <f t="shared" si="48"/>
        <v>5833.3090000000002</v>
      </c>
      <c r="Y84" s="14">
        <v>304985.57</v>
      </c>
      <c r="Z84" s="14">
        <v>1070225</v>
      </c>
      <c r="AA84" s="14">
        <v>2155425</v>
      </c>
      <c r="AB84" s="14">
        <v>939342.69</v>
      </c>
      <c r="AC84" s="14">
        <v>495316</v>
      </c>
      <c r="AD84" s="13">
        <f t="shared" si="31"/>
        <v>4965294.26</v>
      </c>
      <c r="AE84" s="13">
        <f t="shared" si="32"/>
        <v>4965.2942599999997</v>
      </c>
      <c r="AF84" s="14">
        <v>8962739</v>
      </c>
      <c r="AG84" s="14">
        <v>6549520</v>
      </c>
      <c r="AH84" s="14">
        <v>5597543</v>
      </c>
      <c r="AI84" s="14">
        <v>4785943.2599999988</v>
      </c>
      <c r="AJ84" s="14">
        <f t="shared" si="33"/>
        <v>21109802</v>
      </c>
      <c r="AK84" s="13">
        <f t="shared" si="22"/>
        <v>25895745.259999998</v>
      </c>
      <c r="AL84" s="13">
        <f t="shared" si="34"/>
        <v>25895.74526</v>
      </c>
      <c r="AM84" s="14">
        <f t="shared" si="35"/>
        <v>9087221.4861111101</v>
      </c>
      <c r="AN84" s="14">
        <f t="shared" si="36"/>
        <v>6426276.3440860221</v>
      </c>
      <c r="AO84" s="14">
        <f t="shared" si="37"/>
        <v>5492212.8897849461</v>
      </c>
      <c r="AP84" s="14">
        <f t="shared" si="23"/>
        <v>8767119</v>
      </c>
      <c r="AQ84" s="14">
        <f t="shared" si="24"/>
        <v>235766</v>
      </c>
      <c r="AR84" s="13">
        <f t="shared" si="25"/>
        <v>25895745.259999998</v>
      </c>
      <c r="AS84" s="13">
        <f t="shared" si="38"/>
        <v>9002885</v>
      </c>
      <c r="AT84" s="25">
        <v>0</v>
      </c>
      <c r="AU84" s="26">
        <v>0</v>
      </c>
      <c r="AV84" s="27">
        <v>0</v>
      </c>
      <c r="AW84" s="30">
        <v>0</v>
      </c>
      <c r="AX84" s="17">
        <v>0</v>
      </c>
      <c r="AY84" s="19">
        <v>0</v>
      </c>
      <c r="AZ84" s="21">
        <v>0</v>
      </c>
      <c r="BA84" s="31">
        <v>0</v>
      </c>
      <c r="BB84" s="14">
        <f t="shared" si="39"/>
        <v>0</v>
      </c>
      <c r="BC84" s="14">
        <f t="shared" si="40"/>
        <v>0</v>
      </c>
      <c r="BD84" s="14">
        <f t="shared" si="41"/>
        <v>0</v>
      </c>
      <c r="BE84" s="14">
        <f t="shared" si="42"/>
        <v>0</v>
      </c>
      <c r="BF84" s="14">
        <v>116.68</v>
      </c>
      <c r="BG84" s="14">
        <v>116.68</v>
      </c>
      <c r="BH84" s="14">
        <v>115.05</v>
      </c>
      <c r="BI84" s="14">
        <v>116.68</v>
      </c>
      <c r="BJ84" s="13">
        <f t="shared" si="43"/>
        <v>116.27250000000001</v>
      </c>
      <c r="BK84" s="28">
        <v>0</v>
      </c>
      <c r="BL84" s="28">
        <v>0</v>
      </c>
      <c r="BM84" s="28">
        <v>0</v>
      </c>
      <c r="BN84" s="28">
        <v>0</v>
      </c>
      <c r="BO84" s="28">
        <v>0</v>
      </c>
      <c r="BP84" s="28">
        <v>0</v>
      </c>
      <c r="BQ84" s="28">
        <v>0</v>
      </c>
      <c r="BR84" s="28">
        <v>1</v>
      </c>
      <c r="BS84" s="28">
        <v>0</v>
      </c>
    </row>
    <row r="85" spans="1:71" x14ac:dyDescent="0.4">
      <c r="A85" s="15">
        <v>40513</v>
      </c>
      <c r="B85" s="32">
        <v>84</v>
      </c>
      <c r="C85" s="32">
        <v>744</v>
      </c>
      <c r="D85" s="14">
        <v>509429</v>
      </c>
      <c r="E85" s="14">
        <v>1725786</v>
      </c>
      <c r="F85" s="14">
        <v>4941867</v>
      </c>
      <c r="G85" s="14">
        <v>1415916</v>
      </c>
      <c r="H85" s="14">
        <v>708846</v>
      </c>
      <c r="I85" s="13">
        <f t="shared" si="44"/>
        <v>9301844</v>
      </c>
      <c r="J85" s="13">
        <f t="shared" si="45"/>
        <v>9301.8439999999991</v>
      </c>
      <c r="K85" s="14">
        <v>1139047</v>
      </c>
      <c r="L85" s="14">
        <v>2383534</v>
      </c>
      <c r="M85" s="14">
        <v>8611134</v>
      </c>
      <c r="N85" s="14">
        <v>2506253</v>
      </c>
      <c r="O85" s="14">
        <v>528846</v>
      </c>
      <c r="P85" s="13">
        <f t="shared" si="46"/>
        <v>15168814</v>
      </c>
      <c r="Q85" s="13">
        <f t="shared" si="47"/>
        <v>15168.814</v>
      </c>
      <c r="R85" s="14">
        <v>304723</v>
      </c>
      <c r="S85" s="14">
        <v>958912</v>
      </c>
      <c r="T85" s="14">
        <v>3524145</v>
      </c>
      <c r="U85" s="14">
        <v>1033456</v>
      </c>
      <c r="V85" s="14">
        <v>484237</v>
      </c>
      <c r="W85" s="13">
        <f t="shared" si="29"/>
        <v>6305473</v>
      </c>
      <c r="X85" s="13">
        <f t="shared" si="48"/>
        <v>6305.473</v>
      </c>
      <c r="Y85" s="14">
        <v>307346.70999999996</v>
      </c>
      <c r="Z85" s="14">
        <v>1097533</v>
      </c>
      <c r="AA85" s="14">
        <v>2229113</v>
      </c>
      <c r="AB85" s="14">
        <v>1073605.69</v>
      </c>
      <c r="AC85" s="14">
        <v>472710</v>
      </c>
      <c r="AD85" s="13">
        <f t="shared" si="31"/>
        <v>5180308.4000000004</v>
      </c>
      <c r="AE85" s="13">
        <f t="shared" si="32"/>
        <v>5180.3084000000008</v>
      </c>
      <c r="AF85" s="14">
        <v>9301844</v>
      </c>
      <c r="AG85" s="14">
        <v>6561406</v>
      </c>
      <c r="AH85" s="14">
        <v>6050027</v>
      </c>
      <c r="AI85" s="14">
        <v>4999353.4000000004</v>
      </c>
      <c r="AJ85" s="14">
        <f t="shared" si="33"/>
        <v>21913277</v>
      </c>
      <c r="AK85" s="13">
        <f t="shared" si="22"/>
        <v>26912630.399999999</v>
      </c>
      <c r="AL85" s="13">
        <f t="shared" si="34"/>
        <v>26912.630399999998</v>
      </c>
      <c r="AM85" s="14">
        <f t="shared" si="35"/>
        <v>9126809.3010752685</v>
      </c>
      <c r="AN85" s="14">
        <f t="shared" si="36"/>
        <v>6437938.6827956988</v>
      </c>
      <c r="AO85" s="14">
        <f t="shared" si="37"/>
        <v>5936182.4059139788</v>
      </c>
      <c r="AP85" s="14">
        <f t="shared" si="23"/>
        <v>8607408</v>
      </c>
      <c r="AQ85" s="14">
        <f t="shared" si="24"/>
        <v>255446</v>
      </c>
      <c r="AR85" s="13">
        <f t="shared" si="25"/>
        <v>26912630.399999999</v>
      </c>
      <c r="AS85" s="13">
        <f t="shared" si="38"/>
        <v>8862854</v>
      </c>
      <c r="AT85" s="25">
        <v>0</v>
      </c>
      <c r="AU85" s="26">
        <v>0</v>
      </c>
      <c r="AV85" s="27">
        <v>0</v>
      </c>
      <c r="AW85" s="30">
        <v>0</v>
      </c>
      <c r="AX85" s="17">
        <v>0</v>
      </c>
      <c r="AY85" s="19">
        <v>0</v>
      </c>
      <c r="AZ85" s="21">
        <v>0</v>
      </c>
      <c r="BA85" s="31">
        <v>0</v>
      </c>
      <c r="BB85" s="14">
        <f t="shared" si="39"/>
        <v>0</v>
      </c>
      <c r="BC85" s="14">
        <f t="shared" si="40"/>
        <v>0</v>
      </c>
      <c r="BD85" s="14">
        <f t="shared" si="41"/>
        <v>0</v>
      </c>
      <c r="BE85" s="14">
        <f t="shared" si="42"/>
        <v>0</v>
      </c>
      <c r="BF85" s="14">
        <v>71.62</v>
      </c>
      <c r="BG85" s="14">
        <v>71.62</v>
      </c>
      <c r="BH85" s="14">
        <v>68.69</v>
      </c>
      <c r="BI85" s="14">
        <v>71.62</v>
      </c>
      <c r="BJ85" s="13">
        <f t="shared" si="43"/>
        <v>70.887500000000003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1</v>
      </c>
      <c r="BS85" s="28">
        <v>0</v>
      </c>
    </row>
    <row r="86" spans="1:71" x14ac:dyDescent="0.4">
      <c r="A86" s="15">
        <v>40544</v>
      </c>
      <c r="B86" s="32">
        <v>85</v>
      </c>
      <c r="C86" s="32">
        <v>744</v>
      </c>
      <c r="D86" s="14">
        <v>496172</v>
      </c>
      <c r="E86" s="14">
        <v>1751761</v>
      </c>
      <c r="F86" s="14">
        <v>5255305</v>
      </c>
      <c r="G86" s="14">
        <v>1602622</v>
      </c>
      <c r="H86" s="14">
        <v>704339</v>
      </c>
      <c r="I86" s="13">
        <f t="shared" si="44"/>
        <v>9810199</v>
      </c>
      <c r="J86" s="13">
        <f t="shared" si="45"/>
        <v>9810.1990000000005</v>
      </c>
      <c r="K86" s="14">
        <v>1143714</v>
      </c>
      <c r="L86" s="14">
        <v>2299052</v>
      </c>
      <c r="M86" s="14">
        <v>8236130</v>
      </c>
      <c r="N86" s="14">
        <v>2263560</v>
      </c>
      <c r="O86" s="14">
        <v>524730</v>
      </c>
      <c r="P86" s="13">
        <f t="shared" si="46"/>
        <v>14467186</v>
      </c>
      <c r="Q86" s="13">
        <f t="shared" si="47"/>
        <v>14467.186</v>
      </c>
      <c r="R86" s="14">
        <v>287442</v>
      </c>
      <c r="S86" s="14">
        <v>900535</v>
      </c>
      <c r="T86" s="14">
        <v>3487149</v>
      </c>
      <c r="U86" s="14">
        <v>1111866</v>
      </c>
      <c r="V86" s="14">
        <v>463075</v>
      </c>
      <c r="W86" s="13">
        <f t="shared" si="29"/>
        <v>6250067</v>
      </c>
      <c r="X86" s="13">
        <f t="shared" si="48"/>
        <v>6250.067</v>
      </c>
      <c r="Y86" s="14">
        <v>288427.26</v>
      </c>
      <c r="Z86" s="14">
        <v>1037252</v>
      </c>
      <c r="AA86" s="14">
        <v>2269110</v>
      </c>
      <c r="AB86" s="14">
        <v>1307085</v>
      </c>
      <c r="AC86" s="14">
        <v>444418</v>
      </c>
      <c r="AD86" s="13">
        <f t="shared" si="31"/>
        <v>5346292.26</v>
      </c>
      <c r="AE86" s="13">
        <f t="shared" si="32"/>
        <v>5346.2922600000002</v>
      </c>
      <c r="AF86" s="14">
        <v>9810199</v>
      </c>
      <c r="AG86" s="14">
        <v>5820166</v>
      </c>
      <c r="AH86" s="14">
        <v>5973294</v>
      </c>
      <c r="AI86" s="14">
        <v>5144463.2600000007</v>
      </c>
      <c r="AJ86" s="14">
        <f t="shared" si="33"/>
        <v>21603659</v>
      </c>
      <c r="AK86" s="13">
        <f t="shared" si="22"/>
        <v>26748122.260000002</v>
      </c>
      <c r="AL86" s="13">
        <f t="shared" si="34"/>
        <v>26748.12226</v>
      </c>
      <c r="AM86" s="14">
        <f t="shared" si="35"/>
        <v>9625598.4811827969</v>
      </c>
      <c r="AN86" s="14">
        <f t="shared" si="36"/>
        <v>5710646.7473118277</v>
      </c>
      <c r="AO86" s="14">
        <f t="shared" si="37"/>
        <v>5860893.3064516131</v>
      </c>
      <c r="AP86" s="14">
        <f t="shared" si="23"/>
        <v>8647020</v>
      </c>
      <c r="AQ86" s="14">
        <f t="shared" si="24"/>
        <v>276773</v>
      </c>
      <c r="AR86" s="13">
        <f t="shared" si="25"/>
        <v>26748122.260000002</v>
      </c>
      <c r="AS86" s="13">
        <f t="shared" si="38"/>
        <v>8923793</v>
      </c>
      <c r="AT86" s="25">
        <v>0</v>
      </c>
      <c r="AU86" s="26">
        <v>0</v>
      </c>
      <c r="AV86" s="27">
        <v>0</v>
      </c>
      <c r="AW86" s="30">
        <v>0</v>
      </c>
      <c r="AX86" s="17">
        <v>0</v>
      </c>
      <c r="AY86" s="19">
        <v>0</v>
      </c>
      <c r="AZ86" s="21">
        <v>0</v>
      </c>
      <c r="BA86" s="31">
        <v>0</v>
      </c>
      <c r="BB86" s="14">
        <f t="shared" si="39"/>
        <v>0</v>
      </c>
      <c r="BC86" s="14">
        <f t="shared" si="40"/>
        <v>0</v>
      </c>
      <c r="BD86" s="14">
        <f t="shared" si="41"/>
        <v>0</v>
      </c>
      <c r="BE86" s="14">
        <f t="shared" si="42"/>
        <v>0</v>
      </c>
      <c r="BF86" s="14">
        <v>28.19</v>
      </c>
      <c r="BG86" s="14">
        <v>28.19</v>
      </c>
      <c r="BH86" s="14">
        <v>28.96</v>
      </c>
      <c r="BI86" s="14">
        <v>28.16</v>
      </c>
      <c r="BJ86" s="13">
        <f t="shared" si="43"/>
        <v>28.375</v>
      </c>
      <c r="BK86" s="28">
        <v>0</v>
      </c>
      <c r="BL86" s="28">
        <v>0</v>
      </c>
      <c r="BM86" s="28">
        <v>0</v>
      </c>
      <c r="BN86" s="28">
        <v>0</v>
      </c>
      <c r="BO86" s="28">
        <v>0</v>
      </c>
      <c r="BP86" s="28">
        <v>0</v>
      </c>
      <c r="BQ86" s="28">
        <v>0</v>
      </c>
      <c r="BR86" s="28">
        <v>1</v>
      </c>
      <c r="BS86" s="28">
        <v>0</v>
      </c>
    </row>
    <row r="87" spans="1:71" x14ac:dyDescent="0.4">
      <c r="A87" s="15">
        <v>40575</v>
      </c>
      <c r="B87" s="32">
        <v>86</v>
      </c>
      <c r="C87" s="32">
        <v>673</v>
      </c>
      <c r="D87" s="14">
        <v>452353</v>
      </c>
      <c r="E87" s="14">
        <v>1597702</v>
      </c>
      <c r="F87" s="14">
        <v>5083728</v>
      </c>
      <c r="G87" s="14">
        <v>1598947</v>
      </c>
      <c r="H87" s="14">
        <v>672452</v>
      </c>
      <c r="I87" s="13">
        <f t="shared" si="44"/>
        <v>9405182</v>
      </c>
      <c r="J87" s="13">
        <f t="shared" si="45"/>
        <v>9405.1820000000007</v>
      </c>
      <c r="K87" s="14">
        <v>1072677</v>
      </c>
      <c r="L87" s="14">
        <v>2100852</v>
      </c>
      <c r="M87" s="14">
        <v>8295036</v>
      </c>
      <c r="N87" s="14">
        <v>2468655</v>
      </c>
      <c r="O87" s="14">
        <v>549480</v>
      </c>
      <c r="P87" s="13">
        <f t="shared" si="46"/>
        <v>14486700</v>
      </c>
      <c r="Q87" s="13">
        <f t="shared" si="47"/>
        <v>14486.7</v>
      </c>
      <c r="R87" s="14">
        <v>269817</v>
      </c>
      <c r="S87" s="14">
        <v>863871</v>
      </c>
      <c r="T87" s="14">
        <v>3573759</v>
      </c>
      <c r="U87" s="14">
        <v>1149499</v>
      </c>
      <c r="V87" s="14">
        <v>474008</v>
      </c>
      <c r="W87" s="13">
        <f t="shared" si="29"/>
        <v>6330954</v>
      </c>
      <c r="X87" s="13">
        <f t="shared" si="48"/>
        <v>6330.9539999999997</v>
      </c>
      <c r="Y87" s="14">
        <v>268434.66000000003</v>
      </c>
      <c r="Z87" s="14">
        <v>940214</v>
      </c>
      <c r="AA87" s="14">
        <v>2265746</v>
      </c>
      <c r="AB87" s="14">
        <v>1287306</v>
      </c>
      <c r="AC87" s="14">
        <v>460380</v>
      </c>
      <c r="AD87" s="13">
        <f t="shared" si="31"/>
        <v>5222080.66</v>
      </c>
      <c r="AE87" s="13">
        <f t="shared" si="32"/>
        <v>5222.0806600000005</v>
      </c>
      <c r="AF87" s="14">
        <v>9405182</v>
      </c>
      <c r="AG87" s="14">
        <v>6151944</v>
      </c>
      <c r="AH87" s="14">
        <v>6064302</v>
      </c>
      <c r="AI87" s="14">
        <v>5028363.6599999992</v>
      </c>
      <c r="AJ87" s="14">
        <f t="shared" si="33"/>
        <v>21621428</v>
      </c>
      <c r="AK87" s="13">
        <f t="shared" si="22"/>
        <v>26649791.66</v>
      </c>
      <c r="AL87" s="13">
        <f t="shared" si="34"/>
        <v>26649.791659999999</v>
      </c>
      <c r="AM87" s="14">
        <f t="shared" si="35"/>
        <v>10201757.592867756</v>
      </c>
      <c r="AN87" s="14">
        <f t="shared" si="36"/>
        <v>6036181.6129032262</v>
      </c>
      <c r="AO87" s="14">
        <f t="shared" si="37"/>
        <v>5950188.7903225804</v>
      </c>
      <c r="AP87" s="14">
        <f t="shared" si="23"/>
        <v>8334756</v>
      </c>
      <c r="AQ87" s="14">
        <f t="shared" si="24"/>
        <v>266652</v>
      </c>
      <c r="AR87" s="13">
        <f t="shared" si="25"/>
        <v>26649791.66</v>
      </c>
      <c r="AS87" s="13">
        <f t="shared" si="38"/>
        <v>8601408</v>
      </c>
      <c r="AT87" s="25">
        <v>0</v>
      </c>
      <c r="AU87" s="26">
        <v>0</v>
      </c>
      <c r="AV87" s="27">
        <v>0</v>
      </c>
      <c r="AW87" s="30">
        <v>0</v>
      </c>
      <c r="AX87" s="17">
        <v>0</v>
      </c>
      <c r="AY87" s="19">
        <v>0</v>
      </c>
      <c r="AZ87" s="21">
        <v>0</v>
      </c>
      <c r="BA87" s="31">
        <v>0</v>
      </c>
      <c r="BB87" s="14">
        <f t="shared" si="39"/>
        <v>0</v>
      </c>
      <c r="BC87" s="14">
        <f t="shared" si="40"/>
        <v>0</v>
      </c>
      <c r="BD87" s="14">
        <f t="shared" si="41"/>
        <v>0</v>
      </c>
      <c r="BE87" s="14">
        <f t="shared" si="42"/>
        <v>0</v>
      </c>
      <c r="BF87" s="14">
        <v>49.59</v>
      </c>
      <c r="BG87" s="14">
        <v>41.85</v>
      </c>
      <c r="BH87" s="14">
        <v>50.39</v>
      </c>
      <c r="BI87" s="14">
        <v>49.33</v>
      </c>
      <c r="BJ87" s="13">
        <f t="shared" si="43"/>
        <v>47.789999999999992</v>
      </c>
      <c r="BK87" s="28">
        <v>0</v>
      </c>
      <c r="BL87" s="28">
        <v>0</v>
      </c>
      <c r="BM87" s="28">
        <v>0</v>
      </c>
      <c r="BN87" s="28">
        <v>0</v>
      </c>
      <c r="BO87" s="28">
        <v>0</v>
      </c>
      <c r="BP87" s="28">
        <v>0</v>
      </c>
      <c r="BQ87" s="28">
        <v>0</v>
      </c>
      <c r="BR87" s="28">
        <v>1</v>
      </c>
      <c r="BS87" s="28">
        <v>0</v>
      </c>
    </row>
    <row r="88" spans="1:71" x14ac:dyDescent="0.4">
      <c r="A88" s="15">
        <v>40603</v>
      </c>
      <c r="B88" s="32">
        <v>87</v>
      </c>
      <c r="C88" s="32">
        <v>744</v>
      </c>
      <c r="D88" s="14">
        <v>477637</v>
      </c>
      <c r="E88" s="14">
        <v>1713392</v>
      </c>
      <c r="F88" s="14">
        <v>5128653</v>
      </c>
      <c r="G88" s="14">
        <v>1490633</v>
      </c>
      <c r="H88" s="14">
        <v>697532</v>
      </c>
      <c r="I88" s="13">
        <f t="shared" si="44"/>
        <v>9507847</v>
      </c>
      <c r="J88" s="13">
        <f t="shared" si="45"/>
        <v>9507.8469999999998</v>
      </c>
      <c r="K88" s="14">
        <v>1198426</v>
      </c>
      <c r="L88" s="14">
        <v>2436151</v>
      </c>
      <c r="M88" s="14">
        <v>8345401</v>
      </c>
      <c r="N88" s="14">
        <v>2600288</v>
      </c>
      <c r="O88" s="14">
        <v>608079</v>
      </c>
      <c r="P88" s="13">
        <f t="shared" si="46"/>
        <v>15188345</v>
      </c>
      <c r="Q88" s="13">
        <f t="shared" si="47"/>
        <v>15188.344999999999</v>
      </c>
      <c r="R88" s="14">
        <v>281341</v>
      </c>
      <c r="S88" s="14">
        <v>915968</v>
      </c>
      <c r="T88" s="14">
        <v>3553530</v>
      </c>
      <c r="U88" s="14">
        <v>1130888</v>
      </c>
      <c r="V88" s="14">
        <v>491601</v>
      </c>
      <c r="W88" s="13">
        <f t="shared" si="29"/>
        <v>6373328</v>
      </c>
      <c r="X88" s="13">
        <f t="shared" si="48"/>
        <v>6373.3280000000004</v>
      </c>
      <c r="Y88" s="14">
        <v>278524.05</v>
      </c>
      <c r="Z88" s="14">
        <v>961325</v>
      </c>
      <c r="AA88" s="14">
        <v>2363265</v>
      </c>
      <c r="AB88" s="14">
        <v>1214137</v>
      </c>
      <c r="AC88" s="14">
        <v>463919</v>
      </c>
      <c r="AD88" s="13">
        <f t="shared" si="31"/>
        <v>5281170.05</v>
      </c>
      <c r="AE88" s="13">
        <f t="shared" si="32"/>
        <v>5281.1700499999997</v>
      </c>
      <c r="AF88" s="14">
        <v>9507847</v>
      </c>
      <c r="AG88" s="14">
        <v>6407620</v>
      </c>
      <c r="AH88" s="14">
        <v>6109232</v>
      </c>
      <c r="AI88" s="14">
        <v>5088665.0500000007</v>
      </c>
      <c r="AJ88" s="14">
        <f t="shared" si="33"/>
        <v>22024699</v>
      </c>
      <c r="AK88" s="13">
        <f t="shared" si="22"/>
        <v>27113364.050000001</v>
      </c>
      <c r="AL88" s="13">
        <f t="shared" si="34"/>
        <v>27113.36405</v>
      </c>
      <c r="AM88" s="14">
        <f t="shared" si="35"/>
        <v>9328935.9005376343</v>
      </c>
      <c r="AN88" s="14">
        <f t="shared" si="36"/>
        <v>6287046.5053763445</v>
      </c>
      <c r="AO88" s="14">
        <f t="shared" si="37"/>
        <v>5994273.333333334</v>
      </c>
      <c r="AP88" s="14">
        <f t="shared" si="23"/>
        <v>8780725</v>
      </c>
      <c r="AQ88" s="14">
        <f t="shared" si="24"/>
        <v>264096</v>
      </c>
      <c r="AR88" s="13">
        <f t="shared" si="25"/>
        <v>27113364.050000001</v>
      </c>
      <c r="AS88" s="13">
        <f t="shared" si="38"/>
        <v>9044821</v>
      </c>
      <c r="AT88" s="25">
        <v>0</v>
      </c>
      <c r="AU88" s="26">
        <v>0</v>
      </c>
      <c r="AV88" s="27">
        <v>0</v>
      </c>
      <c r="AW88" s="30">
        <v>0</v>
      </c>
      <c r="AX88" s="17">
        <v>0</v>
      </c>
      <c r="AY88" s="19">
        <v>0</v>
      </c>
      <c r="AZ88" s="21">
        <v>0</v>
      </c>
      <c r="BA88" s="31">
        <v>0</v>
      </c>
      <c r="BB88" s="14">
        <f t="shared" si="39"/>
        <v>0</v>
      </c>
      <c r="BC88" s="14">
        <f t="shared" si="40"/>
        <v>0</v>
      </c>
      <c r="BD88" s="14">
        <f t="shared" si="41"/>
        <v>0</v>
      </c>
      <c r="BE88" s="14">
        <f t="shared" si="42"/>
        <v>0</v>
      </c>
      <c r="BF88" s="14">
        <v>23.41</v>
      </c>
      <c r="BG88" s="14">
        <v>20.95</v>
      </c>
      <c r="BH88" s="14">
        <v>24.91</v>
      </c>
      <c r="BI88" s="14">
        <v>23.31</v>
      </c>
      <c r="BJ88" s="13">
        <f t="shared" si="43"/>
        <v>23.145</v>
      </c>
      <c r="BK88" s="28">
        <v>0</v>
      </c>
      <c r="BL88" s="28">
        <v>0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1</v>
      </c>
      <c r="BS88" s="28">
        <v>0</v>
      </c>
    </row>
    <row r="89" spans="1:71" x14ac:dyDescent="0.4">
      <c r="A89" s="15">
        <v>40634</v>
      </c>
      <c r="B89" s="32">
        <v>88</v>
      </c>
      <c r="C89" s="32">
        <v>720</v>
      </c>
      <c r="D89" s="14">
        <v>471596</v>
      </c>
      <c r="E89" s="14">
        <v>1681904</v>
      </c>
      <c r="F89" s="14">
        <v>4937010</v>
      </c>
      <c r="G89" s="14">
        <v>1433329</v>
      </c>
      <c r="H89" s="14">
        <v>712847</v>
      </c>
      <c r="I89" s="13">
        <f t="shared" si="44"/>
        <v>9236686</v>
      </c>
      <c r="J89" s="13">
        <f t="shared" si="45"/>
        <v>9236.6859999999997</v>
      </c>
      <c r="K89" s="14">
        <v>1170586</v>
      </c>
      <c r="L89" s="14">
        <v>2406830</v>
      </c>
      <c r="M89" s="14">
        <v>8606025</v>
      </c>
      <c r="N89" s="14">
        <v>2555782</v>
      </c>
      <c r="O89" s="14">
        <v>595285</v>
      </c>
      <c r="P89" s="13">
        <f t="shared" si="46"/>
        <v>15334508</v>
      </c>
      <c r="Q89" s="13">
        <f t="shared" si="47"/>
        <v>15334.508</v>
      </c>
      <c r="R89" s="14">
        <v>287353</v>
      </c>
      <c r="S89" s="14">
        <v>906484</v>
      </c>
      <c r="T89" s="14">
        <v>3512605</v>
      </c>
      <c r="U89" s="14">
        <v>1079477</v>
      </c>
      <c r="V89" s="14">
        <v>511819</v>
      </c>
      <c r="W89" s="13">
        <f t="shared" si="29"/>
        <v>6297738</v>
      </c>
      <c r="X89" s="13">
        <f t="shared" si="48"/>
        <v>6297.7380000000003</v>
      </c>
      <c r="Y89" s="14">
        <v>289128.05</v>
      </c>
      <c r="Z89" s="14">
        <v>971336</v>
      </c>
      <c r="AA89" s="14">
        <v>2313391</v>
      </c>
      <c r="AB89" s="14">
        <v>1114645</v>
      </c>
      <c r="AC89" s="14">
        <v>490886</v>
      </c>
      <c r="AD89" s="13">
        <f t="shared" si="31"/>
        <v>5179386.05</v>
      </c>
      <c r="AE89" s="13">
        <f t="shared" si="32"/>
        <v>5179.3860500000001</v>
      </c>
      <c r="AF89" s="14">
        <v>9236686</v>
      </c>
      <c r="AG89" s="14">
        <v>6474812</v>
      </c>
      <c r="AH89" s="14">
        <v>6030282</v>
      </c>
      <c r="AI89" s="14">
        <v>4980538.0499999989</v>
      </c>
      <c r="AJ89" s="14">
        <f t="shared" si="33"/>
        <v>21741780</v>
      </c>
      <c r="AK89" s="13">
        <f t="shared" si="22"/>
        <v>26722318.049999997</v>
      </c>
      <c r="AL89" s="13">
        <f t="shared" si="34"/>
        <v>26722.318049999998</v>
      </c>
      <c r="AM89" s="14">
        <f t="shared" si="35"/>
        <v>9364973.305555556</v>
      </c>
      <c r="AN89" s="14">
        <f t="shared" si="36"/>
        <v>6352974.139784947</v>
      </c>
      <c r="AO89" s="14">
        <f t="shared" si="37"/>
        <v>5916808.9516129028</v>
      </c>
      <c r="AP89" s="14">
        <f t="shared" si="23"/>
        <v>8859696</v>
      </c>
      <c r="AQ89" s="14">
        <f t="shared" si="24"/>
        <v>267456</v>
      </c>
      <c r="AR89" s="13">
        <f t="shared" si="25"/>
        <v>26722318.049999997</v>
      </c>
      <c r="AS89" s="13">
        <f t="shared" si="38"/>
        <v>9127152</v>
      </c>
      <c r="AT89" s="25">
        <v>0</v>
      </c>
      <c r="AU89" s="26">
        <v>0</v>
      </c>
      <c r="AV89" s="27">
        <v>0</v>
      </c>
      <c r="AW89" s="30">
        <v>0</v>
      </c>
      <c r="AX89" s="17">
        <v>0</v>
      </c>
      <c r="AY89" s="19">
        <v>0</v>
      </c>
      <c r="AZ89" s="21">
        <v>0</v>
      </c>
      <c r="BA89" s="31">
        <v>0</v>
      </c>
      <c r="BB89" s="14">
        <f t="shared" si="39"/>
        <v>0</v>
      </c>
      <c r="BC89" s="14">
        <f t="shared" si="40"/>
        <v>0</v>
      </c>
      <c r="BD89" s="14">
        <f t="shared" si="41"/>
        <v>0</v>
      </c>
      <c r="BE89" s="14">
        <f t="shared" si="42"/>
        <v>0</v>
      </c>
      <c r="BF89" s="14">
        <v>12.2</v>
      </c>
      <c r="BG89" s="14">
        <v>12.2</v>
      </c>
      <c r="BH89" s="14">
        <v>12.2</v>
      </c>
      <c r="BI89" s="14">
        <v>12.2</v>
      </c>
      <c r="BJ89" s="13">
        <f t="shared" si="43"/>
        <v>12.2</v>
      </c>
      <c r="BK89" s="28">
        <v>0</v>
      </c>
      <c r="BL89" s="28">
        <v>0</v>
      </c>
      <c r="BM89" s="28">
        <v>0</v>
      </c>
      <c r="BN89" s="28">
        <v>0</v>
      </c>
      <c r="BO89" s="28">
        <v>0</v>
      </c>
      <c r="BP89" s="28">
        <v>0</v>
      </c>
      <c r="BQ89" s="28">
        <v>0</v>
      </c>
      <c r="BR89" s="28">
        <v>1</v>
      </c>
      <c r="BS89" s="28">
        <v>0</v>
      </c>
    </row>
    <row r="90" spans="1:71" x14ac:dyDescent="0.4">
      <c r="A90" s="15">
        <v>40664</v>
      </c>
      <c r="B90" s="32">
        <v>89</v>
      </c>
      <c r="C90" s="32">
        <v>744</v>
      </c>
      <c r="D90" s="14">
        <v>487643</v>
      </c>
      <c r="E90" s="14">
        <v>1662459</v>
      </c>
      <c r="F90" s="14">
        <v>4856402</v>
      </c>
      <c r="G90" s="14">
        <v>1426433</v>
      </c>
      <c r="H90" s="14">
        <v>704884</v>
      </c>
      <c r="I90" s="13">
        <f t="shared" si="44"/>
        <v>9137821</v>
      </c>
      <c r="J90" s="13">
        <f t="shared" si="45"/>
        <v>9137.8209999999999</v>
      </c>
      <c r="K90" s="14">
        <v>1189244</v>
      </c>
      <c r="L90" s="14">
        <v>2400047</v>
      </c>
      <c r="M90" s="14">
        <v>8421831</v>
      </c>
      <c r="N90" s="14">
        <v>2613650</v>
      </c>
      <c r="O90" s="14">
        <v>629808</v>
      </c>
      <c r="P90" s="13">
        <f t="shared" si="46"/>
        <v>15254580</v>
      </c>
      <c r="Q90" s="13">
        <f t="shared" si="47"/>
        <v>15254.58</v>
      </c>
      <c r="R90" s="14">
        <v>296332</v>
      </c>
      <c r="S90" s="14">
        <v>871547</v>
      </c>
      <c r="T90" s="14">
        <v>3310453</v>
      </c>
      <c r="U90" s="14">
        <v>1036168</v>
      </c>
      <c r="V90" s="14">
        <v>487547</v>
      </c>
      <c r="W90" s="13">
        <f t="shared" si="29"/>
        <v>6002047</v>
      </c>
      <c r="X90" s="13">
        <f t="shared" si="48"/>
        <v>6002.0469999999996</v>
      </c>
      <c r="Y90" s="14">
        <v>289675.39</v>
      </c>
      <c r="Z90" s="14">
        <v>965257</v>
      </c>
      <c r="AA90" s="14">
        <v>2320294</v>
      </c>
      <c r="AB90" s="14">
        <v>1071733</v>
      </c>
      <c r="AC90" s="14">
        <v>524580</v>
      </c>
      <c r="AD90" s="13">
        <f t="shared" si="31"/>
        <v>5171539.3900000006</v>
      </c>
      <c r="AE90" s="13">
        <f t="shared" si="32"/>
        <v>5171.5393900000008</v>
      </c>
      <c r="AF90" s="14">
        <v>9137821</v>
      </c>
      <c r="AG90" s="14">
        <v>6331105</v>
      </c>
      <c r="AH90" s="14">
        <v>5744384</v>
      </c>
      <c r="AI90" s="14">
        <v>4977581.3899999997</v>
      </c>
      <c r="AJ90" s="14">
        <f t="shared" si="33"/>
        <v>21213310</v>
      </c>
      <c r="AK90" s="13">
        <f t="shared" si="22"/>
        <v>26190891.390000001</v>
      </c>
      <c r="AL90" s="13">
        <f t="shared" si="34"/>
        <v>26190.891390000001</v>
      </c>
      <c r="AM90" s="14">
        <f t="shared" si="35"/>
        <v>8965872.7553763445</v>
      </c>
      <c r="AN90" s="14">
        <f t="shared" si="36"/>
        <v>6211971.3037634399</v>
      </c>
      <c r="AO90" s="14">
        <f t="shared" si="37"/>
        <v>5636290.7526881723</v>
      </c>
      <c r="AP90" s="14">
        <f t="shared" si="23"/>
        <v>8923475</v>
      </c>
      <c r="AQ90" s="14">
        <f t="shared" si="24"/>
        <v>257663</v>
      </c>
      <c r="AR90" s="13">
        <f t="shared" si="25"/>
        <v>26190891.390000001</v>
      </c>
      <c r="AS90" s="13">
        <f t="shared" si="38"/>
        <v>9181138</v>
      </c>
      <c r="AT90" s="25">
        <v>0</v>
      </c>
      <c r="AU90" s="26">
        <v>0</v>
      </c>
      <c r="AV90" s="27">
        <v>0</v>
      </c>
      <c r="AW90" s="30">
        <v>0</v>
      </c>
      <c r="AX90" s="17">
        <v>0</v>
      </c>
      <c r="AY90" s="19">
        <v>0</v>
      </c>
      <c r="AZ90" s="21">
        <v>0</v>
      </c>
      <c r="BA90" s="31">
        <v>0</v>
      </c>
      <c r="BB90" s="14">
        <f t="shared" si="39"/>
        <v>0</v>
      </c>
      <c r="BC90" s="14">
        <f t="shared" si="40"/>
        <v>0</v>
      </c>
      <c r="BD90" s="14">
        <f t="shared" si="41"/>
        <v>0</v>
      </c>
      <c r="BE90" s="14">
        <f t="shared" si="42"/>
        <v>0</v>
      </c>
      <c r="BF90" s="14">
        <v>17.350000000000001</v>
      </c>
      <c r="BG90" s="14">
        <v>17.350000000000001</v>
      </c>
      <c r="BH90" s="14">
        <v>17.239999999999998</v>
      </c>
      <c r="BI90" s="14">
        <v>17.239999999999998</v>
      </c>
      <c r="BJ90" s="13">
        <f t="shared" si="43"/>
        <v>17.294999999999998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1</v>
      </c>
      <c r="BS90" s="28">
        <v>0</v>
      </c>
    </row>
    <row r="91" spans="1:71" x14ac:dyDescent="0.4">
      <c r="A91" s="15">
        <v>40695</v>
      </c>
      <c r="B91" s="32">
        <v>90</v>
      </c>
      <c r="C91" s="32">
        <v>720</v>
      </c>
      <c r="D91" s="14">
        <v>520799</v>
      </c>
      <c r="E91" s="14">
        <v>1605866</v>
      </c>
      <c r="F91" s="14">
        <v>4678006</v>
      </c>
      <c r="G91" s="14">
        <v>1403302</v>
      </c>
      <c r="H91" s="14">
        <v>659843</v>
      </c>
      <c r="I91" s="13">
        <f t="shared" si="44"/>
        <v>8867816</v>
      </c>
      <c r="J91" s="13">
        <f t="shared" si="45"/>
        <v>8867.8160000000007</v>
      </c>
      <c r="K91" s="14">
        <v>1177387</v>
      </c>
      <c r="L91" s="14">
        <v>2373296</v>
      </c>
      <c r="M91" s="14">
        <v>8614877</v>
      </c>
      <c r="N91" s="14">
        <v>2597122</v>
      </c>
      <c r="O91" s="14">
        <v>624375</v>
      </c>
      <c r="P91" s="13">
        <f t="shared" si="46"/>
        <v>15387057</v>
      </c>
      <c r="Q91" s="13">
        <f t="shared" si="47"/>
        <v>15387.057000000001</v>
      </c>
      <c r="R91" s="14">
        <v>317205</v>
      </c>
      <c r="S91" s="14">
        <v>853586</v>
      </c>
      <c r="T91" s="14">
        <v>3113468</v>
      </c>
      <c r="U91" s="14">
        <v>975806</v>
      </c>
      <c r="V91" s="14">
        <v>458609</v>
      </c>
      <c r="W91" s="13">
        <f t="shared" si="29"/>
        <v>5718674</v>
      </c>
      <c r="X91" s="13">
        <f t="shared" si="48"/>
        <v>5718.674</v>
      </c>
      <c r="Y91" s="14">
        <v>308212.71999999997</v>
      </c>
      <c r="Z91" s="14">
        <v>976295</v>
      </c>
      <c r="AA91" s="14">
        <v>2331183</v>
      </c>
      <c r="AB91" s="14">
        <v>1034941</v>
      </c>
      <c r="AC91" s="14">
        <v>535395</v>
      </c>
      <c r="AD91" s="13">
        <f t="shared" si="31"/>
        <v>5186026.72</v>
      </c>
      <c r="AE91" s="13">
        <f t="shared" si="32"/>
        <v>5186.0267199999998</v>
      </c>
      <c r="AF91" s="14">
        <v>8867816</v>
      </c>
      <c r="AG91" s="14">
        <v>6465955</v>
      </c>
      <c r="AH91" s="14">
        <v>5463774</v>
      </c>
      <c r="AI91" s="14">
        <v>4991484.7200000007</v>
      </c>
      <c r="AJ91" s="14">
        <f t="shared" si="33"/>
        <v>20797545</v>
      </c>
      <c r="AK91" s="13">
        <f t="shared" si="22"/>
        <v>25789029.719999999</v>
      </c>
      <c r="AL91" s="13">
        <f t="shared" si="34"/>
        <v>25789.029719999999</v>
      </c>
      <c r="AM91" s="14">
        <f t="shared" si="35"/>
        <v>8990980.1111111101</v>
      </c>
      <c r="AN91" s="14">
        <f t="shared" si="36"/>
        <v>6344283.8037634399</v>
      </c>
      <c r="AO91" s="14">
        <f t="shared" si="37"/>
        <v>5360961.0483870972</v>
      </c>
      <c r="AP91" s="14">
        <f t="shared" si="23"/>
        <v>8921102</v>
      </c>
      <c r="AQ91" s="14">
        <f t="shared" si="24"/>
        <v>254900</v>
      </c>
      <c r="AR91" s="13">
        <f t="shared" si="25"/>
        <v>25789029.719999999</v>
      </c>
      <c r="AS91" s="13">
        <f t="shared" si="38"/>
        <v>9176002</v>
      </c>
      <c r="AT91" s="25">
        <v>0</v>
      </c>
      <c r="AU91" s="26">
        <v>0</v>
      </c>
      <c r="AV91" s="27">
        <v>0</v>
      </c>
      <c r="AW91" s="30">
        <v>0</v>
      </c>
      <c r="AX91" s="17">
        <v>0</v>
      </c>
      <c r="AY91" s="19">
        <v>0</v>
      </c>
      <c r="AZ91" s="21">
        <v>0</v>
      </c>
      <c r="BA91" s="31">
        <v>0</v>
      </c>
      <c r="BB91" s="14">
        <f t="shared" si="39"/>
        <v>0</v>
      </c>
      <c r="BC91" s="14">
        <f t="shared" si="40"/>
        <v>0</v>
      </c>
      <c r="BD91" s="14">
        <f t="shared" si="41"/>
        <v>0</v>
      </c>
      <c r="BE91" s="14">
        <f t="shared" si="42"/>
        <v>0</v>
      </c>
      <c r="BF91" s="14">
        <v>31.8</v>
      </c>
      <c r="BG91" s="14">
        <v>31.8</v>
      </c>
      <c r="BH91" s="14">
        <v>31.75</v>
      </c>
      <c r="BI91" s="14">
        <v>31.75</v>
      </c>
      <c r="BJ91" s="13">
        <f t="shared" si="43"/>
        <v>31.774999999999999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1</v>
      </c>
      <c r="BS91" s="28">
        <v>0</v>
      </c>
    </row>
    <row r="92" spans="1:71" x14ac:dyDescent="0.4">
      <c r="A92" s="15">
        <v>40725</v>
      </c>
      <c r="B92" s="32">
        <v>91</v>
      </c>
      <c r="C92" s="32">
        <v>744</v>
      </c>
      <c r="D92" s="14">
        <v>513870</v>
      </c>
      <c r="E92" s="14">
        <v>1639149</v>
      </c>
      <c r="F92" s="14">
        <v>4784552</v>
      </c>
      <c r="G92" s="14">
        <v>1516995</v>
      </c>
      <c r="H92" s="14">
        <v>673879</v>
      </c>
      <c r="I92" s="13">
        <f t="shared" si="44"/>
        <v>9128445</v>
      </c>
      <c r="J92" s="13">
        <f t="shared" si="45"/>
        <v>9128.4449999999997</v>
      </c>
      <c r="K92" s="14">
        <v>1216444</v>
      </c>
      <c r="L92" s="14">
        <v>2474532</v>
      </c>
      <c r="M92" s="14">
        <v>8522025</v>
      </c>
      <c r="N92" s="14">
        <v>2574899</v>
      </c>
      <c r="O92" s="14">
        <v>647774</v>
      </c>
      <c r="P92" s="13">
        <f t="shared" si="46"/>
        <v>15435674</v>
      </c>
      <c r="Q92" s="13">
        <f t="shared" si="47"/>
        <v>15435.674000000001</v>
      </c>
      <c r="R92" s="14">
        <v>312853</v>
      </c>
      <c r="S92" s="14">
        <v>843446</v>
      </c>
      <c r="T92" s="14">
        <v>3078427</v>
      </c>
      <c r="U92" s="14">
        <v>960757</v>
      </c>
      <c r="V92" s="14">
        <v>458793</v>
      </c>
      <c r="W92" s="13">
        <f t="shared" si="29"/>
        <v>5654276</v>
      </c>
      <c r="X92" s="13">
        <f t="shared" si="48"/>
        <v>5654.2759999999998</v>
      </c>
      <c r="Y92" s="14">
        <v>308348.62</v>
      </c>
      <c r="Z92" s="14">
        <v>979495</v>
      </c>
      <c r="AA92" s="14">
        <v>2346624</v>
      </c>
      <c r="AB92" s="14">
        <v>1029160</v>
      </c>
      <c r="AC92" s="14">
        <v>535270</v>
      </c>
      <c r="AD92" s="13">
        <f t="shared" si="31"/>
        <v>5198897.62</v>
      </c>
      <c r="AE92" s="13">
        <f t="shared" si="32"/>
        <v>5198.8976199999997</v>
      </c>
      <c r="AF92" s="14">
        <v>9128445</v>
      </c>
      <c r="AG92" s="14">
        <v>6425079</v>
      </c>
      <c r="AH92" s="14">
        <v>5407638</v>
      </c>
      <c r="AI92" s="14">
        <v>5010380.62</v>
      </c>
      <c r="AJ92" s="14">
        <f t="shared" si="33"/>
        <v>20961162</v>
      </c>
      <c r="AK92" s="13">
        <f t="shared" si="22"/>
        <v>25971542.620000001</v>
      </c>
      <c r="AL92" s="13">
        <f t="shared" si="34"/>
        <v>25971.54262</v>
      </c>
      <c r="AM92" s="14">
        <f t="shared" si="35"/>
        <v>8956673.185483871</v>
      </c>
      <c r="AN92" s="14">
        <f t="shared" si="36"/>
        <v>6304176.9758064523</v>
      </c>
      <c r="AO92" s="14">
        <f t="shared" si="37"/>
        <v>5305881.3709677421</v>
      </c>
      <c r="AP92" s="14">
        <f t="shared" si="23"/>
        <v>9010595</v>
      </c>
      <c r="AQ92" s="14">
        <f t="shared" si="24"/>
        <v>246638</v>
      </c>
      <c r="AR92" s="13">
        <f t="shared" si="25"/>
        <v>25971542.620000001</v>
      </c>
      <c r="AS92" s="13">
        <f t="shared" si="38"/>
        <v>9257233</v>
      </c>
      <c r="AT92" s="25">
        <v>0</v>
      </c>
      <c r="AU92" s="26">
        <v>0</v>
      </c>
      <c r="AV92" s="27">
        <v>0</v>
      </c>
      <c r="AW92" s="30">
        <v>0</v>
      </c>
      <c r="AX92" s="17">
        <v>0</v>
      </c>
      <c r="AY92" s="19">
        <v>0</v>
      </c>
      <c r="AZ92" s="21">
        <v>0</v>
      </c>
      <c r="BA92" s="31">
        <v>0</v>
      </c>
      <c r="BB92" s="14">
        <f t="shared" si="39"/>
        <v>0</v>
      </c>
      <c r="BC92" s="14">
        <f t="shared" si="40"/>
        <v>0</v>
      </c>
      <c r="BD92" s="14">
        <f t="shared" si="41"/>
        <v>0</v>
      </c>
      <c r="BE92" s="14">
        <f t="shared" si="42"/>
        <v>0</v>
      </c>
      <c r="BF92" s="14">
        <v>23.08</v>
      </c>
      <c r="BG92" s="14">
        <v>22.66</v>
      </c>
      <c r="BH92" s="14">
        <v>23.13</v>
      </c>
      <c r="BI92" s="14">
        <v>23.13</v>
      </c>
      <c r="BJ92" s="13">
        <f t="shared" si="43"/>
        <v>22.999999999999996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1</v>
      </c>
      <c r="BS92" s="28">
        <v>0</v>
      </c>
    </row>
    <row r="93" spans="1:71" x14ac:dyDescent="0.4">
      <c r="A93" s="15">
        <v>40756</v>
      </c>
      <c r="B93" s="32">
        <v>92</v>
      </c>
      <c r="C93" s="32">
        <v>744</v>
      </c>
      <c r="D93" s="14">
        <v>541456</v>
      </c>
      <c r="E93" s="14">
        <v>1636046</v>
      </c>
      <c r="F93" s="14">
        <v>4840012</v>
      </c>
      <c r="G93" s="14">
        <v>1494340</v>
      </c>
      <c r="H93" s="14">
        <v>689462</v>
      </c>
      <c r="I93" s="13">
        <f t="shared" si="44"/>
        <v>9201316</v>
      </c>
      <c r="J93" s="13">
        <f t="shared" si="45"/>
        <v>9201.3160000000007</v>
      </c>
      <c r="K93" s="14">
        <v>1226399</v>
      </c>
      <c r="L93" s="14">
        <v>2548648</v>
      </c>
      <c r="M93" s="14">
        <v>8763759</v>
      </c>
      <c r="N93" s="14">
        <v>2651379</v>
      </c>
      <c r="O93" s="14">
        <v>662981</v>
      </c>
      <c r="P93" s="13">
        <f t="shared" si="46"/>
        <v>15853166</v>
      </c>
      <c r="Q93" s="13">
        <f t="shared" si="47"/>
        <v>15853.165999999999</v>
      </c>
      <c r="R93" s="14">
        <v>325461</v>
      </c>
      <c r="S93" s="14">
        <v>874836</v>
      </c>
      <c r="T93" s="14">
        <v>3194445</v>
      </c>
      <c r="U93" s="14">
        <v>998381</v>
      </c>
      <c r="V93" s="14">
        <v>486099</v>
      </c>
      <c r="W93" s="13">
        <f t="shared" si="29"/>
        <v>5879222</v>
      </c>
      <c r="X93" s="13">
        <f t="shared" si="48"/>
        <v>5879.2219999999998</v>
      </c>
      <c r="Y93" s="14">
        <v>313526.83999999997</v>
      </c>
      <c r="Z93" s="14">
        <v>1033468</v>
      </c>
      <c r="AA93" s="14">
        <v>2450927</v>
      </c>
      <c r="AB93" s="14">
        <v>1033476</v>
      </c>
      <c r="AC93" s="14">
        <v>570711</v>
      </c>
      <c r="AD93" s="13">
        <f t="shared" si="31"/>
        <v>5402108.8399999999</v>
      </c>
      <c r="AE93" s="13">
        <f t="shared" si="32"/>
        <v>5402.1088399999999</v>
      </c>
      <c r="AF93" s="14">
        <v>9201316</v>
      </c>
      <c r="AG93" s="14">
        <v>6640189</v>
      </c>
      <c r="AH93" s="14">
        <v>5615440</v>
      </c>
      <c r="AI93" s="14">
        <v>5186327.84</v>
      </c>
      <c r="AJ93" s="14">
        <f t="shared" si="33"/>
        <v>21456945</v>
      </c>
      <c r="AK93" s="13">
        <f t="shared" si="22"/>
        <v>26643272.84</v>
      </c>
      <c r="AL93" s="13">
        <f t="shared" si="34"/>
        <v>26643.272840000001</v>
      </c>
      <c r="AM93" s="14">
        <f t="shared" si="35"/>
        <v>9028172.9569892474</v>
      </c>
      <c r="AN93" s="14">
        <f t="shared" si="36"/>
        <v>6515239.2069892464</v>
      </c>
      <c r="AO93" s="14">
        <f t="shared" si="37"/>
        <v>5509773.1182795698</v>
      </c>
      <c r="AP93" s="14">
        <f t="shared" si="23"/>
        <v>9212977</v>
      </c>
      <c r="AQ93" s="14">
        <f t="shared" si="24"/>
        <v>263782</v>
      </c>
      <c r="AR93" s="13">
        <f t="shared" si="25"/>
        <v>26643272.84</v>
      </c>
      <c r="AS93" s="13">
        <f t="shared" si="38"/>
        <v>9476759</v>
      </c>
      <c r="AT93" s="25">
        <v>0</v>
      </c>
      <c r="AU93" s="26">
        <v>0</v>
      </c>
      <c r="AV93" s="27">
        <v>0</v>
      </c>
      <c r="AW93" s="30">
        <v>0</v>
      </c>
      <c r="AX93" s="17">
        <v>0</v>
      </c>
      <c r="AY93" s="19">
        <v>0</v>
      </c>
      <c r="AZ93" s="21">
        <v>0</v>
      </c>
      <c r="BA93" s="31">
        <v>0</v>
      </c>
      <c r="BB93" s="14">
        <f t="shared" si="39"/>
        <v>0</v>
      </c>
      <c r="BC93" s="14">
        <f t="shared" si="40"/>
        <v>0</v>
      </c>
      <c r="BD93" s="14">
        <f t="shared" si="41"/>
        <v>0</v>
      </c>
      <c r="BE93" s="14">
        <f t="shared" si="42"/>
        <v>0</v>
      </c>
      <c r="BF93" s="14">
        <v>19.61</v>
      </c>
      <c r="BG93" s="14">
        <v>15.92</v>
      </c>
      <c r="BH93" s="14">
        <v>19.62</v>
      </c>
      <c r="BI93" s="14">
        <v>19.62</v>
      </c>
      <c r="BJ93" s="13">
        <f t="shared" si="43"/>
        <v>18.692500000000003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1</v>
      </c>
      <c r="BS93" s="28">
        <v>0</v>
      </c>
    </row>
    <row r="94" spans="1:71" x14ac:dyDescent="0.4">
      <c r="A94" s="15">
        <v>40787</v>
      </c>
      <c r="B94" s="32">
        <v>93</v>
      </c>
      <c r="C94" s="32">
        <v>720</v>
      </c>
      <c r="D94" s="14">
        <v>567602</v>
      </c>
      <c r="E94" s="14">
        <v>1668339</v>
      </c>
      <c r="F94" s="14">
        <v>5036380</v>
      </c>
      <c r="G94" s="14">
        <v>1494136</v>
      </c>
      <c r="H94" s="14">
        <v>757502</v>
      </c>
      <c r="I94" s="13">
        <f t="shared" si="44"/>
        <v>9523959</v>
      </c>
      <c r="J94" s="13">
        <f t="shared" si="45"/>
        <v>9523.9590000000007</v>
      </c>
      <c r="K94" s="14">
        <v>1187593</v>
      </c>
      <c r="L94" s="14">
        <v>2456364</v>
      </c>
      <c r="M94" s="14">
        <v>8795554</v>
      </c>
      <c r="N94" s="14">
        <v>2595756</v>
      </c>
      <c r="O94" s="14">
        <v>696133</v>
      </c>
      <c r="P94" s="13">
        <f t="shared" si="46"/>
        <v>15731400</v>
      </c>
      <c r="Q94" s="13">
        <f t="shared" si="47"/>
        <v>15731.4</v>
      </c>
      <c r="R94" s="14">
        <v>338933</v>
      </c>
      <c r="S94" s="14">
        <v>886611</v>
      </c>
      <c r="T94" s="14">
        <v>3355404</v>
      </c>
      <c r="U94" s="14">
        <v>1013575</v>
      </c>
      <c r="V94" s="14">
        <v>518579</v>
      </c>
      <c r="W94" s="13">
        <f t="shared" si="29"/>
        <v>6113102</v>
      </c>
      <c r="X94" s="13">
        <f t="shared" si="48"/>
        <v>6113.1019999999999</v>
      </c>
      <c r="Y94" s="14">
        <v>325319.33999999997</v>
      </c>
      <c r="Z94" s="14">
        <v>1081712</v>
      </c>
      <c r="AA94" s="14">
        <v>2566285</v>
      </c>
      <c r="AB94" s="14">
        <v>1030398</v>
      </c>
      <c r="AC94" s="14">
        <v>593014</v>
      </c>
      <c r="AD94" s="13">
        <f t="shared" si="31"/>
        <v>5596728.3399999999</v>
      </c>
      <c r="AE94" s="13">
        <f t="shared" si="32"/>
        <v>5596.7283399999997</v>
      </c>
      <c r="AF94" s="14">
        <v>9523959</v>
      </c>
      <c r="AG94" s="14">
        <v>6601833</v>
      </c>
      <c r="AH94" s="14">
        <v>5848895</v>
      </c>
      <c r="AI94" s="14">
        <v>5377001.3399999989</v>
      </c>
      <c r="AJ94" s="14">
        <f t="shared" si="33"/>
        <v>21974687</v>
      </c>
      <c r="AK94" s="13">
        <f t="shared" si="22"/>
        <v>27351688.34</v>
      </c>
      <c r="AL94" s="13">
        <f t="shared" si="34"/>
        <v>27351.688340000001</v>
      </c>
      <c r="AM94" s="14">
        <f t="shared" si="35"/>
        <v>9656236.2083333321</v>
      </c>
      <c r="AN94" s="14">
        <f t="shared" si="36"/>
        <v>6477604.9596774196</v>
      </c>
      <c r="AO94" s="14">
        <f t="shared" si="37"/>
        <v>5738835.147849462</v>
      </c>
      <c r="AP94" s="14">
        <f t="shared" si="23"/>
        <v>9129567</v>
      </c>
      <c r="AQ94" s="14">
        <f t="shared" si="24"/>
        <v>264207</v>
      </c>
      <c r="AR94" s="13">
        <f t="shared" si="25"/>
        <v>27351688.34</v>
      </c>
      <c r="AS94" s="13">
        <f t="shared" si="38"/>
        <v>9393774</v>
      </c>
      <c r="AT94" s="25">
        <v>0</v>
      </c>
      <c r="AU94" s="26">
        <v>0</v>
      </c>
      <c r="AV94" s="27">
        <v>0</v>
      </c>
      <c r="AW94" s="30">
        <v>0</v>
      </c>
      <c r="AX94" s="17">
        <v>0</v>
      </c>
      <c r="AY94" s="19">
        <v>0</v>
      </c>
      <c r="AZ94" s="21">
        <v>0</v>
      </c>
      <c r="BA94" s="31">
        <v>0</v>
      </c>
      <c r="BB94" s="14">
        <f t="shared" si="39"/>
        <v>0</v>
      </c>
      <c r="BC94" s="14">
        <f t="shared" si="40"/>
        <v>0</v>
      </c>
      <c r="BD94" s="14">
        <f t="shared" si="41"/>
        <v>0</v>
      </c>
      <c r="BE94" s="14">
        <f t="shared" si="42"/>
        <v>0</v>
      </c>
      <c r="BF94" s="14">
        <v>21.18</v>
      </c>
      <c r="BG94" s="14">
        <v>16.98</v>
      </c>
      <c r="BH94" s="14">
        <v>21.18</v>
      </c>
      <c r="BI94" s="14">
        <v>21.18</v>
      </c>
      <c r="BJ94" s="13">
        <f t="shared" si="43"/>
        <v>20.13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1</v>
      </c>
      <c r="BS94" s="28">
        <v>0</v>
      </c>
    </row>
    <row r="95" spans="1:71" x14ac:dyDescent="0.4">
      <c r="A95" s="15">
        <v>40817</v>
      </c>
      <c r="B95" s="32">
        <v>94</v>
      </c>
      <c r="C95" s="32">
        <v>743</v>
      </c>
      <c r="D95" s="14">
        <v>567178</v>
      </c>
      <c r="E95" s="14">
        <v>1704764</v>
      </c>
      <c r="F95" s="14">
        <v>4905359</v>
      </c>
      <c r="G95" s="14">
        <v>1420907</v>
      </c>
      <c r="H95" s="14">
        <v>766759</v>
      </c>
      <c r="I95" s="13">
        <f t="shared" si="44"/>
        <v>9364967</v>
      </c>
      <c r="J95" s="13">
        <f t="shared" si="45"/>
        <v>9364.9670000000006</v>
      </c>
      <c r="K95" s="14">
        <v>1249837</v>
      </c>
      <c r="L95" s="14">
        <v>2479536</v>
      </c>
      <c r="M95" s="14">
        <v>8608766</v>
      </c>
      <c r="N95" s="14">
        <v>2634417</v>
      </c>
      <c r="O95" s="14">
        <v>698062</v>
      </c>
      <c r="P95" s="13">
        <f t="shared" si="46"/>
        <v>15670618</v>
      </c>
      <c r="Q95" s="13">
        <f t="shared" si="47"/>
        <v>15670.618</v>
      </c>
      <c r="R95" s="14">
        <v>336425</v>
      </c>
      <c r="S95" s="14">
        <v>918578</v>
      </c>
      <c r="T95" s="14">
        <v>3359320</v>
      </c>
      <c r="U95" s="14">
        <v>1020582</v>
      </c>
      <c r="V95" s="14">
        <v>521573</v>
      </c>
      <c r="W95" s="13">
        <f t="shared" si="29"/>
        <v>6156478</v>
      </c>
      <c r="X95" s="13">
        <f t="shared" si="48"/>
        <v>6156.4780000000001</v>
      </c>
      <c r="Y95" s="14">
        <v>322679.38</v>
      </c>
      <c r="Z95" s="14">
        <v>1113321</v>
      </c>
      <c r="AA95" s="14">
        <v>2511683</v>
      </c>
      <c r="AB95" s="14">
        <v>1042808</v>
      </c>
      <c r="AC95" s="14">
        <v>561216</v>
      </c>
      <c r="AD95" s="13">
        <f t="shared" si="31"/>
        <v>5551707.3799999999</v>
      </c>
      <c r="AE95" s="13">
        <f t="shared" si="32"/>
        <v>5551.7073799999998</v>
      </c>
      <c r="AF95" s="14">
        <v>9364967</v>
      </c>
      <c r="AG95" s="14">
        <v>6479432</v>
      </c>
      <c r="AH95" s="14">
        <v>5884431</v>
      </c>
      <c r="AI95" s="14">
        <v>5335579.379999999</v>
      </c>
      <c r="AJ95" s="14">
        <f t="shared" si="33"/>
        <v>21728830</v>
      </c>
      <c r="AK95" s="13">
        <f t="shared" si="22"/>
        <v>27064409.379999999</v>
      </c>
      <c r="AL95" s="13">
        <f t="shared" si="34"/>
        <v>27064.409379999997</v>
      </c>
      <c r="AM95" s="14">
        <f t="shared" si="35"/>
        <v>9201111.5881561227</v>
      </c>
      <c r="AN95" s="14">
        <f t="shared" si="36"/>
        <v>6357507.2043010751</v>
      </c>
      <c r="AO95" s="14">
        <f t="shared" si="37"/>
        <v>5773702.4596774196</v>
      </c>
      <c r="AP95" s="14">
        <f t="shared" si="23"/>
        <v>9191186</v>
      </c>
      <c r="AQ95" s="14">
        <f t="shared" si="24"/>
        <v>272047</v>
      </c>
      <c r="AR95" s="13">
        <f t="shared" si="25"/>
        <v>27064409.379999999</v>
      </c>
      <c r="AS95" s="13">
        <f t="shared" si="38"/>
        <v>9463233</v>
      </c>
      <c r="AT95" s="25">
        <v>0</v>
      </c>
      <c r="AU95" s="26">
        <v>0</v>
      </c>
      <c r="AV95" s="27">
        <v>0</v>
      </c>
      <c r="AW95" s="30">
        <v>0</v>
      </c>
      <c r="AX95" s="17">
        <v>0</v>
      </c>
      <c r="AY95" s="19">
        <v>0</v>
      </c>
      <c r="AZ95" s="21">
        <v>0</v>
      </c>
      <c r="BA95" s="31">
        <v>0</v>
      </c>
      <c r="BB95" s="14">
        <f t="shared" si="39"/>
        <v>0</v>
      </c>
      <c r="BC95" s="14">
        <f t="shared" si="40"/>
        <v>0</v>
      </c>
      <c r="BD95" s="14">
        <f t="shared" si="41"/>
        <v>0</v>
      </c>
      <c r="BE95" s="14">
        <f t="shared" si="42"/>
        <v>0</v>
      </c>
      <c r="BF95" s="14">
        <v>37.14</v>
      </c>
      <c r="BG95" s="14">
        <v>37.04</v>
      </c>
      <c r="BH95" s="14">
        <v>37.14</v>
      </c>
      <c r="BI95" s="14">
        <v>37.14</v>
      </c>
      <c r="BJ95" s="13">
        <f t="shared" si="43"/>
        <v>37.115000000000002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1</v>
      </c>
      <c r="BS95" s="28">
        <v>0</v>
      </c>
    </row>
    <row r="96" spans="1:71" x14ac:dyDescent="0.4">
      <c r="A96" s="15">
        <v>40848</v>
      </c>
      <c r="B96" s="32">
        <v>95</v>
      </c>
      <c r="C96" s="32">
        <v>720</v>
      </c>
      <c r="D96" s="14">
        <v>548988</v>
      </c>
      <c r="E96" s="14">
        <v>1723018</v>
      </c>
      <c r="F96" s="14">
        <v>4885526</v>
      </c>
      <c r="G96" s="14">
        <v>1404883</v>
      </c>
      <c r="H96" s="14">
        <v>740908</v>
      </c>
      <c r="I96" s="13">
        <f t="shared" si="44"/>
        <v>9303323</v>
      </c>
      <c r="J96" s="13">
        <f t="shared" si="45"/>
        <v>9303.3230000000003</v>
      </c>
      <c r="K96" s="14">
        <v>1182417</v>
      </c>
      <c r="L96" s="14">
        <v>2398891</v>
      </c>
      <c r="M96" s="14">
        <v>8698497</v>
      </c>
      <c r="N96" s="14">
        <v>2522348</v>
      </c>
      <c r="O96" s="14">
        <v>682107</v>
      </c>
      <c r="P96" s="13">
        <f t="shared" si="46"/>
        <v>15484260</v>
      </c>
      <c r="Q96" s="13">
        <f t="shared" si="47"/>
        <v>15484.26</v>
      </c>
      <c r="R96" s="14">
        <v>327343</v>
      </c>
      <c r="S96" s="14">
        <v>933587</v>
      </c>
      <c r="T96" s="14">
        <v>3402946</v>
      </c>
      <c r="U96" s="14">
        <v>1036634</v>
      </c>
      <c r="V96" s="14">
        <v>507183</v>
      </c>
      <c r="W96" s="13">
        <f t="shared" si="29"/>
        <v>6207693</v>
      </c>
      <c r="X96" s="13">
        <f t="shared" si="48"/>
        <v>6207.6930000000002</v>
      </c>
      <c r="Y96" s="14">
        <v>310405.77</v>
      </c>
      <c r="Z96" s="14">
        <v>1082284</v>
      </c>
      <c r="AA96" s="14">
        <v>2391735</v>
      </c>
      <c r="AB96" s="14">
        <v>1081881</v>
      </c>
      <c r="AC96" s="14">
        <v>506808</v>
      </c>
      <c r="AD96" s="13">
        <f t="shared" si="31"/>
        <v>5373113.7699999996</v>
      </c>
      <c r="AE96" s="13">
        <f t="shared" si="32"/>
        <v>5373.1137699999999</v>
      </c>
      <c r="AF96" s="14">
        <v>9303323</v>
      </c>
      <c r="AG96" s="14">
        <v>6381946</v>
      </c>
      <c r="AH96" s="14">
        <v>5920895</v>
      </c>
      <c r="AI96" s="14">
        <v>5155073.7699999996</v>
      </c>
      <c r="AJ96" s="14">
        <f t="shared" si="33"/>
        <v>21606164</v>
      </c>
      <c r="AK96" s="13">
        <f t="shared" si="22"/>
        <v>26761237.77</v>
      </c>
      <c r="AL96" s="13">
        <f t="shared" si="34"/>
        <v>26761.23777</v>
      </c>
      <c r="AM96" s="14">
        <f t="shared" si="35"/>
        <v>9432535.819444444</v>
      </c>
      <c r="AN96" s="14">
        <f t="shared" si="36"/>
        <v>6261855.6182795698</v>
      </c>
      <c r="AO96" s="14">
        <f t="shared" si="37"/>
        <v>5809480.3091397854</v>
      </c>
      <c r="AP96" s="14">
        <f t="shared" si="23"/>
        <v>9102314</v>
      </c>
      <c r="AQ96" s="14">
        <f t="shared" si="24"/>
        <v>286798</v>
      </c>
      <c r="AR96" s="13">
        <f t="shared" si="25"/>
        <v>26761237.77</v>
      </c>
      <c r="AS96" s="13">
        <f t="shared" si="38"/>
        <v>9389112</v>
      </c>
      <c r="AT96" s="25">
        <v>0</v>
      </c>
      <c r="AU96" s="26">
        <v>0</v>
      </c>
      <c r="AV96" s="27">
        <v>0</v>
      </c>
      <c r="AW96" s="30">
        <v>0</v>
      </c>
      <c r="AX96" s="17">
        <v>0</v>
      </c>
      <c r="AY96" s="19">
        <v>0</v>
      </c>
      <c r="AZ96" s="21">
        <v>0</v>
      </c>
      <c r="BA96" s="31">
        <v>0</v>
      </c>
      <c r="BB96" s="14">
        <f t="shared" si="39"/>
        <v>0</v>
      </c>
      <c r="BC96" s="14">
        <f t="shared" si="40"/>
        <v>0</v>
      </c>
      <c r="BD96" s="14">
        <f t="shared" si="41"/>
        <v>0</v>
      </c>
      <c r="BE96" s="14">
        <f t="shared" si="42"/>
        <v>0</v>
      </c>
      <c r="BF96" s="14">
        <v>45.55</v>
      </c>
      <c r="BG96" s="14">
        <v>45.55</v>
      </c>
      <c r="BH96" s="14">
        <v>45.55</v>
      </c>
      <c r="BI96" s="14">
        <v>45.55</v>
      </c>
      <c r="BJ96" s="13">
        <f t="shared" si="43"/>
        <v>45.55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1</v>
      </c>
      <c r="BS96" s="28">
        <v>0</v>
      </c>
    </row>
    <row r="97" spans="1:71" x14ac:dyDescent="0.4">
      <c r="A97" s="15">
        <v>40878</v>
      </c>
      <c r="B97" s="32">
        <v>96</v>
      </c>
      <c r="C97" s="32">
        <v>744</v>
      </c>
      <c r="D97" s="14">
        <v>548931</v>
      </c>
      <c r="E97" s="14">
        <v>1778139</v>
      </c>
      <c r="F97" s="14">
        <v>4957747</v>
      </c>
      <c r="G97" s="14">
        <v>1453631</v>
      </c>
      <c r="H97" s="14">
        <v>744657</v>
      </c>
      <c r="I97" s="13">
        <f t="shared" si="44"/>
        <v>9483105</v>
      </c>
      <c r="J97" s="13">
        <f t="shared" si="45"/>
        <v>9483.1049999999996</v>
      </c>
      <c r="K97" s="14">
        <v>1211039</v>
      </c>
      <c r="L97" s="14">
        <v>2365679</v>
      </c>
      <c r="M97" s="14">
        <v>8472685</v>
      </c>
      <c r="N97" s="14">
        <v>2544109</v>
      </c>
      <c r="O97" s="14">
        <v>688542</v>
      </c>
      <c r="P97" s="13">
        <f t="shared" si="46"/>
        <v>15282054</v>
      </c>
      <c r="Q97" s="13">
        <f t="shared" si="47"/>
        <v>15282.054</v>
      </c>
      <c r="R97" s="14">
        <v>336838</v>
      </c>
      <c r="S97" s="14">
        <v>993314</v>
      </c>
      <c r="T97" s="14">
        <v>3524609</v>
      </c>
      <c r="U97" s="14">
        <v>1126012</v>
      </c>
      <c r="V97" s="14">
        <v>517171</v>
      </c>
      <c r="W97" s="13">
        <f t="shared" si="29"/>
        <v>6497944</v>
      </c>
      <c r="X97" s="13">
        <f t="shared" si="48"/>
        <v>6497.9440000000004</v>
      </c>
      <c r="Y97" s="14">
        <v>319123.78000000003</v>
      </c>
      <c r="Z97" s="14">
        <v>1107066</v>
      </c>
      <c r="AA97" s="14">
        <v>2342759</v>
      </c>
      <c r="AB97" s="14">
        <v>1220449</v>
      </c>
      <c r="AC97" s="14">
        <v>489448</v>
      </c>
      <c r="AD97" s="13">
        <f t="shared" si="31"/>
        <v>5478845.7800000003</v>
      </c>
      <c r="AE97" s="13">
        <f t="shared" si="32"/>
        <v>5478.8457800000006</v>
      </c>
      <c r="AF97" s="14">
        <v>9483105</v>
      </c>
      <c r="AG97" s="14">
        <v>6397956</v>
      </c>
      <c r="AH97" s="14">
        <v>6201549</v>
      </c>
      <c r="AI97" s="14">
        <v>5263490.7799999993</v>
      </c>
      <c r="AJ97" s="14">
        <f t="shared" si="33"/>
        <v>22082610</v>
      </c>
      <c r="AK97" s="13">
        <f t="shared" si="22"/>
        <v>27346100.780000001</v>
      </c>
      <c r="AL97" s="13">
        <f t="shared" si="34"/>
        <v>27346.100780000001</v>
      </c>
      <c r="AM97" s="14">
        <f t="shared" si="35"/>
        <v>9304659.4758064523</v>
      </c>
      <c r="AN97" s="14">
        <f t="shared" si="36"/>
        <v>6277564.3548387093</v>
      </c>
      <c r="AO97" s="14">
        <f t="shared" si="37"/>
        <v>6084853.185483871</v>
      </c>
      <c r="AP97" s="14">
        <f t="shared" si="23"/>
        <v>8884098</v>
      </c>
      <c r="AQ97" s="14">
        <f t="shared" si="24"/>
        <v>296395</v>
      </c>
      <c r="AR97" s="13">
        <f t="shared" si="25"/>
        <v>27346100.780000001</v>
      </c>
      <c r="AS97" s="13">
        <f t="shared" si="38"/>
        <v>9180493</v>
      </c>
      <c r="AT97" s="25">
        <v>0</v>
      </c>
      <c r="AU97" s="26">
        <v>0</v>
      </c>
      <c r="AV97" s="27">
        <v>0</v>
      </c>
      <c r="AW97" s="30">
        <v>0</v>
      </c>
      <c r="AX97" s="17">
        <v>0</v>
      </c>
      <c r="AY97" s="19">
        <v>0</v>
      </c>
      <c r="AZ97" s="21">
        <v>0</v>
      </c>
      <c r="BA97" s="31">
        <v>0</v>
      </c>
      <c r="BB97" s="14">
        <f t="shared" si="39"/>
        <v>0</v>
      </c>
      <c r="BC97" s="14">
        <f t="shared" si="40"/>
        <v>0</v>
      </c>
      <c r="BD97" s="14">
        <f t="shared" si="41"/>
        <v>0</v>
      </c>
      <c r="BE97" s="14">
        <f t="shared" si="42"/>
        <v>0</v>
      </c>
      <c r="BF97" s="14">
        <v>44.47</v>
      </c>
      <c r="BG97" s="14">
        <v>44.47</v>
      </c>
      <c r="BH97" s="14">
        <v>37.369999999999997</v>
      </c>
      <c r="BI97" s="14">
        <v>37.369999999999997</v>
      </c>
      <c r="BJ97" s="13">
        <f t="shared" si="43"/>
        <v>40.92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1</v>
      </c>
      <c r="BS97" s="28">
        <v>0</v>
      </c>
    </row>
    <row r="98" spans="1:71" x14ac:dyDescent="0.4">
      <c r="A98" s="15">
        <v>40909</v>
      </c>
      <c r="B98" s="32">
        <v>97</v>
      </c>
      <c r="C98" s="32">
        <v>744</v>
      </c>
      <c r="D98" s="14">
        <v>524135</v>
      </c>
      <c r="E98" s="14">
        <v>1827785</v>
      </c>
      <c r="F98" s="14">
        <v>5138107</v>
      </c>
      <c r="G98" s="14">
        <v>1584090.55</v>
      </c>
      <c r="H98" s="14">
        <v>726118</v>
      </c>
      <c r="I98" s="13">
        <f t="shared" si="44"/>
        <v>9800235.5500000007</v>
      </c>
      <c r="J98" s="13">
        <f t="shared" si="45"/>
        <v>9800.2355500000012</v>
      </c>
      <c r="K98" s="14">
        <v>1227090</v>
      </c>
      <c r="L98" s="14">
        <v>2381665</v>
      </c>
      <c r="M98" s="14">
        <v>8004138</v>
      </c>
      <c r="N98" s="14">
        <v>2277436.83</v>
      </c>
      <c r="O98" s="14">
        <v>676695</v>
      </c>
      <c r="P98" s="13">
        <f t="shared" si="46"/>
        <v>14567024.83</v>
      </c>
      <c r="Q98" s="13">
        <f t="shared" si="47"/>
        <v>14567.02483</v>
      </c>
      <c r="R98" s="14">
        <v>317278.69</v>
      </c>
      <c r="S98" s="14">
        <v>973416</v>
      </c>
      <c r="T98" s="14">
        <v>3512097</v>
      </c>
      <c r="U98" s="14">
        <v>1165205.6299999999</v>
      </c>
      <c r="V98" s="14">
        <v>498280</v>
      </c>
      <c r="W98" s="13">
        <f t="shared" si="29"/>
        <v>6466277.3199999994</v>
      </c>
      <c r="X98" s="13">
        <f t="shared" si="48"/>
        <v>6466.2773199999992</v>
      </c>
      <c r="Y98" s="14">
        <v>300401.40000000002</v>
      </c>
      <c r="Z98" s="14">
        <v>1114962</v>
      </c>
      <c r="AA98" s="14">
        <v>2261076</v>
      </c>
      <c r="AB98" s="14">
        <v>1326544.19</v>
      </c>
      <c r="AC98" s="14">
        <v>468646</v>
      </c>
      <c r="AD98" s="13">
        <f t="shared" si="31"/>
        <v>5471629.5899999999</v>
      </c>
      <c r="AE98" s="13">
        <f t="shared" si="32"/>
        <v>5471.6295899999996</v>
      </c>
      <c r="AF98" s="14">
        <v>9800235.5500000007</v>
      </c>
      <c r="AG98" s="14">
        <v>5459242.3600000003</v>
      </c>
      <c r="AH98" s="14">
        <v>6146055.3199999994</v>
      </c>
      <c r="AI98" s="14">
        <v>5247706.59</v>
      </c>
      <c r="AJ98" s="14">
        <f t="shared" si="33"/>
        <v>21405533.23</v>
      </c>
      <c r="AK98" s="13">
        <f t="shared" si="22"/>
        <v>26653239.82</v>
      </c>
      <c r="AL98" s="13">
        <f t="shared" si="34"/>
        <v>26653.239819999999</v>
      </c>
      <c r="AM98" s="14">
        <f t="shared" si="35"/>
        <v>9615822.5154569894</v>
      </c>
      <c r="AN98" s="14">
        <f t="shared" si="36"/>
        <v>5356514.6811827961</v>
      </c>
      <c r="AO98" s="14">
        <f t="shared" si="37"/>
        <v>6030403.7413978484</v>
      </c>
      <c r="AP98" s="14">
        <f t="shared" si="23"/>
        <v>9107782.4699999988</v>
      </c>
      <c r="AQ98" s="14">
        <f t="shared" si="24"/>
        <v>320222</v>
      </c>
      <c r="AR98" s="13">
        <f t="shared" si="25"/>
        <v>26653239.82</v>
      </c>
      <c r="AS98" s="13">
        <f t="shared" si="38"/>
        <v>9428004.4699999988</v>
      </c>
      <c r="AT98" s="25">
        <v>0</v>
      </c>
      <c r="AU98" s="26">
        <v>0</v>
      </c>
      <c r="AV98" s="27">
        <v>0</v>
      </c>
      <c r="AW98" s="30">
        <v>0</v>
      </c>
      <c r="AX98" s="17">
        <v>0</v>
      </c>
      <c r="AY98" s="19">
        <v>0</v>
      </c>
      <c r="AZ98" s="21">
        <v>0</v>
      </c>
      <c r="BA98" s="31">
        <v>0</v>
      </c>
      <c r="BB98" s="14">
        <f t="shared" si="39"/>
        <v>0</v>
      </c>
      <c r="BC98" s="14">
        <f t="shared" si="40"/>
        <v>0</v>
      </c>
      <c r="BD98" s="14">
        <f t="shared" si="41"/>
        <v>0</v>
      </c>
      <c r="BE98" s="14">
        <f t="shared" si="42"/>
        <v>0</v>
      </c>
      <c r="BF98" s="14">
        <v>23.14</v>
      </c>
      <c r="BG98" s="14">
        <v>23.14</v>
      </c>
      <c r="BH98" s="14">
        <v>12.92</v>
      </c>
      <c r="BI98" s="14">
        <v>12.92</v>
      </c>
      <c r="BJ98" s="13">
        <f t="shared" si="43"/>
        <v>18.03</v>
      </c>
      <c r="BK98" s="28">
        <v>1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1</v>
      </c>
      <c r="BS98" s="28">
        <v>0</v>
      </c>
    </row>
    <row r="99" spans="1:71" x14ac:dyDescent="0.4">
      <c r="A99" s="15">
        <v>40940</v>
      </c>
      <c r="B99" s="32">
        <v>98</v>
      </c>
      <c r="C99" s="32">
        <v>697</v>
      </c>
      <c r="D99" s="14">
        <v>503434</v>
      </c>
      <c r="E99" s="14">
        <v>1704591</v>
      </c>
      <c r="F99" s="14">
        <v>5111298</v>
      </c>
      <c r="G99" s="14">
        <v>1658097.77</v>
      </c>
      <c r="H99" s="14">
        <v>727504</v>
      </c>
      <c r="I99" s="13">
        <f t="shared" si="44"/>
        <v>9704924.7699999996</v>
      </c>
      <c r="J99" s="13">
        <f t="shared" si="45"/>
        <v>9704.9247699999996</v>
      </c>
      <c r="K99" s="14">
        <v>1207458</v>
      </c>
      <c r="L99" s="14">
        <v>2317090</v>
      </c>
      <c r="M99" s="14">
        <v>8292046</v>
      </c>
      <c r="N99" s="14">
        <v>2555499.7999999998</v>
      </c>
      <c r="O99" s="14">
        <v>687299</v>
      </c>
      <c r="P99" s="13">
        <f t="shared" si="46"/>
        <v>15059392.800000001</v>
      </c>
      <c r="Q99" s="13">
        <f t="shared" si="47"/>
        <v>15059.392800000001</v>
      </c>
      <c r="R99" s="14">
        <v>318568.28000000003</v>
      </c>
      <c r="S99" s="14">
        <v>936435</v>
      </c>
      <c r="T99" s="14">
        <v>3587243</v>
      </c>
      <c r="U99" s="14">
        <v>1246471.47</v>
      </c>
      <c r="V99" s="14">
        <v>519423</v>
      </c>
      <c r="W99" s="13">
        <f t="shared" si="29"/>
        <v>6608140.75</v>
      </c>
      <c r="X99" s="13">
        <f t="shared" si="48"/>
        <v>6608.1407499999996</v>
      </c>
      <c r="Y99" s="14">
        <v>292311.26</v>
      </c>
      <c r="Z99" s="14">
        <v>1052320</v>
      </c>
      <c r="AA99" s="14">
        <v>2349341</v>
      </c>
      <c r="AB99" s="14">
        <v>1352713.44</v>
      </c>
      <c r="AC99" s="14">
        <v>481387</v>
      </c>
      <c r="AD99" s="13">
        <f t="shared" si="31"/>
        <v>5528072.6999999993</v>
      </c>
      <c r="AE99" s="13">
        <f t="shared" si="32"/>
        <v>5528.0726999999988</v>
      </c>
      <c r="AF99" s="14">
        <v>9704924.7699999996</v>
      </c>
      <c r="AG99" s="14">
        <v>5951732.25</v>
      </c>
      <c r="AH99" s="14">
        <v>6287304.7499999991</v>
      </c>
      <c r="AI99" s="14">
        <v>5310719.6999999993</v>
      </c>
      <c r="AJ99" s="14">
        <f t="shared" si="33"/>
        <v>21943961.77</v>
      </c>
      <c r="AK99" s="13">
        <f t="shared" si="22"/>
        <v>27254681.469999999</v>
      </c>
      <c r="AL99" s="13">
        <f t="shared" si="34"/>
        <v>27254.68147</v>
      </c>
      <c r="AM99" s="14">
        <f t="shared" si="35"/>
        <v>10164411.882496413</v>
      </c>
      <c r="AN99" s="14">
        <f t="shared" si="36"/>
        <v>5839737.2883064514</v>
      </c>
      <c r="AO99" s="14">
        <f t="shared" si="37"/>
        <v>6168995.252016129</v>
      </c>
      <c r="AP99" s="14">
        <f t="shared" si="23"/>
        <v>9107660.5500000007</v>
      </c>
      <c r="AQ99" s="14">
        <f t="shared" si="24"/>
        <v>320836.00000000093</v>
      </c>
      <c r="AR99" s="13">
        <f t="shared" si="25"/>
        <v>27254681.469999999</v>
      </c>
      <c r="AS99" s="13">
        <f t="shared" si="38"/>
        <v>9428496.5500000007</v>
      </c>
      <c r="AT99" s="25">
        <v>0</v>
      </c>
      <c r="AU99" s="26">
        <v>0</v>
      </c>
      <c r="AV99" s="27">
        <v>0</v>
      </c>
      <c r="AW99" s="30">
        <v>0</v>
      </c>
      <c r="AX99" s="17">
        <v>0</v>
      </c>
      <c r="AY99" s="19">
        <v>0</v>
      </c>
      <c r="AZ99" s="21">
        <v>0</v>
      </c>
      <c r="BA99" s="31">
        <v>0</v>
      </c>
      <c r="BB99" s="14">
        <f t="shared" si="39"/>
        <v>0</v>
      </c>
      <c r="BC99" s="14">
        <f t="shared" si="40"/>
        <v>0</v>
      </c>
      <c r="BD99" s="14">
        <f t="shared" si="41"/>
        <v>0</v>
      </c>
      <c r="BE99" s="14">
        <f t="shared" si="42"/>
        <v>0</v>
      </c>
      <c r="BF99" s="14">
        <v>50.67</v>
      </c>
      <c r="BG99" s="14">
        <v>50.67</v>
      </c>
      <c r="BH99" s="14">
        <v>12.57</v>
      </c>
      <c r="BI99" s="14">
        <v>12.57</v>
      </c>
      <c r="BJ99" s="13">
        <f t="shared" si="43"/>
        <v>31.619999999999997</v>
      </c>
      <c r="BK99" s="28">
        <v>1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1</v>
      </c>
      <c r="BS99" s="28">
        <v>0</v>
      </c>
    </row>
    <row r="100" spans="1:71" x14ac:dyDescent="0.4">
      <c r="A100" s="15">
        <v>40969</v>
      </c>
      <c r="B100" s="32">
        <v>99</v>
      </c>
      <c r="C100" s="32">
        <v>744</v>
      </c>
      <c r="D100" s="14">
        <v>503494</v>
      </c>
      <c r="E100" s="14">
        <v>1838823</v>
      </c>
      <c r="F100" s="14">
        <v>5470926</v>
      </c>
      <c r="G100" s="14">
        <v>1706808.42</v>
      </c>
      <c r="H100" s="14">
        <v>750552</v>
      </c>
      <c r="I100" s="13">
        <f t="shared" si="44"/>
        <v>10270603.42</v>
      </c>
      <c r="J100" s="13">
        <f t="shared" si="45"/>
        <v>10270.603419999999</v>
      </c>
      <c r="K100" s="14">
        <v>1289056</v>
      </c>
      <c r="L100" s="14">
        <v>2470223</v>
      </c>
      <c r="M100" s="14">
        <v>8440739</v>
      </c>
      <c r="N100" s="14">
        <v>2654943.2599999998</v>
      </c>
      <c r="O100" s="14">
        <v>723797</v>
      </c>
      <c r="P100" s="13">
        <f t="shared" si="46"/>
        <v>15578758.26</v>
      </c>
      <c r="Q100" s="13">
        <f t="shared" si="47"/>
        <v>15578.758260000001</v>
      </c>
      <c r="R100" s="14">
        <v>337721.06</v>
      </c>
      <c r="S100" s="14">
        <v>989802</v>
      </c>
      <c r="T100" s="14">
        <v>3863736</v>
      </c>
      <c r="U100" s="14">
        <v>1307533.47</v>
      </c>
      <c r="V100" s="14">
        <v>538035</v>
      </c>
      <c r="W100" s="13">
        <f t="shared" si="29"/>
        <v>7036827.5300000003</v>
      </c>
      <c r="X100" s="13">
        <f t="shared" si="48"/>
        <v>7036.8275300000005</v>
      </c>
      <c r="Y100" s="14">
        <v>309387.37</v>
      </c>
      <c r="Z100" s="14">
        <v>1108905</v>
      </c>
      <c r="AA100" s="14">
        <v>2455441</v>
      </c>
      <c r="AB100" s="14">
        <v>1356831.14</v>
      </c>
      <c r="AC100" s="14">
        <v>506357</v>
      </c>
      <c r="AD100" s="13">
        <f t="shared" si="31"/>
        <v>5736921.5099999998</v>
      </c>
      <c r="AE100" s="13">
        <f t="shared" si="32"/>
        <v>5736.9215100000001</v>
      </c>
      <c r="AF100" s="14">
        <v>10270603.42</v>
      </c>
      <c r="AG100" s="14">
        <v>6070777.9699999997</v>
      </c>
      <c r="AH100" s="14">
        <v>6695613.5299999993</v>
      </c>
      <c r="AI100" s="14">
        <v>5517210.5099999988</v>
      </c>
      <c r="AJ100" s="14">
        <f t="shared" si="33"/>
        <v>23036994.920000002</v>
      </c>
      <c r="AK100" s="13">
        <f t="shared" si="22"/>
        <v>28554205.43</v>
      </c>
      <c r="AL100" s="13">
        <f t="shared" si="34"/>
        <v>28554.205429999998</v>
      </c>
      <c r="AM100" s="14">
        <f t="shared" si="35"/>
        <v>10077339.377150537</v>
      </c>
      <c r="AN100" s="14">
        <f t="shared" si="36"/>
        <v>5956542.9006720427</v>
      </c>
      <c r="AO100" s="14">
        <f t="shared" si="37"/>
        <v>6569620.8022849457</v>
      </c>
      <c r="AP100" s="14">
        <f t="shared" si="23"/>
        <v>9507980.2899999991</v>
      </c>
      <c r="AQ100" s="14">
        <f t="shared" si="24"/>
        <v>341214.00000000093</v>
      </c>
      <c r="AR100" s="13">
        <f t="shared" si="25"/>
        <v>28554205.43</v>
      </c>
      <c r="AS100" s="13">
        <f t="shared" si="38"/>
        <v>9849194.2899999991</v>
      </c>
      <c r="AT100" s="25">
        <v>0</v>
      </c>
      <c r="AU100" s="26">
        <v>0</v>
      </c>
      <c r="AV100" s="27">
        <v>0</v>
      </c>
      <c r="AW100" s="30">
        <v>0</v>
      </c>
      <c r="AX100" s="17">
        <v>0</v>
      </c>
      <c r="AY100" s="19">
        <v>0</v>
      </c>
      <c r="AZ100" s="21">
        <v>0</v>
      </c>
      <c r="BA100" s="31">
        <v>0</v>
      </c>
      <c r="BB100" s="14">
        <f t="shared" si="39"/>
        <v>0</v>
      </c>
      <c r="BC100" s="14">
        <f t="shared" si="40"/>
        <v>0</v>
      </c>
      <c r="BD100" s="14">
        <f t="shared" si="41"/>
        <v>0</v>
      </c>
      <c r="BE100" s="14">
        <f t="shared" si="42"/>
        <v>0</v>
      </c>
      <c r="BF100" s="14">
        <v>124.97</v>
      </c>
      <c r="BG100" s="14">
        <v>124.97</v>
      </c>
      <c r="BH100" s="14">
        <v>109.12</v>
      </c>
      <c r="BI100" s="14">
        <v>109.12</v>
      </c>
      <c r="BJ100" s="13">
        <f t="shared" si="43"/>
        <v>117.045</v>
      </c>
      <c r="BK100" s="28">
        <v>1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1</v>
      </c>
      <c r="BS100" s="28">
        <v>0</v>
      </c>
    </row>
    <row r="101" spans="1:71" x14ac:dyDescent="0.4">
      <c r="A101" s="15">
        <v>41000</v>
      </c>
      <c r="B101" s="32">
        <v>100</v>
      </c>
      <c r="C101" s="32">
        <v>720</v>
      </c>
      <c r="D101" s="14">
        <v>532486</v>
      </c>
      <c r="E101" s="14">
        <v>1779375</v>
      </c>
      <c r="F101" s="14">
        <v>5308429</v>
      </c>
      <c r="G101" s="14">
        <v>1533564.47</v>
      </c>
      <c r="H101" s="14">
        <v>774281</v>
      </c>
      <c r="I101" s="13">
        <f t="shared" si="44"/>
        <v>9928135.4700000007</v>
      </c>
      <c r="J101" s="13">
        <f t="shared" si="45"/>
        <v>9928.1354700000011</v>
      </c>
      <c r="K101" s="14">
        <v>1195259</v>
      </c>
      <c r="L101" s="14">
        <v>2405568</v>
      </c>
      <c r="M101" s="14">
        <v>8642446</v>
      </c>
      <c r="N101" s="14">
        <v>2607044.67</v>
      </c>
      <c r="O101" s="14">
        <v>679791</v>
      </c>
      <c r="P101" s="13">
        <f t="shared" si="46"/>
        <v>15530108.67</v>
      </c>
      <c r="Q101" s="13">
        <f t="shared" si="47"/>
        <v>15530.10867</v>
      </c>
      <c r="R101" s="14">
        <v>327528.77</v>
      </c>
      <c r="S101" s="14">
        <v>971116</v>
      </c>
      <c r="T101" s="14">
        <v>3812378</v>
      </c>
      <c r="U101" s="14">
        <v>1194041.53</v>
      </c>
      <c r="V101" s="14">
        <v>550976</v>
      </c>
      <c r="W101" s="13">
        <f t="shared" si="29"/>
        <v>6856040.2999999998</v>
      </c>
      <c r="X101" s="13">
        <f t="shared" si="48"/>
        <v>6856.0402999999997</v>
      </c>
      <c r="Y101" s="14">
        <v>306631.01</v>
      </c>
      <c r="Z101" s="14">
        <v>1115494</v>
      </c>
      <c r="AA101" s="14">
        <v>2532433</v>
      </c>
      <c r="AB101" s="14">
        <v>1200330.6399999999</v>
      </c>
      <c r="AC101" s="14">
        <v>526696</v>
      </c>
      <c r="AD101" s="13">
        <f t="shared" si="31"/>
        <v>5681584.6499999994</v>
      </c>
      <c r="AE101" s="13">
        <f t="shared" si="32"/>
        <v>5681.5846499999998</v>
      </c>
      <c r="AF101" s="14">
        <v>9928135.4700000007</v>
      </c>
      <c r="AG101" s="14">
        <v>6002940.7300000004</v>
      </c>
      <c r="AH101" s="14">
        <v>6505923.2999999998</v>
      </c>
      <c r="AI101" s="14">
        <v>5457497.6500000004</v>
      </c>
      <c r="AJ101" s="14">
        <f t="shared" si="33"/>
        <v>22436999.5</v>
      </c>
      <c r="AK101" s="13">
        <f t="shared" si="22"/>
        <v>27894497.149999999</v>
      </c>
      <c r="AL101" s="13">
        <f t="shared" si="34"/>
        <v>27894.497149999999</v>
      </c>
      <c r="AM101" s="14">
        <f t="shared" si="35"/>
        <v>10066026.240416666</v>
      </c>
      <c r="AN101" s="14">
        <f t="shared" si="36"/>
        <v>5889982.1678763442</v>
      </c>
      <c r="AO101" s="14">
        <f t="shared" si="37"/>
        <v>6383500.0120967748</v>
      </c>
      <c r="AP101" s="14">
        <f t="shared" si="23"/>
        <v>9527167.9399999995</v>
      </c>
      <c r="AQ101" s="14">
        <f t="shared" si="24"/>
        <v>350117</v>
      </c>
      <c r="AR101" s="13">
        <f t="shared" si="25"/>
        <v>27894497.149999999</v>
      </c>
      <c r="AS101" s="13">
        <f t="shared" si="38"/>
        <v>9877284.9399999995</v>
      </c>
      <c r="AT101" s="25">
        <v>0</v>
      </c>
      <c r="AU101" s="26">
        <v>0</v>
      </c>
      <c r="AV101" s="27">
        <v>0</v>
      </c>
      <c r="AW101" s="30">
        <v>0</v>
      </c>
      <c r="AX101" s="17">
        <v>0</v>
      </c>
      <c r="AY101" s="19">
        <v>0</v>
      </c>
      <c r="AZ101" s="21">
        <v>0</v>
      </c>
      <c r="BA101" s="31">
        <v>0</v>
      </c>
      <c r="BB101" s="14">
        <f t="shared" si="39"/>
        <v>0</v>
      </c>
      <c r="BC101" s="14">
        <f t="shared" si="40"/>
        <v>0</v>
      </c>
      <c r="BD101" s="14">
        <f t="shared" si="41"/>
        <v>0</v>
      </c>
      <c r="BE101" s="14">
        <f t="shared" si="42"/>
        <v>0</v>
      </c>
      <c r="BF101" s="14">
        <v>192.7</v>
      </c>
      <c r="BG101" s="14">
        <v>195.75</v>
      </c>
      <c r="BH101" s="14">
        <v>182.68</v>
      </c>
      <c r="BI101" s="14">
        <v>182.68</v>
      </c>
      <c r="BJ101" s="13">
        <f t="shared" si="43"/>
        <v>188.45249999999999</v>
      </c>
      <c r="BK101" s="28">
        <v>1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1</v>
      </c>
      <c r="BS101" s="28">
        <v>0</v>
      </c>
    </row>
    <row r="102" spans="1:71" x14ac:dyDescent="0.4">
      <c r="A102" s="15">
        <v>41030</v>
      </c>
      <c r="B102" s="32">
        <v>101</v>
      </c>
      <c r="C102" s="32">
        <v>744</v>
      </c>
      <c r="D102" s="14">
        <v>552161</v>
      </c>
      <c r="E102" s="14">
        <v>1811928</v>
      </c>
      <c r="F102" s="14">
        <v>4954256</v>
      </c>
      <c r="G102" s="14">
        <v>1461139.14</v>
      </c>
      <c r="H102" s="14">
        <v>752535</v>
      </c>
      <c r="I102" s="13">
        <f t="shared" si="44"/>
        <v>9532019.1400000006</v>
      </c>
      <c r="J102" s="13">
        <f t="shared" si="45"/>
        <v>9532.0191400000003</v>
      </c>
      <c r="K102" s="14">
        <v>1223341</v>
      </c>
      <c r="L102" s="14">
        <v>2455473</v>
      </c>
      <c r="M102" s="14">
        <v>8371133</v>
      </c>
      <c r="N102" s="14">
        <v>2480566.98</v>
      </c>
      <c r="O102" s="14">
        <v>733688</v>
      </c>
      <c r="P102" s="13">
        <f t="shared" si="46"/>
        <v>15264201.98</v>
      </c>
      <c r="Q102" s="13">
        <f t="shared" si="47"/>
        <v>15264.20198</v>
      </c>
      <c r="R102" s="14">
        <v>342348.62</v>
      </c>
      <c r="S102" s="14">
        <v>990934</v>
      </c>
      <c r="T102" s="14">
        <v>3479759</v>
      </c>
      <c r="U102" s="14">
        <v>1075804.6499999999</v>
      </c>
      <c r="V102" s="14">
        <v>527687</v>
      </c>
      <c r="W102" s="13">
        <f t="shared" si="29"/>
        <v>6416533.2699999996</v>
      </c>
      <c r="X102" s="13">
        <f t="shared" si="48"/>
        <v>6416.5332699999999</v>
      </c>
      <c r="Y102" s="14">
        <v>312309.53000000003</v>
      </c>
      <c r="Z102" s="14">
        <v>1178040</v>
      </c>
      <c r="AA102" s="14">
        <v>2439390</v>
      </c>
      <c r="AB102" s="14">
        <v>1124236.1100000001</v>
      </c>
      <c r="AC102" s="14">
        <v>543461</v>
      </c>
      <c r="AD102" s="13">
        <f t="shared" si="31"/>
        <v>5597436.6400000006</v>
      </c>
      <c r="AE102" s="13">
        <f t="shared" si="32"/>
        <v>5597.4366400000008</v>
      </c>
      <c r="AF102" s="14">
        <v>9532019.1400000006</v>
      </c>
      <c r="AG102" s="14">
        <v>5807980.96</v>
      </c>
      <c r="AH102" s="14">
        <v>6064814.2700000005</v>
      </c>
      <c r="AI102" s="14">
        <v>5385238.6400000006</v>
      </c>
      <c r="AJ102" s="14">
        <f t="shared" si="33"/>
        <v>21404814.370000001</v>
      </c>
      <c r="AK102" s="13">
        <f t="shared" si="22"/>
        <v>26790053.010000002</v>
      </c>
      <c r="AL102" s="13">
        <f t="shared" si="34"/>
        <v>26790.053010000003</v>
      </c>
      <c r="AM102" s="14">
        <f t="shared" si="35"/>
        <v>9352653.1884408612</v>
      </c>
      <c r="AN102" s="14">
        <f t="shared" si="36"/>
        <v>5698690.9956989251</v>
      </c>
      <c r="AO102" s="14">
        <f t="shared" si="37"/>
        <v>5950691.4208333334</v>
      </c>
      <c r="AP102" s="14">
        <f t="shared" si="23"/>
        <v>9456221.0199999996</v>
      </c>
      <c r="AQ102" s="14">
        <f t="shared" si="24"/>
        <v>351718.99999999907</v>
      </c>
      <c r="AR102" s="13">
        <f t="shared" si="25"/>
        <v>26790053.010000002</v>
      </c>
      <c r="AS102" s="13">
        <f t="shared" si="38"/>
        <v>9807940.0199999996</v>
      </c>
      <c r="AT102" s="25">
        <v>0</v>
      </c>
      <c r="AU102" s="26">
        <v>0</v>
      </c>
      <c r="AV102" s="27">
        <v>0</v>
      </c>
      <c r="AW102" s="30">
        <v>0</v>
      </c>
      <c r="AX102" s="17">
        <v>0</v>
      </c>
      <c r="AY102" s="19">
        <v>0</v>
      </c>
      <c r="AZ102" s="21">
        <v>0</v>
      </c>
      <c r="BA102" s="31">
        <v>0</v>
      </c>
      <c r="BB102" s="14">
        <f t="shared" si="39"/>
        <v>0</v>
      </c>
      <c r="BC102" s="14">
        <f t="shared" si="40"/>
        <v>0</v>
      </c>
      <c r="BD102" s="14">
        <f t="shared" si="41"/>
        <v>0</v>
      </c>
      <c r="BE102" s="14">
        <f t="shared" si="42"/>
        <v>0</v>
      </c>
      <c r="BF102" s="14">
        <v>180.94</v>
      </c>
      <c r="BG102" s="14">
        <v>180.94</v>
      </c>
      <c r="BH102" s="14">
        <v>180.37</v>
      </c>
      <c r="BI102" s="14">
        <v>180.37</v>
      </c>
      <c r="BJ102" s="13">
        <f t="shared" si="43"/>
        <v>180.655</v>
      </c>
      <c r="BK102" s="28">
        <v>1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1</v>
      </c>
      <c r="BS102" s="28">
        <v>0</v>
      </c>
    </row>
    <row r="103" spans="1:71" x14ac:dyDescent="0.4">
      <c r="A103" s="15">
        <v>41061</v>
      </c>
      <c r="B103" s="32">
        <v>102</v>
      </c>
      <c r="C103" s="32">
        <v>720</v>
      </c>
      <c r="D103" s="14">
        <v>566437</v>
      </c>
      <c r="E103" s="14">
        <v>1775115</v>
      </c>
      <c r="F103" s="14">
        <v>5033564</v>
      </c>
      <c r="G103" s="14">
        <v>1490069.5</v>
      </c>
      <c r="H103" s="14">
        <v>739704</v>
      </c>
      <c r="I103" s="13">
        <f t="shared" si="44"/>
        <v>9604889.5</v>
      </c>
      <c r="J103" s="13">
        <f t="shared" si="45"/>
        <v>9604.8894999999993</v>
      </c>
      <c r="K103" s="14">
        <v>1154501</v>
      </c>
      <c r="L103" s="14">
        <v>2274534</v>
      </c>
      <c r="M103" s="14">
        <v>8448415</v>
      </c>
      <c r="N103" s="14">
        <v>2588740.94</v>
      </c>
      <c r="O103" s="14">
        <v>692637</v>
      </c>
      <c r="P103" s="13">
        <f t="shared" si="46"/>
        <v>15158827.939999999</v>
      </c>
      <c r="Q103" s="13">
        <f t="shared" si="47"/>
        <v>15158.827939999999</v>
      </c>
      <c r="R103" s="14">
        <v>345116.19</v>
      </c>
      <c r="S103" s="14">
        <v>956091</v>
      </c>
      <c r="T103" s="14">
        <v>3433501</v>
      </c>
      <c r="U103" s="14">
        <v>1035926.52</v>
      </c>
      <c r="V103" s="14">
        <v>511065</v>
      </c>
      <c r="W103" s="13">
        <f t="shared" si="29"/>
        <v>6281699.709999999</v>
      </c>
      <c r="X103" s="13">
        <f t="shared" si="48"/>
        <v>6281.699709999999</v>
      </c>
      <c r="Y103" s="14">
        <v>316219.64</v>
      </c>
      <c r="Z103" s="14">
        <v>1129551</v>
      </c>
      <c r="AA103" s="14">
        <v>2427593</v>
      </c>
      <c r="AB103" s="14">
        <v>1065384.32</v>
      </c>
      <c r="AC103" s="14">
        <v>544228</v>
      </c>
      <c r="AD103" s="13">
        <f t="shared" si="31"/>
        <v>5482975.96</v>
      </c>
      <c r="AE103" s="13">
        <f t="shared" si="32"/>
        <v>5482.9759599999998</v>
      </c>
      <c r="AF103" s="14">
        <v>9604889.5</v>
      </c>
      <c r="AG103" s="14">
        <v>5815347.4299999997</v>
      </c>
      <c r="AH103" s="14">
        <v>5925021.709999999</v>
      </c>
      <c r="AI103" s="14">
        <v>5274402.96</v>
      </c>
      <c r="AJ103" s="14">
        <f t="shared" si="33"/>
        <v>21345258.640000001</v>
      </c>
      <c r="AK103" s="13">
        <f t="shared" si="22"/>
        <v>26619661.600000001</v>
      </c>
      <c r="AL103" s="13">
        <f t="shared" si="34"/>
        <v>26619.661600000003</v>
      </c>
      <c r="AM103" s="14">
        <f t="shared" si="35"/>
        <v>9738290.743055556</v>
      </c>
      <c r="AN103" s="14">
        <f t="shared" si="36"/>
        <v>5705918.8493279563</v>
      </c>
      <c r="AO103" s="14">
        <f t="shared" si="37"/>
        <v>5813529.3659946229</v>
      </c>
      <c r="AP103" s="14">
        <f t="shared" si="23"/>
        <v>9343480.5099999998</v>
      </c>
      <c r="AQ103" s="14">
        <f t="shared" si="24"/>
        <v>356678</v>
      </c>
      <c r="AR103" s="13">
        <f t="shared" si="25"/>
        <v>26619661.600000001</v>
      </c>
      <c r="AS103" s="13">
        <f t="shared" si="38"/>
        <v>9700158.5099999998</v>
      </c>
      <c r="AT103" s="25">
        <v>0</v>
      </c>
      <c r="AU103" s="26">
        <v>0</v>
      </c>
      <c r="AV103" s="27">
        <v>0</v>
      </c>
      <c r="AW103" s="30">
        <v>0</v>
      </c>
      <c r="AX103" s="17">
        <v>0</v>
      </c>
      <c r="AY103" s="19">
        <v>0</v>
      </c>
      <c r="AZ103" s="21">
        <v>0</v>
      </c>
      <c r="BA103" s="31">
        <v>0</v>
      </c>
      <c r="BB103" s="14">
        <f t="shared" si="39"/>
        <v>0</v>
      </c>
      <c r="BC103" s="14">
        <f t="shared" si="40"/>
        <v>0</v>
      </c>
      <c r="BD103" s="14">
        <f t="shared" si="41"/>
        <v>0</v>
      </c>
      <c r="BE103" s="14">
        <f t="shared" si="42"/>
        <v>0</v>
      </c>
      <c r="BF103" s="14">
        <v>118.49</v>
      </c>
      <c r="BG103" s="14">
        <v>118.49</v>
      </c>
      <c r="BH103" s="14">
        <v>118.65</v>
      </c>
      <c r="BI103" s="14">
        <v>118.49</v>
      </c>
      <c r="BJ103" s="13">
        <f t="shared" si="43"/>
        <v>118.53</v>
      </c>
      <c r="BK103" s="28">
        <v>1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1</v>
      </c>
      <c r="BS103" s="28">
        <v>0</v>
      </c>
    </row>
    <row r="104" spans="1:71" x14ac:dyDescent="0.4">
      <c r="A104" s="15">
        <v>41091</v>
      </c>
      <c r="B104" s="32">
        <v>103</v>
      </c>
      <c r="C104" s="32">
        <v>744</v>
      </c>
      <c r="D104" s="14">
        <v>551450</v>
      </c>
      <c r="E104" s="14">
        <v>1698329</v>
      </c>
      <c r="F104" s="14">
        <v>4828556</v>
      </c>
      <c r="G104" s="14">
        <v>1503946.07</v>
      </c>
      <c r="H104" s="14">
        <v>692016</v>
      </c>
      <c r="I104" s="13">
        <f t="shared" si="44"/>
        <v>9274297.0700000003</v>
      </c>
      <c r="J104" s="13">
        <f t="shared" si="45"/>
        <v>9274.2970700000005</v>
      </c>
      <c r="K104" s="14">
        <v>1185483</v>
      </c>
      <c r="L104" s="14">
        <v>2404130</v>
      </c>
      <c r="M104" s="14">
        <v>8322721</v>
      </c>
      <c r="N104" s="14">
        <v>2605383.0099999998</v>
      </c>
      <c r="O104" s="14">
        <v>696205</v>
      </c>
      <c r="P104" s="13">
        <f t="shared" si="46"/>
        <v>15213922.01</v>
      </c>
      <c r="Q104" s="13">
        <f t="shared" si="47"/>
        <v>15213.92201</v>
      </c>
      <c r="R104" s="14">
        <v>337284.1</v>
      </c>
      <c r="S104" s="14">
        <v>911282</v>
      </c>
      <c r="T104" s="14">
        <v>3262130</v>
      </c>
      <c r="U104" s="14">
        <v>1022001.59</v>
      </c>
      <c r="V104" s="14">
        <v>500685</v>
      </c>
      <c r="W104" s="13">
        <f t="shared" si="29"/>
        <v>6033382.6899999995</v>
      </c>
      <c r="X104" s="13">
        <f t="shared" si="48"/>
        <v>6033.3826899999995</v>
      </c>
      <c r="Y104" s="14">
        <v>323430.81</v>
      </c>
      <c r="Z104" s="14">
        <v>1098067</v>
      </c>
      <c r="AA104" s="14">
        <v>2348784</v>
      </c>
      <c r="AB104" s="14">
        <v>1057573.6200000001</v>
      </c>
      <c r="AC104" s="14">
        <v>567690</v>
      </c>
      <c r="AD104" s="13">
        <f t="shared" si="31"/>
        <v>5395545.4299999997</v>
      </c>
      <c r="AE104" s="13">
        <f t="shared" si="32"/>
        <v>5395.5454300000001</v>
      </c>
      <c r="AF104" s="14">
        <v>9274297.0700000003</v>
      </c>
      <c r="AG104" s="14">
        <v>5695860.7999999998</v>
      </c>
      <c r="AH104" s="14">
        <v>5667011.6899999995</v>
      </c>
      <c r="AI104" s="14">
        <v>5189057.43</v>
      </c>
      <c r="AJ104" s="14">
        <f t="shared" si="33"/>
        <v>20637169.560000002</v>
      </c>
      <c r="AK104" s="13">
        <f t="shared" si="22"/>
        <v>25826226.990000002</v>
      </c>
      <c r="AL104" s="13">
        <f t="shared" si="34"/>
        <v>25826.226990000003</v>
      </c>
      <c r="AM104" s="14">
        <f t="shared" si="35"/>
        <v>9099780.7272849455</v>
      </c>
      <c r="AN104" s="14">
        <f t="shared" si="36"/>
        <v>5588680.6236559134</v>
      </c>
      <c r="AO104" s="14">
        <f t="shared" si="37"/>
        <v>5560374.373252688</v>
      </c>
      <c r="AP104" s="14">
        <f t="shared" si="23"/>
        <v>9518061.2100000009</v>
      </c>
      <c r="AQ104" s="14">
        <f t="shared" si="24"/>
        <v>366371</v>
      </c>
      <c r="AR104" s="13">
        <f t="shared" si="25"/>
        <v>25826226.990000002</v>
      </c>
      <c r="AS104" s="13">
        <f t="shared" si="38"/>
        <v>9884432.2100000009</v>
      </c>
      <c r="AT104" s="25">
        <v>0</v>
      </c>
      <c r="AU104" s="26">
        <v>0</v>
      </c>
      <c r="AV104" s="27">
        <v>0</v>
      </c>
      <c r="AW104" s="30">
        <v>0</v>
      </c>
      <c r="AX104" s="17">
        <v>0</v>
      </c>
      <c r="AY104" s="19">
        <v>0</v>
      </c>
      <c r="AZ104" s="21">
        <v>0</v>
      </c>
      <c r="BA104" s="31">
        <v>0</v>
      </c>
      <c r="BB104" s="14">
        <f t="shared" si="39"/>
        <v>0</v>
      </c>
      <c r="BC104" s="14">
        <f t="shared" si="40"/>
        <v>0</v>
      </c>
      <c r="BD104" s="14">
        <f t="shared" si="41"/>
        <v>0</v>
      </c>
      <c r="BE104" s="14">
        <f t="shared" si="42"/>
        <v>0</v>
      </c>
      <c r="BF104" s="14">
        <v>91.24</v>
      </c>
      <c r="BG104" s="14">
        <v>91.24</v>
      </c>
      <c r="BH104" s="14">
        <v>91.24</v>
      </c>
      <c r="BI104" s="14">
        <v>91.24</v>
      </c>
      <c r="BJ104" s="13">
        <f t="shared" si="43"/>
        <v>91.24</v>
      </c>
      <c r="BK104" s="28">
        <v>1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1</v>
      </c>
      <c r="BS104" s="28">
        <v>0</v>
      </c>
    </row>
    <row r="105" spans="1:71" x14ac:dyDescent="0.4">
      <c r="A105" s="15">
        <v>41122</v>
      </c>
      <c r="B105" s="32">
        <v>104</v>
      </c>
      <c r="C105" s="32">
        <v>744</v>
      </c>
      <c r="D105" s="14">
        <v>592424</v>
      </c>
      <c r="E105" s="14">
        <v>1740365</v>
      </c>
      <c r="F105" s="14">
        <v>4979107</v>
      </c>
      <c r="G105" s="14">
        <v>1557201.85</v>
      </c>
      <c r="H105" s="14">
        <v>752539</v>
      </c>
      <c r="I105" s="13">
        <f t="shared" si="44"/>
        <v>9621636.8499999996</v>
      </c>
      <c r="J105" s="13">
        <f t="shared" si="45"/>
        <v>9621.636849999999</v>
      </c>
      <c r="K105" s="14">
        <v>1198167</v>
      </c>
      <c r="L105" s="14">
        <v>2480087</v>
      </c>
      <c r="M105" s="14">
        <v>8540168</v>
      </c>
      <c r="N105" s="14">
        <v>2689542.52</v>
      </c>
      <c r="O105" s="14">
        <v>719883</v>
      </c>
      <c r="P105" s="13">
        <f t="shared" si="46"/>
        <v>15627847.52</v>
      </c>
      <c r="Q105" s="13">
        <f t="shared" si="47"/>
        <v>15627.847519999999</v>
      </c>
      <c r="R105" s="14">
        <v>363540.57</v>
      </c>
      <c r="S105" s="14">
        <v>949890</v>
      </c>
      <c r="T105" s="14">
        <v>3403874</v>
      </c>
      <c r="U105" s="14">
        <v>1077418.3700000001</v>
      </c>
      <c r="V105" s="14">
        <v>508434</v>
      </c>
      <c r="W105" s="13">
        <f t="shared" si="29"/>
        <v>6303156.9400000004</v>
      </c>
      <c r="X105" s="13">
        <f t="shared" si="48"/>
        <v>6303.1569400000008</v>
      </c>
      <c r="Y105" s="14">
        <v>336389.14</v>
      </c>
      <c r="Z105" s="14">
        <v>1153222</v>
      </c>
      <c r="AA105" s="14">
        <v>2469982</v>
      </c>
      <c r="AB105" s="14">
        <v>1067318.08</v>
      </c>
      <c r="AC105" s="14">
        <v>600050</v>
      </c>
      <c r="AD105" s="13">
        <f t="shared" si="31"/>
        <v>5626961.2200000007</v>
      </c>
      <c r="AE105" s="13">
        <f t="shared" si="32"/>
        <v>5626.961220000001</v>
      </c>
      <c r="AF105" s="14">
        <v>9621636.8499999996</v>
      </c>
      <c r="AG105" s="14">
        <v>5895434.5800000001</v>
      </c>
      <c r="AH105" s="14">
        <v>5920231.9400000004</v>
      </c>
      <c r="AI105" s="14">
        <v>5407825.2200000007</v>
      </c>
      <c r="AJ105" s="14">
        <f t="shared" si="33"/>
        <v>21437303.370000001</v>
      </c>
      <c r="AK105" s="13">
        <f t="shared" si="22"/>
        <v>26845128.590000004</v>
      </c>
      <c r="AL105" s="13">
        <f t="shared" si="34"/>
        <v>26845.128590000004</v>
      </c>
      <c r="AM105" s="14">
        <f t="shared" si="35"/>
        <v>9440584.543682795</v>
      </c>
      <c r="AN105" s="14">
        <f t="shared" si="36"/>
        <v>5784498.9830645164</v>
      </c>
      <c r="AO105" s="14">
        <f t="shared" si="37"/>
        <v>5808829.7260752693</v>
      </c>
      <c r="AP105" s="14">
        <f t="shared" si="23"/>
        <v>9732412.9399999995</v>
      </c>
      <c r="AQ105" s="14">
        <f t="shared" si="24"/>
        <v>382925</v>
      </c>
      <c r="AR105" s="13">
        <f t="shared" si="25"/>
        <v>26845128.590000004</v>
      </c>
      <c r="AS105" s="13">
        <f t="shared" si="38"/>
        <v>10115337.939999999</v>
      </c>
      <c r="AT105" s="25">
        <v>0</v>
      </c>
      <c r="AU105" s="26">
        <v>0</v>
      </c>
      <c r="AV105" s="27">
        <v>0</v>
      </c>
      <c r="AW105" s="30">
        <v>0</v>
      </c>
      <c r="AX105" s="17">
        <v>0</v>
      </c>
      <c r="AY105" s="19">
        <v>0</v>
      </c>
      <c r="AZ105" s="21">
        <v>0</v>
      </c>
      <c r="BA105" s="31">
        <v>0</v>
      </c>
      <c r="BB105" s="14">
        <f t="shared" si="39"/>
        <v>0</v>
      </c>
      <c r="BC105" s="14">
        <f t="shared" si="40"/>
        <v>0</v>
      </c>
      <c r="BD105" s="14">
        <f t="shared" si="41"/>
        <v>0</v>
      </c>
      <c r="BE105" s="14">
        <f t="shared" si="42"/>
        <v>0</v>
      </c>
      <c r="BF105" s="14">
        <v>119.08</v>
      </c>
      <c r="BG105" s="14">
        <v>119.05</v>
      </c>
      <c r="BH105" s="14">
        <v>119.08</v>
      </c>
      <c r="BI105" s="14">
        <v>119.08</v>
      </c>
      <c r="BJ105" s="13">
        <f t="shared" si="43"/>
        <v>119.07249999999999</v>
      </c>
      <c r="BK105" s="28">
        <v>1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1</v>
      </c>
      <c r="BS105" s="28">
        <v>0</v>
      </c>
    </row>
    <row r="106" spans="1:71" x14ac:dyDescent="0.4">
      <c r="A106" s="15">
        <v>41153</v>
      </c>
      <c r="B106" s="32">
        <v>105</v>
      </c>
      <c r="C106" s="32">
        <v>720</v>
      </c>
      <c r="D106" s="14">
        <v>604096</v>
      </c>
      <c r="E106" s="14">
        <v>1723840</v>
      </c>
      <c r="F106" s="14">
        <v>5108683</v>
      </c>
      <c r="G106" s="14">
        <v>1510699.22</v>
      </c>
      <c r="H106" s="14">
        <v>801211</v>
      </c>
      <c r="I106" s="13">
        <f t="shared" si="44"/>
        <v>9748529.2200000007</v>
      </c>
      <c r="J106" s="13">
        <f t="shared" si="45"/>
        <v>9748.5292200000004</v>
      </c>
      <c r="K106" s="14">
        <v>1153441</v>
      </c>
      <c r="L106" s="14">
        <v>2451344</v>
      </c>
      <c r="M106" s="14">
        <v>8614670</v>
      </c>
      <c r="N106" s="14">
        <v>2626978.4500000002</v>
      </c>
      <c r="O106" s="14">
        <v>726628</v>
      </c>
      <c r="P106" s="13">
        <f t="shared" si="46"/>
        <v>15573061.449999999</v>
      </c>
      <c r="Q106" s="13">
        <f t="shared" si="47"/>
        <v>15573.061449999999</v>
      </c>
      <c r="R106" s="14">
        <v>359159.67000000004</v>
      </c>
      <c r="S106" s="14">
        <v>937373</v>
      </c>
      <c r="T106" s="14">
        <v>3562736</v>
      </c>
      <c r="U106" s="14">
        <v>1099316.6499999999</v>
      </c>
      <c r="V106" s="14">
        <v>543301</v>
      </c>
      <c r="W106" s="13">
        <f t="shared" si="29"/>
        <v>6501886.3200000003</v>
      </c>
      <c r="X106" s="13">
        <f t="shared" si="48"/>
        <v>6501.8863200000005</v>
      </c>
      <c r="Y106" s="14">
        <v>338995.5</v>
      </c>
      <c r="Z106" s="14">
        <v>1175686</v>
      </c>
      <c r="AA106" s="14">
        <v>2618253</v>
      </c>
      <c r="AB106" s="14">
        <v>1103234.6299999999</v>
      </c>
      <c r="AC106" s="14">
        <v>602050</v>
      </c>
      <c r="AD106" s="13">
        <f t="shared" si="31"/>
        <v>5838219.1299999999</v>
      </c>
      <c r="AE106" s="13">
        <f t="shared" si="32"/>
        <v>5838.2191299999995</v>
      </c>
      <c r="AF106" s="14">
        <v>9748529.2200000007</v>
      </c>
      <c r="AG106" s="14">
        <v>5896489.0099999998</v>
      </c>
      <c r="AH106" s="14">
        <v>6108884.3200000003</v>
      </c>
      <c r="AI106" s="14">
        <v>5614551.1299999999</v>
      </c>
      <c r="AJ106" s="14">
        <f t="shared" si="33"/>
        <v>21753902.550000001</v>
      </c>
      <c r="AK106" s="13">
        <f t="shared" si="22"/>
        <v>27368453.68</v>
      </c>
      <c r="AL106" s="13">
        <f t="shared" si="34"/>
        <v>27368.453679999999</v>
      </c>
      <c r="AM106" s="14">
        <f t="shared" si="35"/>
        <v>9883925.4591666665</v>
      </c>
      <c r="AN106" s="14">
        <f t="shared" si="36"/>
        <v>5785533.5716397846</v>
      </c>
      <c r="AO106" s="14">
        <f t="shared" si="37"/>
        <v>5993932.1956989253</v>
      </c>
      <c r="AP106" s="14">
        <f t="shared" si="23"/>
        <v>9676572.4399999995</v>
      </c>
      <c r="AQ106" s="14">
        <f t="shared" si="24"/>
        <v>393002</v>
      </c>
      <c r="AR106" s="13">
        <f t="shared" si="25"/>
        <v>27368453.68</v>
      </c>
      <c r="AS106" s="13">
        <f t="shared" si="38"/>
        <v>10069574.439999999</v>
      </c>
      <c r="AT106" s="25">
        <v>0</v>
      </c>
      <c r="AU106" s="26">
        <v>0</v>
      </c>
      <c r="AV106" s="27">
        <v>0</v>
      </c>
      <c r="AW106" s="30">
        <v>0</v>
      </c>
      <c r="AX106" s="17">
        <v>0</v>
      </c>
      <c r="AY106" s="19">
        <v>0</v>
      </c>
      <c r="AZ106" s="21">
        <v>0</v>
      </c>
      <c r="BA106" s="31">
        <v>0</v>
      </c>
      <c r="BB106" s="14">
        <f t="shared" si="39"/>
        <v>0</v>
      </c>
      <c r="BC106" s="14">
        <f t="shared" si="40"/>
        <v>0</v>
      </c>
      <c r="BD106" s="14">
        <f t="shared" si="41"/>
        <v>0</v>
      </c>
      <c r="BE106" s="14">
        <f t="shared" si="42"/>
        <v>0</v>
      </c>
      <c r="BF106" s="14">
        <v>182.94</v>
      </c>
      <c r="BG106" s="14">
        <v>182.94</v>
      </c>
      <c r="BH106" s="14">
        <v>183.3</v>
      </c>
      <c r="BI106" s="14">
        <v>183.3</v>
      </c>
      <c r="BJ106" s="13">
        <f t="shared" si="43"/>
        <v>183.12</v>
      </c>
      <c r="BK106" s="28">
        <v>1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1</v>
      </c>
      <c r="BS106" s="28">
        <v>0</v>
      </c>
    </row>
    <row r="107" spans="1:71" x14ac:dyDescent="0.4">
      <c r="A107" s="15">
        <v>41183</v>
      </c>
      <c r="B107" s="32">
        <v>106</v>
      </c>
      <c r="C107" s="32">
        <v>743</v>
      </c>
      <c r="D107" s="14">
        <v>608315</v>
      </c>
      <c r="E107" s="14">
        <v>1797350</v>
      </c>
      <c r="F107" s="14">
        <v>5068966</v>
      </c>
      <c r="G107" s="14">
        <v>1489158.07</v>
      </c>
      <c r="H107" s="14">
        <v>824192</v>
      </c>
      <c r="I107" s="13">
        <f t="shared" si="44"/>
        <v>9787981.0700000003</v>
      </c>
      <c r="J107" s="13">
        <f t="shared" si="45"/>
        <v>9787.9810699999998</v>
      </c>
      <c r="K107" s="14">
        <v>1191284</v>
      </c>
      <c r="L107" s="14">
        <v>2430348</v>
      </c>
      <c r="M107" s="14">
        <v>8569742</v>
      </c>
      <c r="N107" s="14">
        <v>2595793.69</v>
      </c>
      <c r="O107" s="14">
        <v>760576</v>
      </c>
      <c r="P107" s="13">
        <f t="shared" si="46"/>
        <v>15547743.689999999</v>
      </c>
      <c r="Q107" s="13">
        <f t="shared" si="47"/>
        <v>15547.743689999999</v>
      </c>
      <c r="R107" s="14">
        <v>367209.91</v>
      </c>
      <c r="S107" s="14">
        <v>977689</v>
      </c>
      <c r="T107" s="14">
        <v>3608276</v>
      </c>
      <c r="U107" s="14">
        <v>1073768.49</v>
      </c>
      <c r="V107" s="14">
        <v>564561</v>
      </c>
      <c r="W107" s="13">
        <f t="shared" si="29"/>
        <v>6591504.4000000004</v>
      </c>
      <c r="X107" s="13">
        <f t="shared" si="48"/>
        <v>6591.5044000000007</v>
      </c>
      <c r="Y107" s="14">
        <v>338973.49</v>
      </c>
      <c r="Z107" s="14">
        <v>1222310</v>
      </c>
      <c r="AA107" s="14">
        <v>2590991</v>
      </c>
      <c r="AB107" s="14">
        <v>1093097.42</v>
      </c>
      <c r="AC107" s="14">
        <v>623413</v>
      </c>
      <c r="AD107" s="13">
        <f t="shared" si="31"/>
        <v>5868784.9100000001</v>
      </c>
      <c r="AE107" s="13">
        <f t="shared" si="32"/>
        <v>5868.7849100000003</v>
      </c>
      <c r="AF107" s="14">
        <v>9787981.0700000003</v>
      </c>
      <c r="AG107" s="14">
        <v>5780081.6699999999</v>
      </c>
      <c r="AH107" s="14">
        <v>6179712.4000000004</v>
      </c>
      <c r="AI107" s="14">
        <v>5648030.5099999998</v>
      </c>
      <c r="AJ107" s="14">
        <f t="shared" si="33"/>
        <v>21747775.140000001</v>
      </c>
      <c r="AK107" s="13">
        <f t="shared" si="22"/>
        <v>27395805.649999999</v>
      </c>
      <c r="AL107" s="13">
        <f t="shared" si="34"/>
        <v>27395.805649999998</v>
      </c>
      <c r="AM107" s="14">
        <f t="shared" si="35"/>
        <v>9616724.3352624495</v>
      </c>
      <c r="AN107" s="14">
        <f t="shared" si="36"/>
        <v>5671316.6923387097</v>
      </c>
      <c r="AO107" s="14">
        <f t="shared" si="37"/>
        <v>6063427.4892473118</v>
      </c>
      <c r="AP107" s="14">
        <f t="shared" si="23"/>
        <v>9767662.0199999996</v>
      </c>
      <c r="AQ107" s="14">
        <f t="shared" si="24"/>
        <v>411792</v>
      </c>
      <c r="AR107" s="13">
        <f t="shared" si="25"/>
        <v>27395805.649999999</v>
      </c>
      <c r="AS107" s="13">
        <f t="shared" si="38"/>
        <v>10179454.02</v>
      </c>
      <c r="AT107" s="25">
        <v>0</v>
      </c>
      <c r="AU107" s="26">
        <v>0</v>
      </c>
      <c r="AV107" s="27">
        <v>0</v>
      </c>
      <c r="AW107" s="30">
        <v>0</v>
      </c>
      <c r="AX107" s="17">
        <v>0</v>
      </c>
      <c r="AY107" s="19">
        <v>0</v>
      </c>
      <c r="AZ107" s="21">
        <v>0</v>
      </c>
      <c r="BA107" s="31">
        <v>0</v>
      </c>
      <c r="BB107" s="14">
        <f t="shared" si="39"/>
        <v>0</v>
      </c>
      <c r="BC107" s="14">
        <f t="shared" si="40"/>
        <v>0</v>
      </c>
      <c r="BD107" s="14">
        <f t="shared" si="41"/>
        <v>0</v>
      </c>
      <c r="BE107" s="14">
        <f t="shared" si="42"/>
        <v>0</v>
      </c>
      <c r="BF107" s="14">
        <v>280.39</v>
      </c>
      <c r="BG107" s="14">
        <v>280.39</v>
      </c>
      <c r="BH107" s="14">
        <v>294.82</v>
      </c>
      <c r="BI107" s="14">
        <v>294.82</v>
      </c>
      <c r="BJ107" s="13">
        <f t="shared" si="43"/>
        <v>287.60499999999996</v>
      </c>
      <c r="BK107" s="28">
        <v>1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1</v>
      </c>
      <c r="BS107" s="28">
        <v>0</v>
      </c>
    </row>
    <row r="108" spans="1:71" x14ac:dyDescent="0.4">
      <c r="A108" s="15">
        <v>41214</v>
      </c>
      <c r="B108" s="32">
        <v>107</v>
      </c>
      <c r="C108" s="32">
        <v>720</v>
      </c>
      <c r="D108" s="14">
        <v>628098</v>
      </c>
      <c r="E108" s="14">
        <v>1822908</v>
      </c>
      <c r="F108" s="14">
        <v>5369591</v>
      </c>
      <c r="G108" s="14">
        <v>1566444.17</v>
      </c>
      <c r="H108" s="14">
        <v>852344</v>
      </c>
      <c r="I108" s="13">
        <f t="shared" si="44"/>
        <v>10239385.17</v>
      </c>
      <c r="J108" s="13">
        <f t="shared" si="45"/>
        <v>10239.38517</v>
      </c>
      <c r="K108" s="14">
        <v>1126450</v>
      </c>
      <c r="L108" s="14">
        <v>2428398</v>
      </c>
      <c r="M108" s="14">
        <v>8573104</v>
      </c>
      <c r="N108" s="14">
        <v>2648674.08</v>
      </c>
      <c r="O108" s="14">
        <v>693483</v>
      </c>
      <c r="P108" s="13">
        <f t="shared" si="46"/>
        <v>15470109.08</v>
      </c>
      <c r="Q108" s="13">
        <f t="shared" si="47"/>
        <v>15470.10908</v>
      </c>
      <c r="R108" s="14">
        <v>369796.48</v>
      </c>
      <c r="S108" s="14">
        <v>998921</v>
      </c>
      <c r="T108" s="14">
        <v>3916528</v>
      </c>
      <c r="U108" s="14">
        <v>1182225.55</v>
      </c>
      <c r="V108" s="14">
        <v>583870</v>
      </c>
      <c r="W108" s="13">
        <f t="shared" si="29"/>
        <v>7051341.0300000003</v>
      </c>
      <c r="X108" s="13">
        <f t="shared" si="48"/>
        <v>7051.3410300000005</v>
      </c>
      <c r="Y108" s="14">
        <v>359717.19</v>
      </c>
      <c r="Z108" s="14">
        <v>1170881</v>
      </c>
      <c r="AA108" s="14">
        <v>2626358</v>
      </c>
      <c r="AB108" s="14">
        <v>1146547.76</v>
      </c>
      <c r="AC108" s="14">
        <v>579245</v>
      </c>
      <c r="AD108" s="13">
        <f t="shared" si="31"/>
        <v>5882748.9500000002</v>
      </c>
      <c r="AE108" s="13">
        <f t="shared" si="32"/>
        <v>5882.7489500000001</v>
      </c>
      <c r="AF108" s="14">
        <v>10239385.17</v>
      </c>
      <c r="AG108" s="14">
        <v>5833544.04</v>
      </c>
      <c r="AH108" s="14">
        <v>6603443.0300000003</v>
      </c>
      <c r="AI108" s="14">
        <v>5655915.3499999996</v>
      </c>
      <c r="AJ108" s="14">
        <f t="shared" si="33"/>
        <v>22676372.240000002</v>
      </c>
      <c r="AK108" s="13">
        <f t="shared" si="22"/>
        <v>28332287.590000004</v>
      </c>
      <c r="AL108" s="13">
        <f t="shared" si="34"/>
        <v>28332.287590000004</v>
      </c>
      <c r="AM108" s="14">
        <f t="shared" si="35"/>
        <v>10381598.852916665</v>
      </c>
      <c r="AN108" s="14">
        <f t="shared" si="36"/>
        <v>5723773.0499999998</v>
      </c>
      <c r="AO108" s="14">
        <f t="shared" si="37"/>
        <v>6479184.6934139784</v>
      </c>
      <c r="AP108" s="14">
        <f t="shared" si="23"/>
        <v>9636565.0399999991</v>
      </c>
      <c r="AQ108" s="14">
        <f t="shared" si="24"/>
        <v>447898</v>
      </c>
      <c r="AR108" s="13">
        <f t="shared" si="25"/>
        <v>28332287.590000004</v>
      </c>
      <c r="AS108" s="13">
        <f t="shared" si="38"/>
        <v>10084463.039999999</v>
      </c>
      <c r="AT108" s="25">
        <v>0</v>
      </c>
      <c r="AU108" s="26">
        <v>0</v>
      </c>
      <c r="AV108" s="27">
        <v>0</v>
      </c>
      <c r="AW108" s="30">
        <v>0</v>
      </c>
      <c r="AX108" s="17">
        <v>0</v>
      </c>
      <c r="AY108" s="19">
        <v>0</v>
      </c>
      <c r="AZ108" s="21">
        <v>0</v>
      </c>
      <c r="BA108" s="31">
        <v>0</v>
      </c>
      <c r="BB108" s="14">
        <f t="shared" si="39"/>
        <v>0</v>
      </c>
      <c r="BC108" s="14">
        <f t="shared" si="40"/>
        <v>0</v>
      </c>
      <c r="BD108" s="14">
        <f t="shared" si="41"/>
        <v>0</v>
      </c>
      <c r="BE108" s="14">
        <f t="shared" si="42"/>
        <v>0</v>
      </c>
      <c r="BF108" s="14">
        <v>375.54</v>
      </c>
      <c r="BG108" s="14">
        <v>375.54</v>
      </c>
      <c r="BH108" s="14">
        <v>375.54</v>
      </c>
      <c r="BI108" s="14">
        <v>375.54</v>
      </c>
      <c r="BJ108" s="13">
        <f t="shared" si="43"/>
        <v>375.54</v>
      </c>
      <c r="BK108" s="28">
        <v>1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1</v>
      </c>
      <c r="BS108" s="28">
        <v>0</v>
      </c>
    </row>
    <row r="109" spans="1:71" x14ac:dyDescent="0.4">
      <c r="A109" s="15">
        <v>41244</v>
      </c>
      <c r="B109" s="32">
        <v>108</v>
      </c>
      <c r="C109" s="32">
        <v>744</v>
      </c>
      <c r="D109" s="14">
        <v>597632</v>
      </c>
      <c r="E109" s="14">
        <v>1874692</v>
      </c>
      <c r="F109" s="14">
        <v>5223040</v>
      </c>
      <c r="G109" s="14">
        <v>1628533.3</v>
      </c>
      <c r="H109" s="14">
        <v>809315</v>
      </c>
      <c r="I109" s="13">
        <f t="shared" si="44"/>
        <v>10133212.300000001</v>
      </c>
      <c r="J109" s="13">
        <f t="shared" si="45"/>
        <v>10133.212300000001</v>
      </c>
      <c r="K109" s="14">
        <v>1123279</v>
      </c>
      <c r="L109" s="14">
        <v>2403412</v>
      </c>
      <c r="M109" s="14">
        <v>7967830</v>
      </c>
      <c r="N109" s="14">
        <v>2585629.0099999998</v>
      </c>
      <c r="O109" s="14">
        <v>753691</v>
      </c>
      <c r="P109" s="13">
        <f t="shared" si="46"/>
        <v>14833841.01</v>
      </c>
      <c r="Q109" s="13">
        <f t="shared" si="47"/>
        <v>14833.84101</v>
      </c>
      <c r="R109" s="14">
        <v>357563.27</v>
      </c>
      <c r="S109" s="14">
        <v>1027733</v>
      </c>
      <c r="T109" s="14">
        <v>3869697</v>
      </c>
      <c r="U109" s="14">
        <v>1260976.1000000001</v>
      </c>
      <c r="V109" s="14">
        <v>563596</v>
      </c>
      <c r="W109" s="13">
        <f t="shared" si="29"/>
        <v>7079565.3699999992</v>
      </c>
      <c r="X109" s="13">
        <f t="shared" si="48"/>
        <v>7079.5653699999993</v>
      </c>
      <c r="Y109" s="14">
        <v>331898.76</v>
      </c>
      <c r="Z109" s="14">
        <v>1172909</v>
      </c>
      <c r="AA109" s="14">
        <v>2445609</v>
      </c>
      <c r="AB109" s="14">
        <v>1250141</v>
      </c>
      <c r="AC109" s="14">
        <v>517908</v>
      </c>
      <c r="AD109" s="13">
        <f t="shared" si="31"/>
        <v>5718465.7599999998</v>
      </c>
      <c r="AE109" s="13">
        <f t="shared" si="32"/>
        <v>5718.46576</v>
      </c>
      <c r="AF109" s="14">
        <v>10133212.300000001</v>
      </c>
      <c r="AG109" s="14">
        <v>5730106.2599999998</v>
      </c>
      <c r="AH109" s="14">
        <v>6603300.3699999992</v>
      </c>
      <c r="AI109" s="14">
        <v>5497657.0599999996</v>
      </c>
      <c r="AJ109" s="14">
        <f t="shared" si="33"/>
        <v>22466618.93</v>
      </c>
      <c r="AK109" s="13">
        <f t="shared" si="22"/>
        <v>27964275.989999998</v>
      </c>
      <c r="AL109" s="13">
        <f t="shared" si="34"/>
        <v>27964.275989999998</v>
      </c>
      <c r="AM109" s="14">
        <f t="shared" si="35"/>
        <v>9942533.5739247315</v>
      </c>
      <c r="AN109" s="14">
        <f t="shared" si="36"/>
        <v>5622281.6798387095</v>
      </c>
      <c r="AO109" s="14">
        <f t="shared" si="37"/>
        <v>6479044.717876344</v>
      </c>
      <c r="AP109" s="14">
        <f t="shared" si="23"/>
        <v>9103734.75</v>
      </c>
      <c r="AQ109" s="14">
        <f t="shared" si="24"/>
        <v>476265</v>
      </c>
      <c r="AR109" s="13">
        <f t="shared" si="25"/>
        <v>27964275.989999998</v>
      </c>
      <c r="AS109" s="13">
        <f t="shared" si="38"/>
        <v>9579999.75</v>
      </c>
      <c r="AT109" s="25">
        <v>0</v>
      </c>
      <c r="AU109" s="26">
        <v>0</v>
      </c>
      <c r="AV109" s="27">
        <v>0</v>
      </c>
      <c r="AW109" s="30">
        <v>0</v>
      </c>
      <c r="AX109" s="17">
        <v>0</v>
      </c>
      <c r="AY109" s="19">
        <v>0</v>
      </c>
      <c r="AZ109" s="21">
        <v>0</v>
      </c>
      <c r="BA109" s="31">
        <v>0</v>
      </c>
      <c r="BB109" s="14">
        <f t="shared" si="39"/>
        <v>0</v>
      </c>
      <c r="BC109" s="14">
        <f t="shared" si="40"/>
        <v>0</v>
      </c>
      <c r="BD109" s="14">
        <f t="shared" si="41"/>
        <v>0</v>
      </c>
      <c r="BE109" s="14">
        <f t="shared" si="42"/>
        <v>0</v>
      </c>
      <c r="BF109" s="14">
        <v>259.57</v>
      </c>
      <c r="BG109" s="14">
        <v>259.57</v>
      </c>
      <c r="BH109" s="14">
        <v>253.24</v>
      </c>
      <c r="BI109" s="14">
        <v>253.24</v>
      </c>
      <c r="BJ109" s="13">
        <f t="shared" si="43"/>
        <v>256.40499999999997</v>
      </c>
      <c r="BK109" s="28">
        <v>1</v>
      </c>
      <c r="BL109" s="28">
        <v>0</v>
      </c>
      <c r="BM109" s="28">
        <v>0</v>
      </c>
      <c r="BN109" s="28">
        <v>0</v>
      </c>
      <c r="BO109" s="28">
        <v>0</v>
      </c>
      <c r="BP109" s="28">
        <v>0</v>
      </c>
      <c r="BQ109" s="28">
        <v>0</v>
      </c>
      <c r="BR109" s="28">
        <v>1</v>
      </c>
      <c r="BS109" s="28">
        <v>0</v>
      </c>
    </row>
    <row r="110" spans="1:71" x14ac:dyDescent="0.4">
      <c r="A110" s="15">
        <v>41275</v>
      </c>
      <c r="B110" s="32">
        <v>109</v>
      </c>
      <c r="C110" s="32">
        <v>744</v>
      </c>
      <c r="D110" s="14">
        <v>577517</v>
      </c>
      <c r="E110" s="14">
        <v>2002181</v>
      </c>
      <c r="F110" s="14">
        <v>5757901</v>
      </c>
      <c r="G110" s="14">
        <v>1758505</v>
      </c>
      <c r="H110" s="14">
        <v>828781</v>
      </c>
      <c r="I110" s="13">
        <f t="shared" si="44"/>
        <v>10924885</v>
      </c>
      <c r="J110" s="13">
        <f t="shared" si="45"/>
        <v>10924.885</v>
      </c>
      <c r="K110" s="14">
        <v>1144503</v>
      </c>
      <c r="L110" s="14">
        <v>2421483</v>
      </c>
      <c r="M110" s="14">
        <v>7819121</v>
      </c>
      <c r="N110" s="14">
        <v>2300699</v>
      </c>
      <c r="O110" s="14">
        <v>683716</v>
      </c>
      <c r="P110" s="13">
        <f t="shared" si="46"/>
        <v>14369522</v>
      </c>
      <c r="Q110" s="13">
        <f t="shared" si="47"/>
        <v>14369.522000000001</v>
      </c>
      <c r="R110" s="14">
        <v>347061</v>
      </c>
      <c r="S110" s="14">
        <v>1041841</v>
      </c>
      <c r="T110" s="14">
        <v>3997152</v>
      </c>
      <c r="U110" s="14">
        <v>1260627</v>
      </c>
      <c r="V110" s="14">
        <v>555787</v>
      </c>
      <c r="W110" s="13">
        <f t="shared" si="29"/>
        <v>7202468</v>
      </c>
      <c r="X110" s="13">
        <f t="shared" si="48"/>
        <v>7202.4679999999998</v>
      </c>
      <c r="Y110" s="14">
        <v>323371.74</v>
      </c>
      <c r="Z110" s="14">
        <v>1194223</v>
      </c>
      <c r="AA110" s="14">
        <v>2515712</v>
      </c>
      <c r="AB110" s="14">
        <v>1297272</v>
      </c>
      <c r="AC110" s="14">
        <v>539356</v>
      </c>
      <c r="AD110" s="13">
        <f t="shared" si="31"/>
        <v>5869934.7400000002</v>
      </c>
      <c r="AE110" s="13">
        <f t="shared" si="32"/>
        <v>5869.9347400000006</v>
      </c>
      <c r="AF110" s="14">
        <v>10924885</v>
      </c>
      <c r="AG110" s="14">
        <v>5073128</v>
      </c>
      <c r="AH110" s="14">
        <v>6686304</v>
      </c>
      <c r="AI110" s="14">
        <v>5641952.7399999993</v>
      </c>
      <c r="AJ110" s="14">
        <f t="shared" si="33"/>
        <v>22684317</v>
      </c>
      <c r="AK110" s="13">
        <f t="shared" si="22"/>
        <v>28326269.739999998</v>
      </c>
      <c r="AL110" s="13">
        <f t="shared" si="34"/>
        <v>28326.26974</v>
      </c>
      <c r="AM110" s="14">
        <f t="shared" si="35"/>
        <v>10719309.206989247</v>
      </c>
      <c r="AN110" s="14">
        <f t="shared" si="36"/>
        <v>4977665.9139784947</v>
      </c>
      <c r="AO110" s="14">
        <f t="shared" si="37"/>
        <v>6560486.4516129028</v>
      </c>
      <c r="AP110" s="14">
        <f t="shared" si="23"/>
        <v>9296394</v>
      </c>
      <c r="AQ110" s="14">
        <f t="shared" si="24"/>
        <v>516164</v>
      </c>
      <c r="AR110" s="13">
        <f t="shared" si="25"/>
        <v>28326269.739999998</v>
      </c>
      <c r="AS110" s="13">
        <f t="shared" si="38"/>
        <v>9812558</v>
      </c>
      <c r="AT110" s="25">
        <v>0</v>
      </c>
      <c r="AU110" s="26">
        <v>0</v>
      </c>
      <c r="AV110" s="27">
        <v>0</v>
      </c>
      <c r="AW110" s="30">
        <v>0</v>
      </c>
      <c r="AX110" s="17">
        <v>0</v>
      </c>
      <c r="AY110" s="19">
        <v>0</v>
      </c>
      <c r="AZ110" s="21">
        <v>0</v>
      </c>
      <c r="BA110" s="31">
        <v>0</v>
      </c>
      <c r="BB110" s="14">
        <f t="shared" si="39"/>
        <v>0</v>
      </c>
      <c r="BC110" s="14">
        <f t="shared" si="40"/>
        <v>0</v>
      </c>
      <c r="BD110" s="14">
        <f t="shared" si="41"/>
        <v>0</v>
      </c>
      <c r="BE110" s="14">
        <f t="shared" si="42"/>
        <v>0</v>
      </c>
      <c r="BF110" s="14">
        <v>413.95</v>
      </c>
      <c r="BG110" s="14">
        <v>413.95</v>
      </c>
      <c r="BH110" s="14">
        <v>409.76</v>
      </c>
      <c r="BI110" s="14">
        <v>409.76</v>
      </c>
      <c r="BJ110" s="13">
        <f t="shared" si="43"/>
        <v>411.85499999999996</v>
      </c>
      <c r="BK110" s="28">
        <v>0</v>
      </c>
      <c r="BL110" s="28">
        <v>1</v>
      </c>
      <c r="BM110" s="28">
        <v>0</v>
      </c>
      <c r="BN110" s="28">
        <v>0</v>
      </c>
      <c r="BO110" s="28">
        <v>0</v>
      </c>
      <c r="BP110" s="28">
        <v>0</v>
      </c>
      <c r="BQ110" s="28">
        <v>0</v>
      </c>
      <c r="BR110" s="28">
        <v>1</v>
      </c>
      <c r="BS110" s="28">
        <v>0</v>
      </c>
    </row>
    <row r="111" spans="1:71" x14ac:dyDescent="0.4">
      <c r="A111" s="15">
        <v>41306</v>
      </c>
      <c r="B111" s="32">
        <v>110</v>
      </c>
      <c r="C111" s="32">
        <v>673</v>
      </c>
      <c r="D111" s="14">
        <v>560166</v>
      </c>
      <c r="E111" s="14">
        <v>1980331</v>
      </c>
      <c r="F111" s="14">
        <v>5425917</v>
      </c>
      <c r="G111" s="14">
        <v>1711710</v>
      </c>
      <c r="H111" s="14">
        <v>796405</v>
      </c>
      <c r="I111" s="13">
        <f t="shared" si="44"/>
        <v>10474529</v>
      </c>
      <c r="J111" s="13">
        <f t="shared" si="45"/>
        <v>10474.529</v>
      </c>
      <c r="K111" s="14">
        <v>1060110</v>
      </c>
      <c r="L111" s="14">
        <v>2274556</v>
      </c>
      <c r="M111" s="14">
        <v>8154579</v>
      </c>
      <c r="N111" s="14">
        <v>2606710</v>
      </c>
      <c r="O111" s="14">
        <v>694360</v>
      </c>
      <c r="P111" s="13">
        <f t="shared" si="46"/>
        <v>14790315</v>
      </c>
      <c r="Q111" s="13">
        <f t="shared" si="47"/>
        <v>14790.315000000001</v>
      </c>
      <c r="R111" s="14">
        <v>333251</v>
      </c>
      <c r="S111" s="14">
        <v>1038983</v>
      </c>
      <c r="T111" s="14">
        <v>3839762</v>
      </c>
      <c r="U111" s="14">
        <v>1268508</v>
      </c>
      <c r="V111" s="14">
        <v>554904</v>
      </c>
      <c r="W111" s="13">
        <f t="shared" si="29"/>
        <v>7035408</v>
      </c>
      <c r="X111" s="13">
        <f t="shared" si="48"/>
        <v>7035.4080000000004</v>
      </c>
      <c r="Y111" s="14">
        <v>312678.71999999997</v>
      </c>
      <c r="Z111" s="14">
        <v>1158624</v>
      </c>
      <c r="AA111" s="14">
        <v>2355226</v>
      </c>
      <c r="AB111" s="14">
        <v>1365807</v>
      </c>
      <c r="AC111" s="14">
        <v>513064</v>
      </c>
      <c r="AD111" s="13">
        <f t="shared" si="31"/>
        <v>5705399.7199999997</v>
      </c>
      <c r="AE111" s="13">
        <f t="shared" si="32"/>
        <v>5705.3997199999994</v>
      </c>
      <c r="AF111" s="14">
        <v>10474529</v>
      </c>
      <c r="AG111" s="14">
        <v>5545585</v>
      </c>
      <c r="AH111" s="14">
        <v>6524253</v>
      </c>
      <c r="AI111" s="14">
        <v>5492650.7199999997</v>
      </c>
      <c r="AJ111" s="14">
        <f t="shared" si="33"/>
        <v>22544367</v>
      </c>
      <c r="AK111" s="13">
        <f t="shared" si="22"/>
        <v>28037017.719999999</v>
      </c>
      <c r="AL111" s="13">
        <f t="shared" si="34"/>
        <v>28037.01772</v>
      </c>
      <c r="AM111" s="14">
        <f t="shared" si="35"/>
        <v>11361673.358098069</v>
      </c>
      <c r="AN111" s="14">
        <f t="shared" si="36"/>
        <v>5441232.5940860212</v>
      </c>
      <c r="AO111" s="14">
        <f t="shared" si="37"/>
        <v>6401484.7983870972</v>
      </c>
      <c r="AP111" s="14">
        <f t="shared" si="23"/>
        <v>9244730</v>
      </c>
      <c r="AQ111" s="14">
        <f t="shared" si="24"/>
        <v>511155</v>
      </c>
      <c r="AR111" s="13">
        <f t="shared" si="25"/>
        <v>28037017.719999999</v>
      </c>
      <c r="AS111" s="13">
        <f t="shared" si="38"/>
        <v>9755885</v>
      </c>
      <c r="AT111" s="25">
        <v>0</v>
      </c>
      <c r="AU111" s="26">
        <v>0</v>
      </c>
      <c r="AV111" s="27">
        <v>0</v>
      </c>
      <c r="AW111" s="30">
        <v>0</v>
      </c>
      <c r="AX111" s="17">
        <v>0</v>
      </c>
      <c r="AY111" s="19">
        <v>0</v>
      </c>
      <c r="AZ111" s="21">
        <v>0</v>
      </c>
      <c r="BA111" s="31">
        <v>0</v>
      </c>
      <c r="BB111" s="14">
        <f t="shared" si="39"/>
        <v>0</v>
      </c>
      <c r="BC111" s="14">
        <f t="shared" si="40"/>
        <v>0</v>
      </c>
      <c r="BD111" s="14">
        <f t="shared" si="41"/>
        <v>0</v>
      </c>
      <c r="BE111" s="14">
        <f t="shared" si="42"/>
        <v>0</v>
      </c>
      <c r="BF111" s="14">
        <v>214.54</v>
      </c>
      <c r="BG111" s="14">
        <v>214.54</v>
      </c>
      <c r="BH111" s="14">
        <v>212.59</v>
      </c>
      <c r="BI111" s="14">
        <v>212.59</v>
      </c>
      <c r="BJ111" s="13">
        <f t="shared" si="43"/>
        <v>213.565</v>
      </c>
      <c r="BK111" s="28">
        <v>0</v>
      </c>
      <c r="BL111" s="28">
        <v>1</v>
      </c>
      <c r="BM111" s="28">
        <v>0</v>
      </c>
      <c r="BN111" s="28">
        <v>0</v>
      </c>
      <c r="BO111" s="28">
        <v>0</v>
      </c>
      <c r="BP111" s="28">
        <v>0</v>
      </c>
      <c r="BQ111" s="28">
        <v>0</v>
      </c>
      <c r="BR111" s="28">
        <v>1</v>
      </c>
      <c r="BS111" s="28">
        <v>0</v>
      </c>
    </row>
    <row r="112" spans="1:71" x14ac:dyDescent="0.4">
      <c r="A112" s="15">
        <v>41334</v>
      </c>
      <c r="B112" s="32">
        <v>111</v>
      </c>
      <c r="C112" s="32">
        <v>744</v>
      </c>
      <c r="D112" s="14">
        <v>543558</v>
      </c>
      <c r="E112" s="14">
        <v>2000446</v>
      </c>
      <c r="F112" s="14">
        <v>5373723</v>
      </c>
      <c r="G112" s="14">
        <v>1631377</v>
      </c>
      <c r="H112" s="14">
        <v>807892</v>
      </c>
      <c r="I112" s="13">
        <f t="shared" si="44"/>
        <v>10356996</v>
      </c>
      <c r="J112" s="13">
        <f t="shared" si="45"/>
        <v>10356.995999999999</v>
      </c>
      <c r="K112" s="14">
        <v>1182951</v>
      </c>
      <c r="L112" s="14">
        <v>2435956</v>
      </c>
      <c r="M112" s="14">
        <v>8164832</v>
      </c>
      <c r="N112" s="14">
        <v>2647015</v>
      </c>
      <c r="O112" s="14">
        <v>717277</v>
      </c>
      <c r="P112" s="13">
        <f t="shared" si="46"/>
        <v>15148031</v>
      </c>
      <c r="Q112" s="13">
        <f t="shared" si="47"/>
        <v>15148.031000000001</v>
      </c>
      <c r="R112" s="14">
        <v>335947</v>
      </c>
      <c r="S112" s="14">
        <v>1069844</v>
      </c>
      <c r="T112" s="14">
        <v>3901778</v>
      </c>
      <c r="U112" s="14">
        <v>1268178</v>
      </c>
      <c r="V112" s="14">
        <v>570834</v>
      </c>
      <c r="W112" s="13">
        <f t="shared" si="29"/>
        <v>7146581</v>
      </c>
      <c r="X112" s="13">
        <f t="shared" si="48"/>
        <v>7146.5810000000001</v>
      </c>
      <c r="Y112" s="14">
        <v>315735.55</v>
      </c>
      <c r="Z112" s="14">
        <v>1199698</v>
      </c>
      <c r="AA112" s="14">
        <v>2466885</v>
      </c>
      <c r="AB112" s="14">
        <v>1287383</v>
      </c>
      <c r="AC112" s="14">
        <v>520882</v>
      </c>
      <c r="AD112" s="13">
        <f t="shared" si="31"/>
        <v>5790583.5499999998</v>
      </c>
      <c r="AE112" s="13">
        <f t="shared" si="32"/>
        <v>5790.5835499999994</v>
      </c>
      <c r="AF112" s="14">
        <v>10356996</v>
      </c>
      <c r="AG112" s="14">
        <v>5525106</v>
      </c>
      <c r="AH112" s="14">
        <v>6638468</v>
      </c>
      <c r="AI112" s="14">
        <v>5575016.5499999998</v>
      </c>
      <c r="AJ112" s="14">
        <f t="shared" si="33"/>
        <v>22520570</v>
      </c>
      <c r="AK112" s="13">
        <f t="shared" si="22"/>
        <v>28095586.550000001</v>
      </c>
      <c r="AL112" s="13">
        <f t="shared" si="34"/>
        <v>28095.58655</v>
      </c>
      <c r="AM112" s="14">
        <f t="shared" si="35"/>
        <v>10162106.290322581</v>
      </c>
      <c r="AN112" s="14">
        <f t="shared" si="36"/>
        <v>5421138.9516129028</v>
      </c>
      <c r="AO112" s="14">
        <f t="shared" si="37"/>
        <v>6513550.5913978489</v>
      </c>
      <c r="AP112" s="14">
        <f t="shared" si="23"/>
        <v>9622925</v>
      </c>
      <c r="AQ112" s="14">
        <f t="shared" si="24"/>
        <v>508113</v>
      </c>
      <c r="AR112" s="13">
        <f t="shared" si="25"/>
        <v>28095586.550000001</v>
      </c>
      <c r="AS112" s="13">
        <f t="shared" si="38"/>
        <v>10131038</v>
      </c>
      <c r="AT112" s="25">
        <v>0</v>
      </c>
      <c r="AU112" s="26">
        <v>0</v>
      </c>
      <c r="AV112" s="27">
        <v>0</v>
      </c>
      <c r="AW112" s="30">
        <v>0</v>
      </c>
      <c r="AX112" s="17">
        <v>0</v>
      </c>
      <c r="AY112" s="19">
        <v>0</v>
      </c>
      <c r="AZ112" s="21">
        <v>0</v>
      </c>
      <c r="BA112" s="31">
        <v>0</v>
      </c>
      <c r="BB112" s="14">
        <f t="shared" si="39"/>
        <v>0</v>
      </c>
      <c r="BC112" s="14">
        <f t="shared" si="40"/>
        <v>0</v>
      </c>
      <c r="BD112" s="14">
        <f t="shared" si="41"/>
        <v>0</v>
      </c>
      <c r="BE112" s="14">
        <f t="shared" si="42"/>
        <v>0</v>
      </c>
      <c r="BF112" s="14">
        <v>339.75</v>
      </c>
      <c r="BG112" s="14">
        <v>339.75</v>
      </c>
      <c r="BH112" s="14">
        <v>339.84</v>
      </c>
      <c r="BI112" s="14">
        <v>339.4</v>
      </c>
      <c r="BJ112" s="13">
        <f t="shared" si="43"/>
        <v>339.68499999999995</v>
      </c>
      <c r="BK112" s="28">
        <v>0</v>
      </c>
      <c r="BL112" s="28">
        <v>1</v>
      </c>
      <c r="BM112" s="28">
        <v>0</v>
      </c>
      <c r="BN112" s="28">
        <v>0</v>
      </c>
      <c r="BO112" s="28">
        <v>0</v>
      </c>
      <c r="BP112" s="28">
        <v>0</v>
      </c>
      <c r="BQ112" s="28">
        <v>0</v>
      </c>
      <c r="BR112" s="28">
        <v>1</v>
      </c>
      <c r="BS112" s="28">
        <v>0</v>
      </c>
    </row>
    <row r="113" spans="1:71" x14ac:dyDescent="0.4">
      <c r="A113" s="15">
        <v>41365</v>
      </c>
      <c r="B113" s="32">
        <v>112</v>
      </c>
      <c r="C113" s="32">
        <v>720</v>
      </c>
      <c r="D113" s="14">
        <v>591995</v>
      </c>
      <c r="E113" s="14">
        <v>2083364</v>
      </c>
      <c r="F113" s="14">
        <v>5329736</v>
      </c>
      <c r="G113" s="14">
        <v>1513471</v>
      </c>
      <c r="H113" s="14">
        <v>783019</v>
      </c>
      <c r="I113" s="13">
        <f t="shared" si="44"/>
        <v>10301585</v>
      </c>
      <c r="J113" s="13">
        <f t="shared" si="45"/>
        <v>10301.584999999999</v>
      </c>
      <c r="K113" s="14">
        <v>1177230</v>
      </c>
      <c r="L113" s="14">
        <v>2457017</v>
      </c>
      <c r="M113" s="14">
        <v>8463316</v>
      </c>
      <c r="N113" s="14">
        <v>2712615</v>
      </c>
      <c r="O113" s="14">
        <v>782062</v>
      </c>
      <c r="P113" s="13">
        <f t="shared" si="46"/>
        <v>15592240</v>
      </c>
      <c r="Q113" s="13">
        <f t="shared" si="47"/>
        <v>15592.24</v>
      </c>
      <c r="R113" s="14">
        <v>357678</v>
      </c>
      <c r="S113" s="14">
        <v>1094925</v>
      </c>
      <c r="T113" s="14">
        <v>3844698</v>
      </c>
      <c r="U113" s="14">
        <v>1178874</v>
      </c>
      <c r="V113" s="14">
        <v>574613</v>
      </c>
      <c r="W113" s="13">
        <f t="shared" si="29"/>
        <v>7050788</v>
      </c>
      <c r="X113" s="13">
        <f t="shared" si="48"/>
        <v>7050.7879999999996</v>
      </c>
      <c r="Y113" s="14">
        <v>334201.43</v>
      </c>
      <c r="Z113" s="14">
        <v>1217246</v>
      </c>
      <c r="AA113" s="14">
        <v>2459698</v>
      </c>
      <c r="AB113" s="14">
        <v>1167163</v>
      </c>
      <c r="AC113" s="14">
        <v>530742</v>
      </c>
      <c r="AD113" s="13">
        <f t="shared" si="31"/>
        <v>5709050.4299999997</v>
      </c>
      <c r="AE113" s="13">
        <f t="shared" si="32"/>
        <v>5709.0504299999993</v>
      </c>
      <c r="AF113" s="14">
        <v>10301585</v>
      </c>
      <c r="AG113" s="14">
        <v>5630920</v>
      </c>
      <c r="AH113" s="14">
        <v>6508478</v>
      </c>
      <c r="AI113" s="14">
        <v>5492553.4299999997</v>
      </c>
      <c r="AJ113" s="14">
        <f t="shared" si="33"/>
        <v>22440983</v>
      </c>
      <c r="AK113" s="13">
        <f t="shared" si="22"/>
        <v>27933536.43</v>
      </c>
      <c r="AL113" s="13">
        <f t="shared" si="34"/>
        <v>27933.53643</v>
      </c>
      <c r="AM113" s="14">
        <f t="shared" si="35"/>
        <v>10444662.569444446</v>
      </c>
      <c r="AN113" s="14">
        <f t="shared" si="36"/>
        <v>5524961.8279569894</v>
      </c>
      <c r="AO113" s="14">
        <f t="shared" si="37"/>
        <v>6386006.639784947</v>
      </c>
      <c r="AP113" s="14">
        <f t="shared" si="23"/>
        <v>9961320</v>
      </c>
      <c r="AQ113" s="14">
        <f t="shared" si="24"/>
        <v>542310</v>
      </c>
      <c r="AR113" s="13">
        <f t="shared" si="25"/>
        <v>27933536.43</v>
      </c>
      <c r="AS113" s="13">
        <f t="shared" si="38"/>
        <v>10503630</v>
      </c>
      <c r="AT113" s="25">
        <v>0</v>
      </c>
      <c r="AU113" s="26">
        <v>0</v>
      </c>
      <c r="AV113" s="27">
        <v>0</v>
      </c>
      <c r="AW113" s="30">
        <v>0</v>
      </c>
      <c r="AX113" s="17">
        <v>0</v>
      </c>
      <c r="AY113" s="19">
        <v>0</v>
      </c>
      <c r="AZ113" s="21">
        <v>0</v>
      </c>
      <c r="BA113" s="31">
        <v>0</v>
      </c>
      <c r="BB113" s="14">
        <f t="shared" si="39"/>
        <v>0</v>
      </c>
      <c r="BC113" s="14">
        <f t="shared" si="40"/>
        <v>0</v>
      </c>
      <c r="BD113" s="14">
        <f t="shared" si="41"/>
        <v>0</v>
      </c>
      <c r="BE113" s="14">
        <f t="shared" si="42"/>
        <v>0</v>
      </c>
      <c r="BF113" s="14">
        <v>196.13</v>
      </c>
      <c r="BG113" s="14">
        <v>196.13</v>
      </c>
      <c r="BH113" s="14">
        <v>197.38</v>
      </c>
      <c r="BI113" s="14">
        <v>196.13</v>
      </c>
      <c r="BJ113" s="13">
        <f t="shared" si="43"/>
        <v>196.4425</v>
      </c>
      <c r="BK113" s="28">
        <v>0</v>
      </c>
      <c r="BL113" s="28">
        <v>1</v>
      </c>
      <c r="BM113" s="28">
        <v>0</v>
      </c>
      <c r="BN113" s="28">
        <v>0</v>
      </c>
      <c r="BO113" s="28">
        <v>0</v>
      </c>
      <c r="BP113" s="28">
        <v>0</v>
      </c>
      <c r="BQ113" s="28">
        <v>0</v>
      </c>
      <c r="BR113" s="28">
        <v>1</v>
      </c>
      <c r="BS113" s="28">
        <v>0</v>
      </c>
    </row>
    <row r="114" spans="1:71" x14ac:dyDescent="0.4">
      <c r="A114" s="15">
        <v>41395</v>
      </c>
      <c r="B114" s="32">
        <v>113</v>
      </c>
      <c r="C114" s="32">
        <v>744</v>
      </c>
      <c r="D114" s="14">
        <v>595852</v>
      </c>
      <c r="E114" s="14">
        <v>1995023</v>
      </c>
      <c r="F114" s="14">
        <v>5269471</v>
      </c>
      <c r="G114" s="14">
        <v>1565432</v>
      </c>
      <c r="H114" s="14">
        <v>816136</v>
      </c>
      <c r="I114" s="13">
        <f t="shared" si="44"/>
        <v>10241914</v>
      </c>
      <c r="J114" s="13">
        <f t="shared" si="45"/>
        <v>10241.914000000001</v>
      </c>
      <c r="K114" s="14">
        <v>1151217</v>
      </c>
      <c r="L114" s="14">
        <v>2442460</v>
      </c>
      <c r="M114" s="14">
        <v>8454482</v>
      </c>
      <c r="N114" s="14">
        <v>2744237</v>
      </c>
      <c r="O114" s="14">
        <v>776968</v>
      </c>
      <c r="P114" s="13">
        <f t="shared" si="46"/>
        <v>15569364</v>
      </c>
      <c r="Q114" s="13">
        <f t="shared" si="47"/>
        <v>15569.364</v>
      </c>
      <c r="R114" s="14">
        <v>360796</v>
      </c>
      <c r="S114" s="14">
        <v>1056280</v>
      </c>
      <c r="T114" s="14">
        <v>3701361</v>
      </c>
      <c r="U114" s="14">
        <v>1160503</v>
      </c>
      <c r="V114" s="14">
        <v>553971</v>
      </c>
      <c r="W114" s="13">
        <f t="shared" si="29"/>
        <v>6832911</v>
      </c>
      <c r="X114" s="13">
        <f t="shared" si="48"/>
        <v>6832.9110000000001</v>
      </c>
      <c r="Y114" s="14">
        <v>346298.57</v>
      </c>
      <c r="Z114" s="14">
        <v>1166464</v>
      </c>
      <c r="AA114" s="14">
        <v>2486507</v>
      </c>
      <c r="AB114" s="14">
        <v>1143500</v>
      </c>
      <c r="AC114" s="14">
        <v>557903</v>
      </c>
      <c r="AD114" s="13">
        <f t="shared" si="31"/>
        <v>5700672.5700000003</v>
      </c>
      <c r="AE114" s="13">
        <f t="shared" si="32"/>
        <v>5700.6725700000006</v>
      </c>
      <c r="AF114" s="14">
        <v>10241914</v>
      </c>
      <c r="AG114" s="14">
        <v>5647381</v>
      </c>
      <c r="AH114" s="14">
        <v>6314498</v>
      </c>
      <c r="AI114" s="14">
        <v>5487554.5700000003</v>
      </c>
      <c r="AJ114" s="14">
        <f t="shared" si="33"/>
        <v>22203793</v>
      </c>
      <c r="AK114" s="13">
        <f t="shared" si="22"/>
        <v>27691347.57</v>
      </c>
      <c r="AL114" s="13">
        <f t="shared" si="34"/>
        <v>27691.347570000002</v>
      </c>
      <c r="AM114" s="14">
        <f t="shared" si="35"/>
        <v>10049189.811827958</v>
      </c>
      <c r="AN114" s="14">
        <f t="shared" si="36"/>
        <v>5541113.0779569894</v>
      </c>
      <c r="AO114" s="14">
        <f t="shared" si="37"/>
        <v>6195676.8010752685</v>
      </c>
      <c r="AP114" s="14">
        <f t="shared" si="23"/>
        <v>9921983</v>
      </c>
      <c r="AQ114" s="14">
        <f t="shared" si="24"/>
        <v>518413</v>
      </c>
      <c r="AR114" s="13">
        <f t="shared" si="25"/>
        <v>27691347.57</v>
      </c>
      <c r="AS114" s="13">
        <f t="shared" si="38"/>
        <v>10440396</v>
      </c>
      <c r="AT114" s="25">
        <v>0</v>
      </c>
      <c r="AU114" s="26">
        <v>0</v>
      </c>
      <c r="AV114" s="27">
        <v>0</v>
      </c>
      <c r="AW114" s="30">
        <v>0</v>
      </c>
      <c r="AX114" s="17">
        <v>0</v>
      </c>
      <c r="AY114" s="19">
        <v>0</v>
      </c>
      <c r="AZ114" s="21">
        <v>0</v>
      </c>
      <c r="BA114" s="31">
        <v>0</v>
      </c>
      <c r="BB114" s="14">
        <f t="shared" si="39"/>
        <v>0</v>
      </c>
      <c r="BC114" s="14">
        <f t="shared" si="40"/>
        <v>0</v>
      </c>
      <c r="BD114" s="14">
        <f t="shared" si="41"/>
        <v>0</v>
      </c>
      <c r="BE114" s="14">
        <f t="shared" si="42"/>
        <v>0</v>
      </c>
      <c r="BF114" s="14">
        <v>344.84</v>
      </c>
      <c r="BG114" s="14">
        <v>344.84</v>
      </c>
      <c r="BH114" s="14">
        <v>344.94</v>
      </c>
      <c r="BI114" s="14">
        <v>344.84</v>
      </c>
      <c r="BJ114" s="13">
        <f t="shared" si="43"/>
        <v>344.86499999999995</v>
      </c>
      <c r="BK114" s="28">
        <v>0</v>
      </c>
      <c r="BL114" s="28">
        <v>1</v>
      </c>
      <c r="BM114" s="28">
        <v>0</v>
      </c>
      <c r="BN114" s="28">
        <v>0</v>
      </c>
      <c r="BO114" s="28">
        <v>0</v>
      </c>
      <c r="BP114" s="28">
        <v>0</v>
      </c>
      <c r="BQ114" s="28">
        <v>0</v>
      </c>
      <c r="BR114" s="28">
        <v>1</v>
      </c>
      <c r="BS114" s="28">
        <v>0</v>
      </c>
    </row>
    <row r="115" spans="1:71" x14ac:dyDescent="0.4">
      <c r="A115" s="15">
        <v>41426</v>
      </c>
      <c r="B115" s="32">
        <v>114</v>
      </c>
      <c r="C115" s="32">
        <v>720</v>
      </c>
      <c r="D115" s="14">
        <v>616782</v>
      </c>
      <c r="E115" s="14">
        <v>1897430</v>
      </c>
      <c r="F115" s="14">
        <v>5185998</v>
      </c>
      <c r="G115" s="14">
        <v>1594070</v>
      </c>
      <c r="H115" s="14">
        <v>797911</v>
      </c>
      <c r="I115" s="13">
        <f t="shared" si="44"/>
        <v>10092191</v>
      </c>
      <c r="J115" s="13">
        <f t="shared" si="45"/>
        <v>10092.191000000001</v>
      </c>
      <c r="K115" s="14">
        <v>1116462</v>
      </c>
      <c r="L115" s="14">
        <v>2362673</v>
      </c>
      <c r="M115" s="14">
        <v>8359244</v>
      </c>
      <c r="N115" s="14">
        <v>2733601</v>
      </c>
      <c r="O115" s="14">
        <v>754078</v>
      </c>
      <c r="P115" s="13">
        <f t="shared" si="46"/>
        <v>15326058</v>
      </c>
      <c r="Q115" s="13">
        <f t="shared" si="47"/>
        <v>15326.058000000001</v>
      </c>
      <c r="R115" s="14">
        <v>369874</v>
      </c>
      <c r="S115" s="14">
        <v>998773</v>
      </c>
      <c r="T115" s="14">
        <v>3589719</v>
      </c>
      <c r="U115" s="14">
        <v>1088309</v>
      </c>
      <c r="V115" s="14">
        <v>547999</v>
      </c>
      <c r="W115" s="13">
        <f t="shared" si="29"/>
        <v>6594674</v>
      </c>
      <c r="X115" s="13">
        <f t="shared" si="48"/>
        <v>6594.674</v>
      </c>
      <c r="Y115" s="14">
        <v>346415.01</v>
      </c>
      <c r="Z115" s="14">
        <v>1125654</v>
      </c>
      <c r="AA115" s="14">
        <v>2517694</v>
      </c>
      <c r="AB115" s="14">
        <v>1082386</v>
      </c>
      <c r="AC115" s="14">
        <v>542626</v>
      </c>
      <c r="AD115" s="13">
        <f t="shared" si="31"/>
        <v>5614775.0099999998</v>
      </c>
      <c r="AE115" s="13">
        <f t="shared" si="32"/>
        <v>5614.7750099999994</v>
      </c>
      <c r="AF115" s="14">
        <v>10092191</v>
      </c>
      <c r="AG115" s="14">
        <v>5540397</v>
      </c>
      <c r="AH115" s="14">
        <v>6080536</v>
      </c>
      <c r="AI115" s="14">
        <v>5399729.0099999998</v>
      </c>
      <c r="AJ115" s="14">
        <f t="shared" si="33"/>
        <v>21713124</v>
      </c>
      <c r="AK115" s="13">
        <f t="shared" si="22"/>
        <v>27112853.009999998</v>
      </c>
      <c r="AL115" s="13">
        <f t="shared" si="34"/>
        <v>27112.853009999999</v>
      </c>
      <c r="AM115" s="14">
        <f t="shared" si="35"/>
        <v>10232360.319444444</v>
      </c>
      <c r="AN115" s="14">
        <f t="shared" si="36"/>
        <v>5436142.2177419355</v>
      </c>
      <c r="AO115" s="14">
        <f t="shared" si="37"/>
        <v>5966117.3118279567</v>
      </c>
      <c r="AP115" s="14">
        <f t="shared" si="23"/>
        <v>9785661</v>
      </c>
      <c r="AQ115" s="14">
        <f t="shared" si="24"/>
        <v>514138</v>
      </c>
      <c r="AR115" s="13">
        <f t="shared" si="25"/>
        <v>27112853.009999998</v>
      </c>
      <c r="AS115" s="13">
        <f t="shared" si="38"/>
        <v>10299799</v>
      </c>
      <c r="AT115" s="25">
        <v>0</v>
      </c>
      <c r="AU115" s="26">
        <v>0</v>
      </c>
      <c r="AV115" s="27">
        <v>0</v>
      </c>
      <c r="AW115" s="30">
        <v>0</v>
      </c>
      <c r="AX115" s="17">
        <v>0</v>
      </c>
      <c r="AY115" s="19">
        <v>0</v>
      </c>
      <c r="AZ115" s="21">
        <v>0</v>
      </c>
      <c r="BA115" s="31">
        <v>0</v>
      </c>
      <c r="BB115" s="14">
        <f t="shared" si="39"/>
        <v>0</v>
      </c>
      <c r="BC115" s="14">
        <f t="shared" si="40"/>
        <v>0</v>
      </c>
      <c r="BD115" s="14">
        <f t="shared" si="41"/>
        <v>0</v>
      </c>
      <c r="BE115" s="14">
        <f t="shared" si="42"/>
        <v>0</v>
      </c>
      <c r="BF115" s="14">
        <v>207.62</v>
      </c>
      <c r="BG115" s="14">
        <v>204.1</v>
      </c>
      <c r="BH115" s="14">
        <v>207.94</v>
      </c>
      <c r="BI115" s="14">
        <v>207.67</v>
      </c>
      <c r="BJ115" s="13">
        <f t="shared" si="43"/>
        <v>206.83250000000001</v>
      </c>
      <c r="BK115" s="28">
        <v>0</v>
      </c>
      <c r="BL115" s="28">
        <v>1</v>
      </c>
      <c r="BM115" s="28">
        <v>0</v>
      </c>
      <c r="BN115" s="28">
        <v>0</v>
      </c>
      <c r="BO115" s="28">
        <v>0</v>
      </c>
      <c r="BP115" s="28">
        <v>0</v>
      </c>
      <c r="BQ115" s="28">
        <v>0</v>
      </c>
      <c r="BR115" s="28">
        <v>1</v>
      </c>
      <c r="BS115" s="28">
        <v>0</v>
      </c>
    </row>
    <row r="116" spans="1:71" x14ac:dyDescent="0.4">
      <c r="A116" s="15">
        <v>41456</v>
      </c>
      <c r="B116" s="32">
        <v>115</v>
      </c>
      <c r="C116" s="32">
        <v>744</v>
      </c>
      <c r="D116" s="14">
        <v>623393</v>
      </c>
      <c r="E116" s="14">
        <v>1927736</v>
      </c>
      <c r="F116" s="14">
        <v>5063741</v>
      </c>
      <c r="G116" s="14">
        <v>1634801</v>
      </c>
      <c r="H116" s="14">
        <v>772664</v>
      </c>
      <c r="I116" s="13">
        <f t="shared" si="44"/>
        <v>10022335</v>
      </c>
      <c r="J116" s="13">
        <f t="shared" si="45"/>
        <v>10022.334999999999</v>
      </c>
      <c r="K116" s="14">
        <v>1205501</v>
      </c>
      <c r="L116" s="14">
        <v>2479206</v>
      </c>
      <c r="M116" s="14">
        <v>8292903</v>
      </c>
      <c r="N116" s="14">
        <v>2729981</v>
      </c>
      <c r="O116" s="14">
        <v>782894</v>
      </c>
      <c r="P116" s="13">
        <f t="shared" si="46"/>
        <v>15490485</v>
      </c>
      <c r="Q116" s="13">
        <f t="shared" si="47"/>
        <v>15490.485000000001</v>
      </c>
      <c r="R116" s="14">
        <v>368353</v>
      </c>
      <c r="S116" s="14">
        <v>989871</v>
      </c>
      <c r="T116" s="14">
        <v>3474863</v>
      </c>
      <c r="U116" s="14">
        <v>1080262</v>
      </c>
      <c r="V116" s="14">
        <v>540289</v>
      </c>
      <c r="W116" s="13">
        <f t="shared" si="29"/>
        <v>6453638</v>
      </c>
      <c r="X116" s="13">
        <f t="shared" si="48"/>
        <v>6453.6379999999999</v>
      </c>
      <c r="Y116" s="14">
        <v>365273.03</v>
      </c>
      <c r="Z116" s="14">
        <v>1138106</v>
      </c>
      <c r="AA116" s="14">
        <v>2500002</v>
      </c>
      <c r="AB116" s="14">
        <v>1099110</v>
      </c>
      <c r="AC116" s="14">
        <v>628996</v>
      </c>
      <c r="AD116" s="13">
        <f t="shared" si="31"/>
        <v>5731487.0300000003</v>
      </c>
      <c r="AE116" s="13">
        <f t="shared" si="32"/>
        <v>5731.4870300000002</v>
      </c>
      <c r="AF116" s="14">
        <v>10022335</v>
      </c>
      <c r="AG116" s="14">
        <v>5618262</v>
      </c>
      <c r="AH116" s="14">
        <v>5946465</v>
      </c>
      <c r="AI116" s="14">
        <v>5518192.0300000003</v>
      </c>
      <c r="AJ116" s="14">
        <f t="shared" si="33"/>
        <v>21587062</v>
      </c>
      <c r="AK116" s="13">
        <f t="shared" si="22"/>
        <v>27105254.030000001</v>
      </c>
      <c r="AL116" s="13">
        <f t="shared" si="34"/>
        <v>27105.25403</v>
      </c>
      <c r="AM116" s="14">
        <f t="shared" si="35"/>
        <v>9833742.6747311838</v>
      </c>
      <c r="AN116" s="14">
        <f t="shared" si="36"/>
        <v>5512542.0161290327</v>
      </c>
      <c r="AO116" s="14">
        <f t="shared" si="37"/>
        <v>5834569.1532258065</v>
      </c>
      <c r="AP116" s="14">
        <f t="shared" si="23"/>
        <v>9872223</v>
      </c>
      <c r="AQ116" s="14">
        <f t="shared" si="24"/>
        <v>507173</v>
      </c>
      <c r="AR116" s="13">
        <f t="shared" si="25"/>
        <v>27105254.030000001</v>
      </c>
      <c r="AS116" s="13">
        <f t="shared" si="38"/>
        <v>10379396</v>
      </c>
      <c r="AT116" s="25">
        <v>0</v>
      </c>
      <c r="AU116" s="26">
        <v>0</v>
      </c>
      <c r="AV116" s="27">
        <v>0</v>
      </c>
      <c r="AW116" s="30">
        <v>0</v>
      </c>
      <c r="AX116" s="17">
        <v>0</v>
      </c>
      <c r="AY116" s="19">
        <v>0</v>
      </c>
      <c r="AZ116" s="21">
        <v>0</v>
      </c>
      <c r="BA116" s="31">
        <v>0</v>
      </c>
      <c r="BB116" s="14">
        <f t="shared" si="39"/>
        <v>0</v>
      </c>
      <c r="BC116" s="14">
        <f t="shared" si="40"/>
        <v>0</v>
      </c>
      <c r="BD116" s="14">
        <f t="shared" si="41"/>
        <v>0</v>
      </c>
      <c r="BE116" s="14">
        <f t="shared" si="42"/>
        <v>0</v>
      </c>
      <c r="BF116" s="14">
        <v>121.29</v>
      </c>
      <c r="BG116" s="14">
        <v>102.59</v>
      </c>
      <c r="BH116" s="14">
        <v>121.61</v>
      </c>
      <c r="BI116" s="14">
        <v>121.35</v>
      </c>
      <c r="BJ116" s="13">
        <f t="shared" si="43"/>
        <v>116.71000000000001</v>
      </c>
      <c r="BK116" s="28">
        <v>0</v>
      </c>
      <c r="BL116" s="28">
        <v>1</v>
      </c>
      <c r="BM116" s="28">
        <v>0</v>
      </c>
      <c r="BN116" s="28">
        <v>0</v>
      </c>
      <c r="BO116" s="28">
        <v>0</v>
      </c>
      <c r="BP116" s="28">
        <v>0</v>
      </c>
      <c r="BQ116" s="28">
        <v>0</v>
      </c>
      <c r="BR116" s="28">
        <v>1</v>
      </c>
      <c r="BS116" s="28">
        <v>0</v>
      </c>
    </row>
    <row r="117" spans="1:71" x14ac:dyDescent="0.4">
      <c r="A117" s="15">
        <v>41487</v>
      </c>
      <c r="B117" s="32">
        <v>116</v>
      </c>
      <c r="C117" s="32">
        <v>744</v>
      </c>
      <c r="D117" s="14">
        <v>629182</v>
      </c>
      <c r="E117" s="14">
        <v>1918626</v>
      </c>
      <c r="F117" s="14">
        <v>5200951</v>
      </c>
      <c r="G117" s="14">
        <v>1715613</v>
      </c>
      <c r="H117" s="14">
        <v>816125</v>
      </c>
      <c r="I117" s="13">
        <f t="shared" si="44"/>
        <v>10280497</v>
      </c>
      <c r="J117" s="13">
        <f t="shared" si="45"/>
        <v>10280.496999999999</v>
      </c>
      <c r="K117" s="14">
        <v>1200793</v>
      </c>
      <c r="L117" s="14">
        <v>2462536</v>
      </c>
      <c r="M117" s="14">
        <v>8561514</v>
      </c>
      <c r="N117" s="14">
        <v>2831514</v>
      </c>
      <c r="O117" s="14">
        <v>829957</v>
      </c>
      <c r="P117" s="13">
        <f t="shared" si="46"/>
        <v>15886314</v>
      </c>
      <c r="Q117" s="13">
        <f t="shared" si="47"/>
        <v>15886.314</v>
      </c>
      <c r="R117" s="14">
        <v>378295</v>
      </c>
      <c r="S117" s="14">
        <v>1014840</v>
      </c>
      <c r="T117" s="14">
        <v>3513265</v>
      </c>
      <c r="U117" s="14">
        <v>1139007</v>
      </c>
      <c r="V117" s="14">
        <v>556073</v>
      </c>
      <c r="W117" s="13">
        <f t="shared" si="29"/>
        <v>6601480</v>
      </c>
      <c r="X117" s="13">
        <f t="shared" si="48"/>
        <v>6601.48</v>
      </c>
      <c r="Y117" s="14">
        <v>351126.26</v>
      </c>
      <c r="Z117" s="14">
        <v>1184760</v>
      </c>
      <c r="AA117" s="14">
        <v>2562357</v>
      </c>
      <c r="AB117" s="14">
        <v>1111084</v>
      </c>
      <c r="AC117" s="14">
        <v>635658</v>
      </c>
      <c r="AD117" s="13">
        <f t="shared" si="31"/>
        <v>5844985.2599999998</v>
      </c>
      <c r="AE117" s="13">
        <f t="shared" si="32"/>
        <v>5844.9852599999995</v>
      </c>
      <c r="AF117" s="14">
        <v>10280497</v>
      </c>
      <c r="AG117" s="14">
        <v>5692639</v>
      </c>
      <c r="AH117" s="14">
        <v>6088123</v>
      </c>
      <c r="AI117" s="14">
        <v>5632505.2600000007</v>
      </c>
      <c r="AJ117" s="14">
        <f t="shared" si="33"/>
        <v>22061259</v>
      </c>
      <c r="AK117" s="13">
        <f t="shared" si="22"/>
        <v>27693764.260000002</v>
      </c>
      <c r="AL117" s="13">
        <f t="shared" si="34"/>
        <v>27693.76426</v>
      </c>
      <c r="AM117" s="14">
        <f t="shared" si="35"/>
        <v>10087046.78763441</v>
      </c>
      <c r="AN117" s="14">
        <f t="shared" si="36"/>
        <v>5585519.4489247315</v>
      </c>
      <c r="AO117" s="14">
        <f t="shared" si="37"/>
        <v>5973561.5456989249</v>
      </c>
      <c r="AP117" s="14">
        <f t="shared" si="23"/>
        <v>10193675</v>
      </c>
      <c r="AQ117" s="14">
        <f t="shared" si="24"/>
        <v>513357</v>
      </c>
      <c r="AR117" s="13">
        <f t="shared" si="25"/>
        <v>27693764.260000002</v>
      </c>
      <c r="AS117" s="13">
        <f t="shared" si="38"/>
        <v>10707032</v>
      </c>
      <c r="AT117" s="25">
        <v>0</v>
      </c>
      <c r="AU117" s="26">
        <v>0</v>
      </c>
      <c r="AV117" s="27">
        <v>0</v>
      </c>
      <c r="AW117" s="30">
        <v>0</v>
      </c>
      <c r="AX117" s="17">
        <v>0</v>
      </c>
      <c r="AY117" s="19">
        <v>0</v>
      </c>
      <c r="AZ117" s="21">
        <v>0</v>
      </c>
      <c r="BA117" s="31">
        <v>0</v>
      </c>
      <c r="BB117" s="14">
        <f t="shared" si="39"/>
        <v>0</v>
      </c>
      <c r="BC117" s="14">
        <f t="shared" si="40"/>
        <v>0</v>
      </c>
      <c r="BD117" s="14">
        <f t="shared" si="41"/>
        <v>0</v>
      </c>
      <c r="BE117" s="14">
        <f t="shared" si="42"/>
        <v>0</v>
      </c>
      <c r="BF117" s="14">
        <v>163.38</v>
      </c>
      <c r="BG117" s="14">
        <v>145.56</v>
      </c>
      <c r="BH117" s="14">
        <v>164.69</v>
      </c>
      <c r="BI117" s="14">
        <v>163.38</v>
      </c>
      <c r="BJ117" s="13">
        <f t="shared" si="43"/>
        <v>159.2525</v>
      </c>
      <c r="BK117" s="28">
        <v>0</v>
      </c>
      <c r="BL117" s="28">
        <v>1</v>
      </c>
      <c r="BM117" s="28">
        <v>0</v>
      </c>
      <c r="BN117" s="28">
        <v>0</v>
      </c>
      <c r="BO117" s="28">
        <v>0</v>
      </c>
      <c r="BP117" s="28">
        <v>0</v>
      </c>
      <c r="BQ117" s="28">
        <v>0</v>
      </c>
      <c r="BR117" s="28">
        <v>1</v>
      </c>
      <c r="BS117" s="28">
        <v>0</v>
      </c>
    </row>
    <row r="118" spans="1:71" x14ac:dyDescent="0.4">
      <c r="A118" s="15">
        <v>41518</v>
      </c>
      <c r="B118" s="32">
        <v>117</v>
      </c>
      <c r="C118" s="32">
        <v>720</v>
      </c>
      <c r="D118" s="14">
        <v>640168</v>
      </c>
      <c r="E118" s="14">
        <v>1956622</v>
      </c>
      <c r="F118" s="14">
        <v>5196437</v>
      </c>
      <c r="G118" s="14">
        <v>1644068</v>
      </c>
      <c r="H118" s="14">
        <v>813870</v>
      </c>
      <c r="I118" s="13">
        <f t="shared" si="44"/>
        <v>10251165</v>
      </c>
      <c r="J118" s="13">
        <f t="shared" si="45"/>
        <v>10251.165000000001</v>
      </c>
      <c r="K118" s="14">
        <v>1183453</v>
      </c>
      <c r="L118" s="14">
        <v>2351602</v>
      </c>
      <c r="M118" s="14">
        <v>8498742</v>
      </c>
      <c r="N118" s="14">
        <v>2746171</v>
      </c>
      <c r="O118" s="14">
        <v>813739</v>
      </c>
      <c r="P118" s="13">
        <f t="shared" si="46"/>
        <v>15593707</v>
      </c>
      <c r="Q118" s="13">
        <f t="shared" si="47"/>
        <v>15593.707</v>
      </c>
      <c r="R118" s="14">
        <v>380901</v>
      </c>
      <c r="S118" s="14">
        <v>1030792</v>
      </c>
      <c r="T118" s="14">
        <v>3688878</v>
      </c>
      <c r="U118" s="14">
        <v>1108043</v>
      </c>
      <c r="V118" s="14">
        <v>551707</v>
      </c>
      <c r="W118" s="13">
        <f t="shared" si="29"/>
        <v>6760321</v>
      </c>
      <c r="X118" s="13">
        <f t="shared" si="48"/>
        <v>6760.3209999999999</v>
      </c>
      <c r="Y118" s="14">
        <v>366665.16000000003</v>
      </c>
      <c r="Z118" s="14">
        <v>1197704</v>
      </c>
      <c r="AA118" s="14">
        <v>2643278</v>
      </c>
      <c r="AB118" s="14">
        <v>1074679</v>
      </c>
      <c r="AC118" s="14">
        <v>637205</v>
      </c>
      <c r="AD118" s="13">
        <f t="shared" si="31"/>
        <v>5919531.1600000001</v>
      </c>
      <c r="AE118" s="13">
        <f t="shared" si="32"/>
        <v>5919.5311600000005</v>
      </c>
      <c r="AF118" s="14">
        <v>10251165</v>
      </c>
      <c r="AG118" s="14">
        <v>5655201</v>
      </c>
      <c r="AH118" s="14">
        <v>6236795</v>
      </c>
      <c r="AI118" s="14">
        <v>5704425.1600000011</v>
      </c>
      <c r="AJ118" s="14">
        <f t="shared" si="33"/>
        <v>22143161</v>
      </c>
      <c r="AK118" s="13">
        <f t="shared" si="22"/>
        <v>27847586.16</v>
      </c>
      <c r="AL118" s="13">
        <f t="shared" si="34"/>
        <v>27847.586159999999</v>
      </c>
      <c r="AM118" s="14">
        <f t="shared" si="35"/>
        <v>10393542.291666666</v>
      </c>
      <c r="AN118" s="14">
        <f t="shared" si="36"/>
        <v>5548785.9274193542</v>
      </c>
      <c r="AO118" s="14">
        <f t="shared" si="37"/>
        <v>6119435.9543010751</v>
      </c>
      <c r="AP118" s="14">
        <f t="shared" si="23"/>
        <v>9938506</v>
      </c>
      <c r="AQ118" s="14">
        <f t="shared" si="24"/>
        <v>523526</v>
      </c>
      <c r="AR118" s="13">
        <f t="shared" si="25"/>
        <v>27847586.16</v>
      </c>
      <c r="AS118" s="13">
        <f t="shared" si="38"/>
        <v>10462032</v>
      </c>
      <c r="AT118" s="25">
        <v>0</v>
      </c>
      <c r="AU118" s="26">
        <v>0</v>
      </c>
      <c r="AV118" s="27">
        <v>0</v>
      </c>
      <c r="AW118" s="30">
        <v>0</v>
      </c>
      <c r="AX118" s="17">
        <v>0</v>
      </c>
      <c r="AY118" s="19">
        <v>0</v>
      </c>
      <c r="AZ118" s="21">
        <v>0</v>
      </c>
      <c r="BA118" s="31">
        <v>0</v>
      </c>
      <c r="BB118" s="14">
        <f t="shared" si="39"/>
        <v>0</v>
      </c>
      <c r="BC118" s="14">
        <f t="shared" si="40"/>
        <v>0</v>
      </c>
      <c r="BD118" s="14">
        <f t="shared" si="41"/>
        <v>0</v>
      </c>
      <c r="BE118" s="14">
        <f t="shared" si="42"/>
        <v>0</v>
      </c>
      <c r="BF118" s="14">
        <v>266.16000000000003</v>
      </c>
      <c r="BG118" s="14">
        <v>248.36</v>
      </c>
      <c r="BH118" s="14">
        <v>269.10000000000002</v>
      </c>
      <c r="BI118" s="14">
        <v>269.10000000000002</v>
      </c>
      <c r="BJ118" s="13">
        <f t="shared" si="43"/>
        <v>263.18</v>
      </c>
      <c r="BK118" s="28">
        <v>0</v>
      </c>
      <c r="BL118" s="28">
        <v>1</v>
      </c>
      <c r="BM118" s="28">
        <v>0</v>
      </c>
      <c r="BN118" s="28">
        <v>0</v>
      </c>
      <c r="BO118" s="28">
        <v>0</v>
      </c>
      <c r="BP118" s="28">
        <v>0</v>
      </c>
      <c r="BQ118" s="28">
        <v>0</v>
      </c>
      <c r="BR118" s="28">
        <v>1</v>
      </c>
      <c r="BS118" s="28">
        <v>0</v>
      </c>
    </row>
    <row r="119" spans="1:71" x14ac:dyDescent="0.4">
      <c r="A119" s="15">
        <v>41548</v>
      </c>
      <c r="B119" s="32">
        <v>118</v>
      </c>
      <c r="C119" s="32">
        <v>743</v>
      </c>
      <c r="D119" s="14">
        <v>687065</v>
      </c>
      <c r="E119" s="14">
        <v>2054166</v>
      </c>
      <c r="F119" s="14">
        <v>5313978</v>
      </c>
      <c r="G119" s="14">
        <v>1620013</v>
      </c>
      <c r="H119" s="14">
        <v>870074</v>
      </c>
      <c r="I119" s="13">
        <f t="shared" si="44"/>
        <v>10545296</v>
      </c>
      <c r="J119" s="13">
        <f t="shared" si="45"/>
        <v>10545.296</v>
      </c>
      <c r="K119" s="14">
        <v>1253335</v>
      </c>
      <c r="L119" s="14">
        <v>2398416</v>
      </c>
      <c r="M119" s="14">
        <v>8542498</v>
      </c>
      <c r="N119" s="14">
        <v>2788473</v>
      </c>
      <c r="O119" s="14">
        <v>803974</v>
      </c>
      <c r="P119" s="13">
        <f t="shared" si="46"/>
        <v>15786696</v>
      </c>
      <c r="Q119" s="13">
        <f t="shared" si="47"/>
        <v>15786.696</v>
      </c>
      <c r="R119" s="14">
        <v>403748</v>
      </c>
      <c r="S119" s="14">
        <v>1100343</v>
      </c>
      <c r="T119" s="14">
        <v>3855692</v>
      </c>
      <c r="U119" s="14">
        <v>1129613</v>
      </c>
      <c r="V119" s="14">
        <v>581839</v>
      </c>
      <c r="W119" s="13">
        <f t="shared" si="29"/>
        <v>7071235</v>
      </c>
      <c r="X119" s="13">
        <f t="shared" si="48"/>
        <v>7071.2349999999997</v>
      </c>
      <c r="Y119" s="14">
        <v>376438.38</v>
      </c>
      <c r="Z119" s="14">
        <v>1279627</v>
      </c>
      <c r="AA119" s="14">
        <v>2613395</v>
      </c>
      <c r="AB119" s="14">
        <v>1116775</v>
      </c>
      <c r="AC119" s="14">
        <v>599542</v>
      </c>
      <c r="AD119" s="13">
        <f t="shared" si="31"/>
        <v>5985777.3799999999</v>
      </c>
      <c r="AE119" s="13">
        <f t="shared" si="32"/>
        <v>5985.7773799999995</v>
      </c>
      <c r="AF119" s="14">
        <v>10545296</v>
      </c>
      <c r="AG119" s="14">
        <v>5833202</v>
      </c>
      <c r="AH119" s="14">
        <v>6537412</v>
      </c>
      <c r="AI119" s="14">
        <v>5771883.379999999</v>
      </c>
      <c r="AJ119" s="14">
        <f t="shared" si="33"/>
        <v>22915910</v>
      </c>
      <c r="AK119" s="13">
        <f t="shared" si="22"/>
        <v>28687793.379999999</v>
      </c>
      <c r="AL119" s="13">
        <f t="shared" si="34"/>
        <v>28687.793379999999</v>
      </c>
      <c r="AM119" s="14">
        <f t="shared" si="35"/>
        <v>10360788.802153433</v>
      </c>
      <c r="AN119" s="14">
        <f t="shared" si="36"/>
        <v>5723437.4462365592</v>
      </c>
      <c r="AO119" s="14">
        <f t="shared" si="37"/>
        <v>6414396.1827956988</v>
      </c>
      <c r="AP119" s="14">
        <f t="shared" si="23"/>
        <v>9953494</v>
      </c>
      <c r="AQ119" s="14">
        <f t="shared" si="24"/>
        <v>533823</v>
      </c>
      <c r="AR119" s="13">
        <f t="shared" si="25"/>
        <v>28687793.379999999</v>
      </c>
      <c r="AS119" s="13">
        <f t="shared" si="38"/>
        <v>10487317</v>
      </c>
      <c r="AT119" s="25">
        <v>0</v>
      </c>
      <c r="AU119" s="26">
        <v>0</v>
      </c>
      <c r="AV119" s="27">
        <v>0</v>
      </c>
      <c r="AW119" s="30">
        <v>0</v>
      </c>
      <c r="AX119" s="17">
        <v>0</v>
      </c>
      <c r="AY119" s="19">
        <v>0</v>
      </c>
      <c r="AZ119" s="21">
        <v>0</v>
      </c>
      <c r="BA119" s="31">
        <v>0</v>
      </c>
      <c r="BB119" s="14">
        <f t="shared" si="39"/>
        <v>0</v>
      </c>
      <c r="BC119" s="14">
        <f t="shared" si="40"/>
        <v>0</v>
      </c>
      <c r="BD119" s="14">
        <f t="shared" si="41"/>
        <v>0</v>
      </c>
      <c r="BE119" s="14">
        <f t="shared" si="42"/>
        <v>0</v>
      </c>
      <c r="BF119" s="14">
        <v>260.99</v>
      </c>
      <c r="BG119" s="14">
        <v>213.92</v>
      </c>
      <c r="BH119" s="14">
        <v>270.23</v>
      </c>
      <c r="BI119" s="14">
        <v>262.48</v>
      </c>
      <c r="BJ119" s="13">
        <f t="shared" si="43"/>
        <v>251.905</v>
      </c>
      <c r="BK119" s="28">
        <v>0</v>
      </c>
      <c r="BL119" s="28">
        <v>1</v>
      </c>
      <c r="BM119" s="28">
        <v>0</v>
      </c>
      <c r="BN119" s="28">
        <v>0</v>
      </c>
      <c r="BO119" s="28">
        <v>0</v>
      </c>
      <c r="BP119" s="28">
        <v>0</v>
      </c>
      <c r="BQ119" s="28">
        <v>0</v>
      </c>
      <c r="BR119" s="28">
        <v>1</v>
      </c>
      <c r="BS119" s="28">
        <v>0</v>
      </c>
    </row>
    <row r="120" spans="1:71" x14ac:dyDescent="0.4">
      <c r="A120" s="15">
        <v>41579</v>
      </c>
      <c r="B120" s="32">
        <v>119</v>
      </c>
      <c r="C120" s="32">
        <v>720</v>
      </c>
      <c r="D120" s="14">
        <v>675367</v>
      </c>
      <c r="E120" s="14">
        <v>2072616</v>
      </c>
      <c r="F120" s="14">
        <v>5420982</v>
      </c>
      <c r="G120" s="14">
        <v>1628086</v>
      </c>
      <c r="H120" s="14">
        <v>913837</v>
      </c>
      <c r="I120" s="13">
        <f t="shared" si="44"/>
        <v>10710888</v>
      </c>
      <c r="J120" s="13">
        <f t="shared" si="45"/>
        <v>10710.888000000001</v>
      </c>
      <c r="K120" s="14">
        <v>1212737</v>
      </c>
      <c r="L120" s="14">
        <v>2307338</v>
      </c>
      <c r="M120" s="14">
        <v>8669644</v>
      </c>
      <c r="N120" s="14">
        <v>2814731</v>
      </c>
      <c r="O120" s="14">
        <v>805936</v>
      </c>
      <c r="P120" s="13">
        <f t="shared" si="46"/>
        <v>15810386</v>
      </c>
      <c r="Q120" s="13">
        <f t="shared" si="47"/>
        <v>15810.386</v>
      </c>
      <c r="R120" s="14">
        <v>394478</v>
      </c>
      <c r="S120" s="14">
        <v>1106281</v>
      </c>
      <c r="T120" s="14">
        <v>4049906</v>
      </c>
      <c r="U120" s="14">
        <v>1219401</v>
      </c>
      <c r="V120" s="14">
        <v>612093</v>
      </c>
      <c r="W120" s="13">
        <f t="shared" si="29"/>
        <v>7382159</v>
      </c>
      <c r="X120" s="13">
        <f t="shared" si="48"/>
        <v>7382.1589999999997</v>
      </c>
      <c r="Y120" s="14">
        <v>359023.54000000004</v>
      </c>
      <c r="Z120" s="14">
        <v>1273466</v>
      </c>
      <c r="AA120" s="14">
        <v>2625441</v>
      </c>
      <c r="AB120" s="14">
        <v>1187308</v>
      </c>
      <c r="AC120" s="14">
        <v>571618</v>
      </c>
      <c r="AD120" s="13">
        <f t="shared" si="31"/>
        <v>6016856.54</v>
      </c>
      <c r="AE120" s="13">
        <f t="shared" si="32"/>
        <v>6016.8565399999998</v>
      </c>
      <c r="AF120" s="14">
        <v>10710888</v>
      </c>
      <c r="AG120" s="14">
        <v>5758041</v>
      </c>
      <c r="AH120" s="14">
        <v>6825560</v>
      </c>
      <c r="AI120" s="14">
        <v>5795425.54</v>
      </c>
      <c r="AJ120" s="14">
        <f t="shared" si="33"/>
        <v>23294489</v>
      </c>
      <c r="AK120" s="13">
        <f t="shared" si="22"/>
        <v>29089914.539999999</v>
      </c>
      <c r="AL120" s="13">
        <f t="shared" si="34"/>
        <v>29089.914539999998</v>
      </c>
      <c r="AM120" s="14">
        <f t="shared" si="35"/>
        <v>10859650.333333334</v>
      </c>
      <c r="AN120" s="14">
        <f t="shared" si="36"/>
        <v>5649690.7661290327</v>
      </c>
      <c r="AO120" s="14">
        <f t="shared" si="37"/>
        <v>6697122.0430107536</v>
      </c>
      <c r="AP120" s="14">
        <f t="shared" si="23"/>
        <v>10052345</v>
      </c>
      <c r="AQ120" s="14">
        <f t="shared" si="24"/>
        <v>556599</v>
      </c>
      <c r="AR120" s="13">
        <f t="shared" si="25"/>
        <v>29089914.539999999</v>
      </c>
      <c r="AS120" s="13">
        <f t="shared" si="38"/>
        <v>10608944</v>
      </c>
      <c r="AT120" s="25">
        <v>0</v>
      </c>
      <c r="AU120" s="26">
        <v>0</v>
      </c>
      <c r="AV120" s="27">
        <v>0</v>
      </c>
      <c r="AW120" s="30">
        <v>0</v>
      </c>
      <c r="AX120" s="17">
        <v>0</v>
      </c>
      <c r="AY120" s="19">
        <v>0</v>
      </c>
      <c r="AZ120" s="21">
        <v>0</v>
      </c>
      <c r="BA120" s="31">
        <v>0</v>
      </c>
      <c r="BB120" s="14">
        <f t="shared" si="39"/>
        <v>0</v>
      </c>
      <c r="BC120" s="14">
        <f t="shared" si="40"/>
        <v>0</v>
      </c>
      <c r="BD120" s="14">
        <f t="shared" si="41"/>
        <v>0</v>
      </c>
      <c r="BE120" s="14">
        <f t="shared" si="42"/>
        <v>0</v>
      </c>
      <c r="BF120" s="14">
        <v>331.07</v>
      </c>
      <c r="BG120" s="14">
        <v>331.07</v>
      </c>
      <c r="BH120" s="14">
        <v>331.07</v>
      </c>
      <c r="BI120" s="14">
        <v>331.07</v>
      </c>
      <c r="BJ120" s="13">
        <f t="shared" si="43"/>
        <v>331.07</v>
      </c>
      <c r="BK120" s="28">
        <v>0</v>
      </c>
      <c r="BL120" s="28">
        <v>1</v>
      </c>
      <c r="BM120" s="28">
        <v>0</v>
      </c>
      <c r="BN120" s="28">
        <v>0</v>
      </c>
      <c r="BO120" s="28">
        <v>0</v>
      </c>
      <c r="BP120" s="28">
        <v>0</v>
      </c>
      <c r="BQ120" s="28">
        <v>0</v>
      </c>
      <c r="BR120" s="28">
        <v>1</v>
      </c>
      <c r="BS120" s="28">
        <v>0</v>
      </c>
    </row>
    <row r="121" spans="1:71" x14ac:dyDescent="0.4">
      <c r="A121" s="15">
        <v>41609</v>
      </c>
      <c r="B121" s="32">
        <v>120</v>
      </c>
      <c r="C121" s="32">
        <v>744</v>
      </c>
      <c r="D121" s="14">
        <v>683978</v>
      </c>
      <c r="E121" s="14">
        <v>2075421</v>
      </c>
      <c r="F121" s="14">
        <v>5407419</v>
      </c>
      <c r="G121" s="14">
        <v>1653801</v>
      </c>
      <c r="H121" s="14">
        <v>885062</v>
      </c>
      <c r="I121" s="13">
        <f t="shared" si="44"/>
        <v>10705681</v>
      </c>
      <c r="J121" s="13">
        <f t="shared" si="45"/>
        <v>10705.681</v>
      </c>
      <c r="K121" s="14">
        <v>1288230</v>
      </c>
      <c r="L121" s="14">
        <v>2330512</v>
      </c>
      <c r="M121" s="14">
        <v>8256004</v>
      </c>
      <c r="N121" s="14">
        <v>2678820</v>
      </c>
      <c r="O121" s="14">
        <v>767873</v>
      </c>
      <c r="P121" s="13">
        <f t="shared" si="46"/>
        <v>15321439</v>
      </c>
      <c r="Q121" s="13">
        <f t="shared" si="47"/>
        <v>15321.439</v>
      </c>
      <c r="R121" s="14">
        <v>400897</v>
      </c>
      <c r="S121" s="14">
        <v>1115960</v>
      </c>
      <c r="T121" s="14">
        <v>4171501</v>
      </c>
      <c r="U121" s="14">
        <v>1279086</v>
      </c>
      <c r="V121" s="14">
        <v>604773</v>
      </c>
      <c r="W121" s="13">
        <f t="shared" si="29"/>
        <v>7572217</v>
      </c>
      <c r="X121" s="13">
        <f t="shared" si="48"/>
        <v>7572.2169999999996</v>
      </c>
      <c r="Y121" s="14">
        <v>365630.24</v>
      </c>
      <c r="Z121" s="14">
        <v>1211867</v>
      </c>
      <c r="AA121" s="14">
        <v>2546900</v>
      </c>
      <c r="AB121" s="14">
        <v>1274279</v>
      </c>
      <c r="AC121" s="14">
        <v>558365</v>
      </c>
      <c r="AD121" s="13">
        <f t="shared" si="31"/>
        <v>5957041.2400000002</v>
      </c>
      <c r="AE121" s="13">
        <f t="shared" si="32"/>
        <v>5957.0412400000005</v>
      </c>
      <c r="AF121" s="14">
        <v>10705681</v>
      </c>
      <c r="AG121" s="14">
        <v>5659677</v>
      </c>
      <c r="AH121" s="14">
        <v>7012399</v>
      </c>
      <c r="AI121" s="14">
        <v>5741045.2400000002</v>
      </c>
      <c r="AJ121" s="14">
        <f t="shared" si="33"/>
        <v>23377757</v>
      </c>
      <c r="AK121" s="13">
        <f t="shared" si="22"/>
        <v>29118802.240000002</v>
      </c>
      <c r="AL121" s="13">
        <f t="shared" si="34"/>
        <v>29118.802240000001</v>
      </c>
      <c r="AM121" s="14">
        <f t="shared" si="35"/>
        <v>10504230.01344086</v>
      </c>
      <c r="AN121" s="14">
        <f t="shared" si="36"/>
        <v>5553177.7016129028</v>
      </c>
      <c r="AO121" s="14">
        <f t="shared" si="37"/>
        <v>6880445.2553763445</v>
      </c>
      <c r="AP121" s="14">
        <f t="shared" si="23"/>
        <v>9661762</v>
      </c>
      <c r="AQ121" s="14">
        <f t="shared" si="24"/>
        <v>559818</v>
      </c>
      <c r="AR121" s="13">
        <f t="shared" si="25"/>
        <v>29118802.240000002</v>
      </c>
      <c r="AS121" s="13">
        <f t="shared" si="38"/>
        <v>10221580</v>
      </c>
      <c r="AT121" s="25">
        <v>0</v>
      </c>
      <c r="AU121" s="26">
        <v>0</v>
      </c>
      <c r="AV121" s="27">
        <v>0</v>
      </c>
      <c r="AW121" s="30">
        <v>0</v>
      </c>
      <c r="AX121" s="17">
        <v>0</v>
      </c>
      <c r="AY121" s="19">
        <v>0</v>
      </c>
      <c r="AZ121" s="21">
        <v>0</v>
      </c>
      <c r="BA121" s="31">
        <v>0</v>
      </c>
      <c r="BB121" s="14">
        <f t="shared" si="39"/>
        <v>0</v>
      </c>
      <c r="BC121" s="14">
        <f t="shared" si="40"/>
        <v>0</v>
      </c>
      <c r="BD121" s="14">
        <f t="shared" si="41"/>
        <v>0</v>
      </c>
      <c r="BE121" s="14">
        <f t="shared" si="42"/>
        <v>0</v>
      </c>
      <c r="BF121" s="14">
        <v>290.72000000000003</v>
      </c>
      <c r="BG121" s="14">
        <v>290.72000000000003</v>
      </c>
      <c r="BH121" s="14">
        <v>291.86</v>
      </c>
      <c r="BI121" s="14">
        <v>290.72000000000003</v>
      </c>
      <c r="BJ121" s="13">
        <f t="shared" si="43"/>
        <v>291.005</v>
      </c>
      <c r="BK121" s="28">
        <v>0</v>
      </c>
      <c r="BL121" s="28">
        <v>1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1</v>
      </c>
      <c r="BS121" s="28">
        <v>0</v>
      </c>
    </row>
    <row r="122" spans="1:71" x14ac:dyDescent="0.4">
      <c r="A122" s="15">
        <v>41640</v>
      </c>
      <c r="B122" s="32">
        <v>121</v>
      </c>
      <c r="C122" s="32">
        <v>744</v>
      </c>
      <c r="D122" s="14">
        <v>651827</v>
      </c>
      <c r="E122" s="14">
        <v>2222412</v>
      </c>
      <c r="F122" s="14">
        <v>5991046</v>
      </c>
      <c r="G122" s="14">
        <v>2012159</v>
      </c>
      <c r="H122" s="14">
        <v>920875</v>
      </c>
      <c r="I122" s="13">
        <f>SUM(D122:H122)</f>
        <v>11798319</v>
      </c>
      <c r="J122" s="13">
        <f t="shared" si="45"/>
        <v>11798.319</v>
      </c>
      <c r="K122" s="14">
        <v>1246234</v>
      </c>
      <c r="L122" s="14">
        <v>2323979</v>
      </c>
      <c r="M122" s="14">
        <v>7830818</v>
      </c>
      <c r="N122" s="14">
        <v>2422689</v>
      </c>
      <c r="O122" s="14">
        <v>713066</v>
      </c>
      <c r="P122" s="13">
        <f>SUM(K122:O122)</f>
        <v>14536786</v>
      </c>
      <c r="Q122" s="13">
        <f t="shared" si="47"/>
        <v>14536.786</v>
      </c>
      <c r="R122" s="14">
        <v>364824</v>
      </c>
      <c r="S122" s="14">
        <v>1120445</v>
      </c>
      <c r="T122" s="14">
        <v>4297545</v>
      </c>
      <c r="U122" s="14">
        <v>1371375</v>
      </c>
      <c r="V122" s="14">
        <v>590863</v>
      </c>
      <c r="W122" s="13">
        <f>SUM(R122:V122)</f>
        <v>7745052</v>
      </c>
      <c r="X122" s="13">
        <f t="shared" si="48"/>
        <v>7745.0519999999997</v>
      </c>
      <c r="Y122" s="14">
        <v>338087</v>
      </c>
      <c r="Z122" s="14">
        <v>1219592</v>
      </c>
      <c r="AA122" s="14">
        <v>2584931</v>
      </c>
      <c r="AB122" s="14">
        <v>1526864</v>
      </c>
      <c r="AC122" s="14">
        <v>530128</v>
      </c>
      <c r="AD122" s="13">
        <f t="shared" si="31"/>
        <v>6199602</v>
      </c>
      <c r="AE122" s="13">
        <f t="shared" si="32"/>
        <v>6199.6019999999999</v>
      </c>
      <c r="AF122" s="14">
        <v>11798319</v>
      </c>
      <c r="AG122" s="14">
        <v>4984978</v>
      </c>
      <c r="AH122" s="14">
        <v>7152194</v>
      </c>
      <c r="AI122" s="14">
        <v>5988784</v>
      </c>
      <c r="AJ122" s="14">
        <f t="shared" si="33"/>
        <v>23935491</v>
      </c>
      <c r="AK122" s="13">
        <f t="shared" si="22"/>
        <v>29924275</v>
      </c>
      <c r="AL122" s="13">
        <f t="shared" si="34"/>
        <v>29924.275000000001</v>
      </c>
      <c r="AM122" s="14">
        <f t="shared" si="35"/>
        <v>11576307.620967742</v>
      </c>
      <c r="AN122" s="14">
        <f t="shared" si="36"/>
        <v>4891174.6505376343</v>
      </c>
      <c r="AO122" s="14">
        <f t="shared" si="37"/>
        <v>7017609.7043010751</v>
      </c>
      <c r="AP122" s="14">
        <f t="shared" si="23"/>
        <v>9551808</v>
      </c>
      <c r="AQ122" s="14">
        <f t="shared" si="24"/>
        <v>592858</v>
      </c>
      <c r="AR122" s="13">
        <f t="shared" si="25"/>
        <v>29924275</v>
      </c>
      <c r="AS122" s="13">
        <f t="shared" si="38"/>
        <v>10144666</v>
      </c>
      <c r="AT122" s="25">
        <v>1</v>
      </c>
      <c r="AU122" s="26">
        <v>0</v>
      </c>
      <c r="AV122" s="27">
        <v>0</v>
      </c>
      <c r="AW122" s="30">
        <v>0</v>
      </c>
      <c r="AX122" s="17">
        <v>0</v>
      </c>
      <c r="AY122" s="19">
        <v>0</v>
      </c>
      <c r="AZ122" s="21">
        <v>0</v>
      </c>
      <c r="BA122" s="31">
        <v>0</v>
      </c>
      <c r="BB122" s="14">
        <f t="shared" si="39"/>
        <v>0</v>
      </c>
      <c r="BC122" s="14">
        <f t="shared" si="40"/>
        <v>0</v>
      </c>
      <c r="BD122" s="14">
        <f t="shared" si="41"/>
        <v>0</v>
      </c>
      <c r="BE122" s="14">
        <f t="shared" si="42"/>
        <v>0</v>
      </c>
      <c r="BF122" s="14">
        <v>378.22</v>
      </c>
      <c r="BG122" s="14">
        <v>378.22</v>
      </c>
      <c r="BH122" s="14">
        <v>379.35</v>
      </c>
      <c r="BI122" s="14">
        <v>364.8</v>
      </c>
      <c r="BJ122" s="13">
        <f t="shared" si="43"/>
        <v>375.14749999999998</v>
      </c>
      <c r="BK122" s="28">
        <v>0</v>
      </c>
      <c r="BL122" s="28">
        <v>0</v>
      </c>
      <c r="BM122" s="28">
        <v>1</v>
      </c>
      <c r="BN122" s="28">
        <v>0</v>
      </c>
      <c r="BO122" s="28">
        <v>0</v>
      </c>
      <c r="BP122" s="28">
        <v>0</v>
      </c>
      <c r="BQ122" s="28">
        <v>0</v>
      </c>
      <c r="BR122" s="28">
        <v>1</v>
      </c>
      <c r="BS122" s="28">
        <v>0</v>
      </c>
    </row>
    <row r="123" spans="1:71" x14ac:dyDescent="0.4">
      <c r="A123" s="15">
        <v>41671</v>
      </c>
      <c r="B123" s="32">
        <v>122</v>
      </c>
      <c r="C123" s="32">
        <v>673</v>
      </c>
      <c r="D123" s="14">
        <v>640104</v>
      </c>
      <c r="E123" s="14">
        <v>2115977</v>
      </c>
      <c r="F123" s="14">
        <v>6082595</v>
      </c>
      <c r="G123" s="14">
        <v>2166045</v>
      </c>
      <c r="H123" s="14">
        <v>874137</v>
      </c>
      <c r="I123" s="13">
        <f t="shared" ref="I123:I175" si="49">SUM(D123:H123)</f>
        <v>11878858</v>
      </c>
      <c r="J123" s="13">
        <f t="shared" si="45"/>
        <v>11878.858</v>
      </c>
      <c r="K123" s="14">
        <v>1152125</v>
      </c>
      <c r="L123" s="14">
        <v>2195186</v>
      </c>
      <c r="M123" s="14">
        <v>8268487</v>
      </c>
      <c r="N123" s="14">
        <v>2759996</v>
      </c>
      <c r="O123" s="14">
        <v>731557</v>
      </c>
      <c r="P123" s="13">
        <f t="shared" ref="P123:P175" si="50">SUM(K123:O123)</f>
        <v>15107351</v>
      </c>
      <c r="Q123" s="13">
        <f t="shared" si="47"/>
        <v>15107.351000000001</v>
      </c>
      <c r="R123" s="14">
        <v>356026</v>
      </c>
      <c r="S123" s="14">
        <v>1116123</v>
      </c>
      <c r="T123" s="14">
        <v>4571717</v>
      </c>
      <c r="U123" s="14">
        <v>1552666</v>
      </c>
      <c r="V123" s="14">
        <v>607802</v>
      </c>
      <c r="W123" s="13">
        <f t="shared" ref="W123:W175" si="51">SUM(R123:V123)</f>
        <v>8204334</v>
      </c>
      <c r="X123" s="13">
        <f t="shared" si="48"/>
        <v>8204.3340000000007</v>
      </c>
      <c r="Y123" s="14">
        <v>328718</v>
      </c>
      <c r="Z123" s="14">
        <v>1193613</v>
      </c>
      <c r="AA123" s="14">
        <v>2840214</v>
      </c>
      <c r="AB123" s="14">
        <v>1540887</v>
      </c>
      <c r="AC123" s="14">
        <v>559512</v>
      </c>
      <c r="AD123" s="13">
        <f t="shared" si="31"/>
        <v>6462944</v>
      </c>
      <c r="AE123" s="13">
        <f t="shared" si="32"/>
        <v>6462.9440000000004</v>
      </c>
      <c r="AF123" s="14">
        <v>11878858</v>
      </c>
      <c r="AG123" s="14">
        <v>5747055</v>
      </c>
      <c r="AH123" s="14">
        <v>7603298</v>
      </c>
      <c r="AI123" s="14">
        <v>6236318</v>
      </c>
      <c r="AJ123" s="14">
        <f t="shared" si="33"/>
        <v>25229211</v>
      </c>
      <c r="AK123" s="13">
        <f t="shared" si="22"/>
        <v>31465529</v>
      </c>
      <c r="AL123" s="13">
        <f t="shared" si="34"/>
        <v>31465.528999999999</v>
      </c>
      <c r="AM123" s="14">
        <f t="shared" si="35"/>
        <v>12884942.555720653</v>
      </c>
      <c r="AN123" s="14">
        <f t="shared" si="36"/>
        <v>5638911.4919354841</v>
      </c>
      <c r="AO123" s="14">
        <f t="shared" si="37"/>
        <v>7460225.1881720433</v>
      </c>
      <c r="AP123" s="14">
        <f t="shared" si="23"/>
        <v>9360296</v>
      </c>
      <c r="AQ123" s="14">
        <f t="shared" si="24"/>
        <v>601036</v>
      </c>
      <c r="AR123" s="13">
        <f t="shared" si="25"/>
        <v>31465529</v>
      </c>
      <c r="AS123" s="13">
        <f t="shared" si="38"/>
        <v>9961332</v>
      </c>
      <c r="AT123" s="25">
        <v>0</v>
      </c>
      <c r="AU123" s="26">
        <v>1</v>
      </c>
      <c r="AV123" s="27">
        <v>0</v>
      </c>
      <c r="AW123" s="30">
        <v>0</v>
      </c>
      <c r="AX123" s="17">
        <v>0</v>
      </c>
      <c r="AY123" s="19">
        <v>0</v>
      </c>
      <c r="AZ123" s="21">
        <v>0</v>
      </c>
      <c r="BA123" s="31">
        <v>0</v>
      </c>
      <c r="BB123" s="14">
        <f t="shared" si="39"/>
        <v>0</v>
      </c>
      <c r="BC123" s="14">
        <f t="shared" si="40"/>
        <v>0</v>
      </c>
      <c r="BD123" s="14">
        <f t="shared" si="41"/>
        <v>0</v>
      </c>
      <c r="BE123" s="14">
        <f t="shared" si="42"/>
        <v>0</v>
      </c>
      <c r="BF123" s="14">
        <v>822.83</v>
      </c>
      <c r="BG123" s="14">
        <v>822.83</v>
      </c>
      <c r="BH123" s="14">
        <v>755.9</v>
      </c>
      <c r="BI123" s="14">
        <v>452.44</v>
      </c>
      <c r="BJ123" s="13">
        <f t="shared" si="43"/>
        <v>713.5</v>
      </c>
      <c r="BK123" s="28">
        <v>0</v>
      </c>
      <c r="BL123" s="28">
        <v>0</v>
      </c>
      <c r="BM123" s="28">
        <v>1</v>
      </c>
      <c r="BN123" s="28">
        <v>0</v>
      </c>
      <c r="BO123" s="28">
        <v>0</v>
      </c>
      <c r="BP123" s="28">
        <v>0</v>
      </c>
      <c r="BQ123" s="28">
        <v>0</v>
      </c>
      <c r="BR123" s="28">
        <v>1</v>
      </c>
      <c r="BS123" s="28">
        <v>0</v>
      </c>
    </row>
    <row r="124" spans="1:71" x14ac:dyDescent="0.4">
      <c r="A124" s="15">
        <v>41699</v>
      </c>
      <c r="B124" s="32">
        <v>123</v>
      </c>
      <c r="C124" s="32">
        <v>744</v>
      </c>
      <c r="D124" s="14">
        <v>665706</v>
      </c>
      <c r="E124" s="14">
        <v>2152217</v>
      </c>
      <c r="F124" s="14">
        <v>5783428</v>
      </c>
      <c r="G124" s="14">
        <v>1810905</v>
      </c>
      <c r="H124" s="14">
        <v>876245</v>
      </c>
      <c r="I124" s="13">
        <f t="shared" si="49"/>
        <v>11288501</v>
      </c>
      <c r="J124" s="13">
        <f t="shared" si="45"/>
        <v>11288.501</v>
      </c>
      <c r="K124" s="14">
        <v>1245479</v>
      </c>
      <c r="L124" s="14">
        <v>2363825</v>
      </c>
      <c r="M124" s="14">
        <v>8000471</v>
      </c>
      <c r="N124" s="14">
        <v>2709287</v>
      </c>
      <c r="O124" s="14">
        <v>760217</v>
      </c>
      <c r="P124" s="13">
        <f t="shared" si="50"/>
        <v>15079279</v>
      </c>
      <c r="Q124" s="13">
        <f t="shared" si="47"/>
        <v>15079.279</v>
      </c>
      <c r="R124" s="14">
        <v>366477</v>
      </c>
      <c r="S124" s="14">
        <v>1123509</v>
      </c>
      <c r="T124" s="14">
        <v>4297438</v>
      </c>
      <c r="U124" s="14">
        <v>1354454</v>
      </c>
      <c r="V124" s="14">
        <v>602341</v>
      </c>
      <c r="W124" s="13">
        <f t="shared" si="51"/>
        <v>7744219</v>
      </c>
      <c r="X124" s="13">
        <f t="shared" si="48"/>
        <v>7744.2190000000001</v>
      </c>
      <c r="Y124" s="14">
        <v>335005</v>
      </c>
      <c r="Z124" s="14">
        <v>1218001</v>
      </c>
      <c r="AA124" s="14">
        <v>2701263</v>
      </c>
      <c r="AB124" s="14">
        <v>1407278</v>
      </c>
      <c r="AC124" s="14">
        <v>495883</v>
      </c>
      <c r="AD124" s="13">
        <f t="shared" si="31"/>
        <v>6157430</v>
      </c>
      <c r="AE124" s="13">
        <f t="shared" si="32"/>
        <v>6157.43</v>
      </c>
      <c r="AF124" s="14">
        <v>11288501</v>
      </c>
      <c r="AG124" s="14">
        <v>5672224</v>
      </c>
      <c r="AH124" s="14">
        <v>7164640</v>
      </c>
      <c r="AI124" s="14">
        <v>5943192.9999999991</v>
      </c>
      <c r="AJ124" s="14">
        <f t="shared" si="33"/>
        <v>24125365</v>
      </c>
      <c r="AK124" s="13">
        <f t="shared" si="22"/>
        <v>30068558</v>
      </c>
      <c r="AL124" s="13">
        <f t="shared" si="34"/>
        <v>30068.558000000001</v>
      </c>
      <c r="AM124" s="14">
        <f t="shared" si="35"/>
        <v>11076082.970430108</v>
      </c>
      <c r="AN124" s="14">
        <f t="shared" si="36"/>
        <v>5565488.602150538</v>
      </c>
      <c r="AO124" s="14">
        <f t="shared" si="37"/>
        <v>7029821.5053763445</v>
      </c>
      <c r="AP124" s="14">
        <f t="shared" si="23"/>
        <v>9407055</v>
      </c>
      <c r="AQ124" s="14">
        <f t="shared" si="24"/>
        <v>579579</v>
      </c>
      <c r="AR124" s="13">
        <f t="shared" si="25"/>
        <v>30068558</v>
      </c>
      <c r="AS124" s="13">
        <f t="shared" si="38"/>
        <v>9986634</v>
      </c>
      <c r="AT124" s="25">
        <v>0</v>
      </c>
      <c r="AU124" s="26">
        <v>1</v>
      </c>
      <c r="AV124" s="27">
        <v>0</v>
      </c>
      <c r="AW124" s="30">
        <v>0</v>
      </c>
      <c r="AX124" s="17">
        <v>0</v>
      </c>
      <c r="AY124" s="19">
        <v>0</v>
      </c>
      <c r="AZ124" s="21">
        <v>0</v>
      </c>
      <c r="BA124" s="31">
        <v>0</v>
      </c>
      <c r="BB124" s="14">
        <f t="shared" si="39"/>
        <v>0</v>
      </c>
      <c r="BC124" s="14">
        <f t="shared" si="40"/>
        <v>0</v>
      </c>
      <c r="BD124" s="14">
        <f t="shared" si="41"/>
        <v>0</v>
      </c>
      <c r="BE124" s="14">
        <f t="shared" si="42"/>
        <v>0</v>
      </c>
      <c r="BF124" s="14">
        <v>822.83</v>
      </c>
      <c r="BG124" s="14">
        <v>822.83</v>
      </c>
      <c r="BH124" s="14">
        <v>756.37</v>
      </c>
      <c r="BI124" s="14">
        <v>696.21</v>
      </c>
      <c r="BJ124" s="13">
        <f t="shared" si="43"/>
        <v>774.56000000000006</v>
      </c>
      <c r="BK124" s="28">
        <v>0</v>
      </c>
      <c r="BL124" s="28">
        <v>0</v>
      </c>
      <c r="BM124" s="28">
        <v>1</v>
      </c>
      <c r="BN124" s="28">
        <v>0</v>
      </c>
      <c r="BO124" s="28">
        <v>0</v>
      </c>
      <c r="BP124" s="28">
        <v>0</v>
      </c>
      <c r="BQ124" s="28">
        <v>0</v>
      </c>
      <c r="BR124" s="28">
        <v>1</v>
      </c>
      <c r="BS124" s="28">
        <v>0</v>
      </c>
    </row>
    <row r="125" spans="1:71" x14ac:dyDescent="0.4">
      <c r="A125" s="15">
        <v>41730</v>
      </c>
      <c r="B125" s="32">
        <v>124</v>
      </c>
      <c r="C125" s="32">
        <v>720</v>
      </c>
      <c r="D125" s="14">
        <v>649978</v>
      </c>
      <c r="E125" s="14">
        <v>2127397</v>
      </c>
      <c r="F125" s="14">
        <v>5477028</v>
      </c>
      <c r="G125" s="14">
        <v>1657560</v>
      </c>
      <c r="H125" s="14">
        <v>868377</v>
      </c>
      <c r="I125" s="13">
        <f t="shared" si="49"/>
        <v>10780340</v>
      </c>
      <c r="J125" s="13">
        <f t="shared" si="45"/>
        <v>10780.34</v>
      </c>
      <c r="K125" s="14">
        <v>1229091</v>
      </c>
      <c r="L125" s="14">
        <v>2255959</v>
      </c>
      <c r="M125" s="14">
        <v>8229108</v>
      </c>
      <c r="N125" s="14">
        <v>2768306</v>
      </c>
      <c r="O125" s="14">
        <v>777727</v>
      </c>
      <c r="P125" s="13">
        <f t="shared" si="50"/>
        <v>15260191</v>
      </c>
      <c r="Q125" s="13">
        <f t="shared" si="47"/>
        <v>15260.191000000001</v>
      </c>
      <c r="R125" s="14">
        <v>372337</v>
      </c>
      <c r="S125" s="14">
        <v>1130430</v>
      </c>
      <c r="T125" s="14">
        <v>4172930</v>
      </c>
      <c r="U125" s="14">
        <v>1304682</v>
      </c>
      <c r="V125" s="14">
        <v>607386</v>
      </c>
      <c r="W125" s="13">
        <f t="shared" si="51"/>
        <v>7587765</v>
      </c>
      <c r="X125" s="13">
        <f t="shared" si="48"/>
        <v>7587.7650000000003</v>
      </c>
      <c r="Y125" s="14">
        <v>349921</v>
      </c>
      <c r="Z125" s="14">
        <v>1169863</v>
      </c>
      <c r="AA125" s="14">
        <v>2572509</v>
      </c>
      <c r="AB125" s="14">
        <v>1276932</v>
      </c>
      <c r="AC125" s="14">
        <v>594333</v>
      </c>
      <c r="AD125" s="13">
        <f t="shared" si="31"/>
        <v>5963558</v>
      </c>
      <c r="AE125" s="13">
        <f t="shared" si="32"/>
        <v>5963.558</v>
      </c>
      <c r="AF125" s="14">
        <v>10780340</v>
      </c>
      <c r="AG125" s="14">
        <v>5693009</v>
      </c>
      <c r="AH125" s="14">
        <v>6993319</v>
      </c>
      <c r="AI125" s="14">
        <v>5741680</v>
      </c>
      <c r="AJ125" s="14">
        <f t="shared" si="33"/>
        <v>23466668</v>
      </c>
      <c r="AK125" s="13">
        <f t="shared" si="22"/>
        <v>29208348</v>
      </c>
      <c r="AL125" s="13">
        <f t="shared" si="34"/>
        <v>29208.348000000002</v>
      </c>
      <c r="AM125" s="14">
        <f t="shared" si="35"/>
        <v>10930066.944444446</v>
      </c>
      <c r="AN125" s="14">
        <f t="shared" si="36"/>
        <v>5585882.4865591396</v>
      </c>
      <c r="AO125" s="14">
        <f t="shared" si="37"/>
        <v>6861724.287634409</v>
      </c>
      <c r="AP125" s="14">
        <f t="shared" si="23"/>
        <v>9567182</v>
      </c>
      <c r="AQ125" s="14">
        <f t="shared" si="24"/>
        <v>594446</v>
      </c>
      <c r="AR125" s="13">
        <f t="shared" si="25"/>
        <v>29208348</v>
      </c>
      <c r="AS125" s="13">
        <f t="shared" si="38"/>
        <v>10161628</v>
      </c>
      <c r="AT125" s="25">
        <v>0</v>
      </c>
      <c r="AU125" s="26">
        <v>1</v>
      </c>
      <c r="AV125" s="27">
        <v>0</v>
      </c>
      <c r="AW125" s="30">
        <v>0</v>
      </c>
      <c r="AX125" s="17">
        <v>0</v>
      </c>
      <c r="AY125" s="19">
        <v>0</v>
      </c>
      <c r="AZ125" s="21">
        <v>0</v>
      </c>
      <c r="BA125" s="31">
        <v>0</v>
      </c>
      <c r="BB125" s="14">
        <f t="shared" si="39"/>
        <v>0</v>
      </c>
      <c r="BC125" s="14">
        <f t="shared" si="40"/>
        <v>0</v>
      </c>
      <c r="BD125" s="14">
        <f t="shared" si="41"/>
        <v>0</v>
      </c>
      <c r="BE125" s="14">
        <f t="shared" si="42"/>
        <v>0</v>
      </c>
      <c r="BF125" s="14">
        <v>822.83</v>
      </c>
      <c r="BG125" s="14">
        <v>822.83</v>
      </c>
      <c r="BH125" s="14">
        <v>744.28</v>
      </c>
      <c r="BI125" s="14">
        <v>640.73</v>
      </c>
      <c r="BJ125" s="13">
        <f t="shared" si="43"/>
        <v>757.66750000000002</v>
      </c>
      <c r="BK125" s="28">
        <v>0</v>
      </c>
      <c r="BL125" s="28">
        <v>0</v>
      </c>
      <c r="BM125" s="28">
        <v>1</v>
      </c>
      <c r="BN125" s="28">
        <v>0</v>
      </c>
      <c r="BO125" s="28">
        <v>0</v>
      </c>
      <c r="BP125" s="28">
        <v>0</v>
      </c>
      <c r="BQ125" s="28">
        <v>0</v>
      </c>
      <c r="BR125" s="28">
        <v>1</v>
      </c>
      <c r="BS125" s="28">
        <v>0</v>
      </c>
    </row>
    <row r="126" spans="1:71" x14ac:dyDescent="0.4">
      <c r="A126" s="15">
        <v>41760</v>
      </c>
      <c r="B126" s="32">
        <v>125</v>
      </c>
      <c r="C126" s="32">
        <v>744</v>
      </c>
      <c r="D126" s="14">
        <v>705888</v>
      </c>
      <c r="E126" s="14">
        <v>2164510</v>
      </c>
      <c r="F126" s="14">
        <v>5455670</v>
      </c>
      <c r="G126" s="14">
        <v>1663029</v>
      </c>
      <c r="H126" s="14">
        <v>888051</v>
      </c>
      <c r="I126" s="13">
        <f t="shared" si="49"/>
        <v>10877148</v>
      </c>
      <c r="J126" s="13">
        <f t="shared" si="45"/>
        <v>10877.147999999999</v>
      </c>
      <c r="K126" s="14">
        <v>1258279</v>
      </c>
      <c r="L126" s="14">
        <v>2200859</v>
      </c>
      <c r="M126" s="14">
        <v>8002092</v>
      </c>
      <c r="N126" s="14">
        <v>2693261</v>
      </c>
      <c r="O126" s="14">
        <v>788237</v>
      </c>
      <c r="P126" s="13">
        <f t="shared" si="50"/>
        <v>14942728</v>
      </c>
      <c r="Q126" s="13">
        <f t="shared" si="47"/>
        <v>14942.727999999999</v>
      </c>
      <c r="R126" s="14">
        <v>387384</v>
      </c>
      <c r="S126" s="14">
        <v>1110861</v>
      </c>
      <c r="T126" s="14">
        <v>4004548</v>
      </c>
      <c r="U126" s="14">
        <v>1210462</v>
      </c>
      <c r="V126" s="14">
        <v>590316</v>
      </c>
      <c r="W126" s="13">
        <f t="shared" si="51"/>
        <v>7303571</v>
      </c>
      <c r="X126" s="13">
        <f t="shared" si="48"/>
        <v>7303.5709999999999</v>
      </c>
      <c r="Y126" s="14">
        <v>355776</v>
      </c>
      <c r="Z126" s="14">
        <v>1207189</v>
      </c>
      <c r="AA126" s="14">
        <v>2605884</v>
      </c>
      <c r="AB126" s="14">
        <v>1228178</v>
      </c>
      <c r="AC126" s="14">
        <v>580025</v>
      </c>
      <c r="AD126" s="13">
        <f t="shared" si="31"/>
        <v>5977052</v>
      </c>
      <c r="AE126" s="13">
        <f t="shared" si="32"/>
        <v>5977.0519999999997</v>
      </c>
      <c r="AF126" s="14">
        <v>10877148</v>
      </c>
      <c r="AG126" s="14">
        <v>5589920</v>
      </c>
      <c r="AH126" s="14">
        <v>6744760</v>
      </c>
      <c r="AI126" s="14">
        <v>5764551</v>
      </c>
      <c r="AJ126" s="14">
        <f t="shared" si="33"/>
        <v>23211828</v>
      </c>
      <c r="AK126" s="13">
        <f t="shared" si="22"/>
        <v>28976379</v>
      </c>
      <c r="AL126" s="13">
        <f t="shared" si="34"/>
        <v>28976.379000000001</v>
      </c>
      <c r="AM126" s="14">
        <f t="shared" si="35"/>
        <v>10672470.483870968</v>
      </c>
      <c r="AN126" s="14">
        <f t="shared" si="36"/>
        <v>5484733.333333333</v>
      </c>
      <c r="AO126" s="14">
        <f t="shared" si="37"/>
        <v>6617842.4731182791</v>
      </c>
      <c r="AP126" s="14">
        <f t="shared" si="23"/>
        <v>9352808</v>
      </c>
      <c r="AQ126" s="14">
        <f t="shared" si="24"/>
        <v>558811</v>
      </c>
      <c r="AR126" s="13">
        <f t="shared" si="25"/>
        <v>28976379</v>
      </c>
      <c r="AS126" s="13">
        <f t="shared" si="38"/>
        <v>9911619</v>
      </c>
      <c r="AT126" s="25">
        <v>0</v>
      </c>
      <c r="AU126" s="26">
        <v>1</v>
      </c>
      <c r="AV126" s="27">
        <v>0</v>
      </c>
      <c r="AW126" s="30">
        <v>0</v>
      </c>
      <c r="AX126" s="17">
        <v>0</v>
      </c>
      <c r="AY126" s="19">
        <v>0</v>
      </c>
      <c r="AZ126" s="21">
        <v>0</v>
      </c>
      <c r="BA126" s="31">
        <v>0</v>
      </c>
      <c r="BB126" s="14">
        <f t="shared" si="39"/>
        <v>0</v>
      </c>
      <c r="BC126" s="14">
        <f t="shared" si="40"/>
        <v>0</v>
      </c>
      <c r="BD126" s="14">
        <f t="shared" si="41"/>
        <v>0</v>
      </c>
      <c r="BE126" s="14">
        <f t="shared" si="42"/>
        <v>0</v>
      </c>
      <c r="BF126" s="14">
        <v>806.97</v>
      </c>
      <c r="BG126" s="14">
        <v>806.97</v>
      </c>
      <c r="BH126" s="14">
        <v>772.21</v>
      </c>
      <c r="BI126" s="14">
        <v>334.59</v>
      </c>
      <c r="BJ126" s="13">
        <f t="shared" si="43"/>
        <v>680.18500000000006</v>
      </c>
      <c r="BK126" s="28">
        <v>0</v>
      </c>
      <c r="BL126" s="28">
        <v>0</v>
      </c>
      <c r="BM126" s="28">
        <v>1</v>
      </c>
      <c r="BN126" s="28">
        <v>0</v>
      </c>
      <c r="BO126" s="28">
        <v>0</v>
      </c>
      <c r="BP126" s="28">
        <v>0</v>
      </c>
      <c r="BQ126" s="28">
        <v>0</v>
      </c>
      <c r="BR126" s="28">
        <v>1</v>
      </c>
      <c r="BS126" s="28">
        <v>0</v>
      </c>
    </row>
    <row r="127" spans="1:71" x14ac:dyDescent="0.4">
      <c r="A127" s="15">
        <v>41791</v>
      </c>
      <c r="B127" s="32">
        <v>126</v>
      </c>
      <c r="C127" s="32">
        <v>720</v>
      </c>
      <c r="D127" s="14">
        <v>693230</v>
      </c>
      <c r="E127" s="14">
        <v>2035296</v>
      </c>
      <c r="F127" s="14">
        <v>5106123</v>
      </c>
      <c r="G127" s="14">
        <v>1660066</v>
      </c>
      <c r="H127" s="14">
        <v>827154</v>
      </c>
      <c r="I127" s="13">
        <f t="shared" si="49"/>
        <v>10321869</v>
      </c>
      <c r="J127" s="13">
        <f t="shared" si="45"/>
        <v>10321.869000000001</v>
      </c>
      <c r="K127" s="14">
        <v>1196030</v>
      </c>
      <c r="L127" s="14">
        <v>2103024.88</v>
      </c>
      <c r="M127" s="14">
        <v>7922678</v>
      </c>
      <c r="N127" s="14">
        <v>2675047</v>
      </c>
      <c r="O127" s="14">
        <v>786638</v>
      </c>
      <c r="P127" s="13">
        <f t="shared" si="50"/>
        <v>14683417.879999999</v>
      </c>
      <c r="Q127" s="13">
        <f t="shared" si="47"/>
        <v>14683.417879999999</v>
      </c>
      <c r="R127" s="14">
        <v>389131</v>
      </c>
      <c r="S127" s="14">
        <v>1076772</v>
      </c>
      <c r="T127" s="14">
        <v>3705710</v>
      </c>
      <c r="U127" s="14">
        <v>1129243</v>
      </c>
      <c r="V127" s="14">
        <v>561269</v>
      </c>
      <c r="W127" s="13">
        <f t="shared" si="51"/>
        <v>6862125</v>
      </c>
      <c r="X127" s="13">
        <f t="shared" si="48"/>
        <v>6862.125</v>
      </c>
      <c r="Y127" s="14">
        <v>365006</v>
      </c>
      <c r="Z127" s="14">
        <v>1163065</v>
      </c>
      <c r="AA127" s="14">
        <v>2558616</v>
      </c>
      <c r="AB127" s="14">
        <v>1162859</v>
      </c>
      <c r="AC127" s="14">
        <v>609515</v>
      </c>
      <c r="AD127" s="13">
        <f t="shared" si="31"/>
        <v>5859061</v>
      </c>
      <c r="AE127" s="13">
        <f t="shared" si="32"/>
        <v>5859.0609999999997</v>
      </c>
      <c r="AF127" s="14">
        <v>10321869</v>
      </c>
      <c r="AG127" s="14">
        <v>5519335</v>
      </c>
      <c r="AH127" s="14">
        <v>6319256</v>
      </c>
      <c r="AI127" s="14">
        <v>5648517</v>
      </c>
      <c r="AJ127" s="14">
        <f t="shared" si="33"/>
        <v>22160460</v>
      </c>
      <c r="AK127" s="13">
        <f t="shared" si="22"/>
        <v>27808977</v>
      </c>
      <c r="AL127" s="13">
        <f t="shared" si="34"/>
        <v>27808.976999999999</v>
      </c>
      <c r="AM127" s="14">
        <f t="shared" si="35"/>
        <v>10465228.291666666</v>
      </c>
      <c r="AN127" s="14">
        <f t="shared" si="36"/>
        <v>5415476.5456989249</v>
      </c>
      <c r="AO127" s="14">
        <f t="shared" si="37"/>
        <v>6200345.2688172041</v>
      </c>
      <c r="AP127" s="14">
        <f t="shared" si="23"/>
        <v>9164082.879999999</v>
      </c>
      <c r="AQ127" s="14">
        <f t="shared" si="24"/>
        <v>542869</v>
      </c>
      <c r="AR127" s="13">
        <f t="shared" si="25"/>
        <v>27808977</v>
      </c>
      <c r="AS127" s="13">
        <f t="shared" si="38"/>
        <v>9706951.879999999</v>
      </c>
      <c r="AT127" s="25">
        <v>0</v>
      </c>
      <c r="AU127" s="26">
        <v>1</v>
      </c>
      <c r="AV127" s="27">
        <v>0</v>
      </c>
      <c r="AW127" s="30">
        <v>0</v>
      </c>
      <c r="AX127" s="17">
        <v>0</v>
      </c>
      <c r="AY127" s="19">
        <v>0</v>
      </c>
      <c r="AZ127" s="21">
        <v>0</v>
      </c>
      <c r="BA127" s="31">
        <v>0</v>
      </c>
      <c r="BB127" s="14">
        <f t="shared" si="39"/>
        <v>0</v>
      </c>
      <c r="BC127" s="14">
        <f t="shared" si="40"/>
        <v>0</v>
      </c>
      <c r="BD127" s="14">
        <f t="shared" si="41"/>
        <v>0</v>
      </c>
      <c r="BE127" s="14">
        <f t="shared" si="42"/>
        <v>0</v>
      </c>
      <c r="BF127" s="14">
        <v>412.65</v>
      </c>
      <c r="BG127" s="14">
        <v>206.99</v>
      </c>
      <c r="BH127" s="14">
        <v>412.6</v>
      </c>
      <c r="BI127" s="14">
        <v>412.6</v>
      </c>
      <c r="BJ127" s="13">
        <f t="shared" si="43"/>
        <v>361.21000000000004</v>
      </c>
      <c r="BK127" s="28">
        <v>0</v>
      </c>
      <c r="BL127" s="28">
        <v>0</v>
      </c>
      <c r="BM127" s="28">
        <v>1</v>
      </c>
      <c r="BN127" s="28">
        <v>0</v>
      </c>
      <c r="BO127" s="28">
        <v>0</v>
      </c>
      <c r="BP127" s="28">
        <v>0</v>
      </c>
      <c r="BQ127" s="28">
        <v>0</v>
      </c>
      <c r="BR127" s="28">
        <v>1</v>
      </c>
      <c r="BS127" s="28">
        <v>0</v>
      </c>
    </row>
    <row r="128" spans="1:71" x14ac:dyDescent="0.4">
      <c r="A128" s="15">
        <v>41821</v>
      </c>
      <c r="B128" s="32">
        <v>127</v>
      </c>
      <c r="C128" s="32">
        <v>744</v>
      </c>
      <c r="D128" s="14">
        <v>813791</v>
      </c>
      <c r="E128" s="14">
        <v>2072771</v>
      </c>
      <c r="F128" s="14">
        <v>5294663</v>
      </c>
      <c r="G128" s="14">
        <v>1690827</v>
      </c>
      <c r="H128" s="14">
        <v>784886</v>
      </c>
      <c r="I128" s="13">
        <f t="shared" si="49"/>
        <v>10656938</v>
      </c>
      <c r="J128" s="13">
        <f t="shared" si="45"/>
        <v>10656.938</v>
      </c>
      <c r="K128" s="14">
        <v>1253372</v>
      </c>
      <c r="L128" s="14">
        <v>2234428</v>
      </c>
      <c r="M128" s="14">
        <v>7587191</v>
      </c>
      <c r="N128" s="14">
        <v>2677890</v>
      </c>
      <c r="O128" s="14">
        <v>800810</v>
      </c>
      <c r="P128" s="13">
        <f t="shared" si="50"/>
        <v>14553691</v>
      </c>
      <c r="Q128" s="13">
        <f t="shared" si="47"/>
        <v>14553.691000000001</v>
      </c>
      <c r="R128" s="14">
        <v>387745</v>
      </c>
      <c r="S128" s="14">
        <v>1061101</v>
      </c>
      <c r="T128" s="14">
        <v>3668148</v>
      </c>
      <c r="U128" s="14">
        <v>1120099</v>
      </c>
      <c r="V128" s="14">
        <v>535480</v>
      </c>
      <c r="W128" s="13">
        <f t="shared" si="51"/>
        <v>6772573</v>
      </c>
      <c r="X128" s="13">
        <f t="shared" si="48"/>
        <v>6772.5730000000003</v>
      </c>
      <c r="Y128" s="14">
        <v>366971</v>
      </c>
      <c r="Z128" s="14">
        <v>1186374</v>
      </c>
      <c r="AA128" s="14">
        <v>2561348</v>
      </c>
      <c r="AB128" s="14">
        <v>1151144</v>
      </c>
      <c r="AC128" s="14">
        <v>617770</v>
      </c>
      <c r="AD128" s="13">
        <f t="shared" si="31"/>
        <v>5883607</v>
      </c>
      <c r="AE128" s="13">
        <f t="shared" si="32"/>
        <v>5883.607</v>
      </c>
      <c r="AF128" s="14">
        <v>10656938</v>
      </c>
      <c r="AG128" s="14">
        <v>5527690</v>
      </c>
      <c r="AH128" s="14">
        <v>6242496</v>
      </c>
      <c r="AI128" s="14">
        <v>5683967.0000000009</v>
      </c>
      <c r="AJ128" s="14">
        <f t="shared" si="33"/>
        <v>22427124</v>
      </c>
      <c r="AK128" s="13">
        <f t="shared" si="22"/>
        <v>28111091</v>
      </c>
      <c r="AL128" s="13">
        <f t="shared" si="34"/>
        <v>28111.091</v>
      </c>
      <c r="AM128" s="14">
        <f t="shared" si="35"/>
        <v>10456404.220430108</v>
      </c>
      <c r="AN128" s="14">
        <f t="shared" si="36"/>
        <v>5423674.3279569894</v>
      </c>
      <c r="AO128" s="14">
        <f t="shared" si="37"/>
        <v>6125029.6774193542</v>
      </c>
      <c r="AP128" s="14">
        <f t="shared" si="23"/>
        <v>9026001</v>
      </c>
      <c r="AQ128" s="14">
        <f t="shared" si="24"/>
        <v>530077</v>
      </c>
      <c r="AR128" s="13">
        <f t="shared" si="25"/>
        <v>28111091</v>
      </c>
      <c r="AS128" s="13">
        <f t="shared" si="38"/>
        <v>9556078</v>
      </c>
      <c r="AT128" s="25">
        <v>0</v>
      </c>
      <c r="AU128" s="26">
        <v>1</v>
      </c>
      <c r="AV128" s="27">
        <v>0</v>
      </c>
      <c r="AW128" s="30">
        <v>0</v>
      </c>
      <c r="AX128" s="17">
        <v>0</v>
      </c>
      <c r="AY128" s="19">
        <v>0</v>
      </c>
      <c r="AZ128" s="21">
        <v>0</v>
      </c>
      <c r="BA128" s="31">
        <v>0</v>
      </c>
      <c r="BB128" s="14">
        <f t="shared" si="39"/>
        <v>0</v>
      </c>
      <c r="BC128" s="14">
        <f t="shared" si="40"/>
        <v>0</v>
      </c>
      <c r="BD128" s="14">
        <f t="shared" si="41"/>
        <v>0</v>
      </c>
      <c r="BE128" s="14">
        <f t="shared" si="42"/>
        <v>0</v>
      </c>
      <c r="BF128" s="14">
        <v>592.54</v>
      </c>
      <c r="BG128" s="14">
        <v>503.1</v>
      </c>
      <c r="BH128" s="14">
        <v>592.54</v>
      </c>
      <c r="BI128" s="14">
        <v>592.54</v>
      </c>
      <c r="BJ128" s="13">
        <f t="shared" si="43"/>
        <v>570.17999999999995</v>
      </c>
      <c r="BK128" s="28">
        <v>0</v>
      </c>
      <c r="BL128" s="28">
        <v>0</v>
      </c>
      <c r="BM128" s="28">
        <v>1</v>
      </c>
      <c r="BN128" s="28">
        <v>0</v>
      </c>
      <c r="BO128" s="28">
        <v>0</v>
      </c>
      <c r="BP128" s="28">
        <v>0</v>
      </c>
      <c r="BQ128" s="28">
        <v>0</v>
      </c>
      <c r="BR128" s="28">
        <v>1</v>
      </c>
      <c r="BS128" s="28">
        <v>0</v>
      </c>
    </row>
    <row r="129" spans="1:71" x14ac:dyDescent="0.4">
      <c r="A129" s="15">
        <v>41852</v>
      </c>
      <c r="B129" s="32">
        <v>128</v>
      </c>
      <c r="C129" s="32">
        <v>744</v>
      </c>
      <c r="D129" s="14">
        <v>634342</v>
      </c>
      <c r="E129" s="14">
        <v>2027166</v>
      </c>
      <c r="F129" s="14">
        <v>5191948</v>
      </c>
      <c r="G129" s="14">
        <v>1722603</v>
      </c>
      <c r="H129" s="14">
        <v>864433</v>
      </c>
      <c r="I129" s="13">
        <f t="shared" si="49"/>
        <v>10440492</v>
      </c>
      <c r="J129" s="13">
        <f t="shared" si="45"/>
        <v>10440.492</v>
      </c>
      <c r="K129" s="14">
        <v>1253295</v>
      </c>
      <c r="L129" s="14">
        <v>2303223</v>
      </c>
      <c r="M129" s="14">
        <v>7958162</v>
      </c>
      <c r="N129" s="14">
        <v>2781366</v>
      </c>
      <c r="O129" s="14">
        <v>838309</v>
      </c>
      <c r="P129" s="13">
        <f t="shared" si="50"/>
        <v>15134355</v>
      </c>
      <c r="Q129" s="13">
        <f t="shared" si="47"/>
        <v>15134.355</v>
      </c>
      <c r="R129" s="14">
        <v>406366</v>
      </c>
      <c r="S129" s="14">
        <v>1085434</v>
      </c>
      <c r="T129" s="14">
        <v>3724566</v>
      </c>
      <c r="U129" s="14">
        <v>1190076</v>
      </c>
      <c r="V129" s="14">
        <v>583005</v>
      </c>
      <c r="W129" s="13">
        <f t="shared" si="51"/>
        <v>6989447</v>
      </c>
      <c r="X129" s="13">
        <f t="shared" si="48"/>
        <v>6989.4470000000001</v>
      </c>
      <c r="Y129" s="14">
        <v>363949</v>
      </c>
      <c r="Z129" s="14">
        <v>1236897</v>
      </c>
      <c r="AA129" s="14">
        <v>2563630</v>
      </c>
      <c r="AB129" s="14">
        <v>1178729</v>
      </c>
      <c r="AC129" s="14">
        <v>643195</v>
      </c>
      <c r="AD129" s="13">
        <f t="shared" si="31"/>
        <v>5986400</v>
      </c>
      <c r="AE129" s="13">
        <f t="shared" si="32"/>
        <v>5986.4</v>
      </c>
      <c r="AF129" s="14">
        <v>10440492</v>
      </c>
      <c r="AG129" s="14">
        <v>5787910</v>
      </c>
      <c r="AH129" s="14">
        <v>6448404</v>
      </c>
      <c r="AI129" s="14">
        <v>5779873</v>
      </c>
      <c r="AJ129" s="14">
        <f t="shared" si="33"/>
        <v>22676806</v>
      </c>
      <c r="AK129" s="13">
        <f t="shared" si="22"/>
        <v>28456679</v>
      </c>
      <c r="AL129" s="13">
        <f t="shared" si="34"/>
        <v>28456.679</v>
      </c>
      <c r="AM129" s="14">
        <f t="shared" si="35"/>
        <v>10244031.129032258</v>
      </c>
      <c r="AN129" s="14">
        <f t="shared" si="36"/>
        <v>5678997.7150537632</v>
      </c>
      <c r="AO129" s="14">
        <f t="shared" si="37"/>
        <v>6327063.064516129</v>
      </c>
      <c r="AP129" s="14">
        <f t="shared" si="23"/>
        <v>9346445</v>
      </c>
      <c r="AQ129" s="14">
        <f t="shared" si="24"/>
        <v>541043</v>
      </c>
      <c r="AR129" s="13">
        <f t="shared" si="25"/>
        <v>28456679</v>
      </c>
      <c r="AS129" s="13">
        <f t="shared" si="38"/>
        <v>9887488</v>
      </c>
      <c r="AT129" s="25">
        <v>0</v>
      </c>
      <c r="AU129" s="26">
        <v>1</v>
      </c>
      <c r="AV129" s="27">
        <v>0</v>
      </c>
      <c r="AW129" s="30">
        <v>0</v>
      </c>
      <c r="AX129" s="17">
        <v>0</v>
      </c>
      <c r="AY129" s="19">
        <v>0</v>
      </c>
      <c r="AZ129" s="21">
        <v>0</v>
      </c>
      <c r="BA129" s="31">
        <v>0</v>
      </c>
      <c r="BB129" s="14">
        <f t="shared" si="39"/>
        <v>0</v>
      </c>
      <c r="BC129" s="14">
        <f t="shared" si="40"/>
        <v>0</v>
      </c>
      <c r="BD129" s="14">
        <f t="shared" si="41"/>
        <v>0</v>
      </c>
      <c r="BE129" s="14">
        <f t="shared" si="42"/>
        <v>0</v>
      </c>
      <c r="BF129" s="14">
        <v>709.53</v>
      </c>
      <c r="BG129" s="14">
        <v>709.53</v>
      </c>
      <c r="BH129" s="14">
        <v>709.53</v>
      </c>
      <c r="BI129" s="14">
        <v>709.53</v>
      </c>
      <c r="BJ129" s="13">
        <f t="shared" si="43"/>
        <v>709.53</v>
      </c>
      <c r="BK129" s="28">
        <v>0</v>
      </c>
      <c r="BL129" s="28">
        <v>0</v>
      </c>
      <c r="BM129" s="28">
        <v>1</v>
      </c>
      <c r="BN129" s="28">
        <v>0</v>
      </c>
      <c r="BO129" s="28">
        <v>0</v>
      </c>
      <c r="BP129" s="28">
        <v>0</v>
      </c>
      <c r="BQ129" s="28">
        <v>0</v>
      </c>
      <c r="BR129" s="28">
        <v>1</v>
      </c>
      <c r="BS129" s="28">
        <v>0</v>
      </c>
    </row>
    <row r="130" spans="1:71" x14ac:dyDescent="0.4">
      <c r="A130" s="15">
        <v>41883</v>
      </c>
      <c r="B130" s="32">
        <v>129</v>
      </c>
      <c r="C130" s="32">
        <v>720</v>
      </c>
      <c r="D130" s="14">
        <v>755837</v>
      </c>
      <c r="E130" s="14">
        <v>2060440</v>
      </c>
      <c r="F130" s="14">
        <v>5194803</v>
      </c>
      <c r="G130" s="14">
        <v>1650393</v>
      </c>
      <c r="H130" s="14">
        <v>914142</v>
      </c>
      <c r="I130" s="13">
        <f t="shared" si="49"/>
        <v>10575615</v>
      </c>
      <c r="J130" s="13">
        <f t="shared" si="45"/>
        <v>10575.615</v>
      </c>
      <c r="K130" s="14">
        <v>1265909</v>
      </c>
      <c r="L130" s="14">
        <v>2272311</v>
      </c>
      <c r="M130" s="14">
        <v>7828535</v>
      </c>
      <c r="N130" s="14">
        <v>2786801</v>
      </c>
      <c r="O130" s="14">
        <v>821318</v>
      </c>
      <c r="P130" s="13">
        <f t="shared" si="50"/>
        <v>14974874</v>
      </c>
      <c r="Q130" s="13">
        <f t="shared" si="47"/>
        <v>14974.874</v>
      </c>
      <c r="R130" s="14">
        <v>427993</v>
      </c>
      <c r="S130" s="14">
        <v>1116911</v>
      </c>
      <c r="T130" s="14">
        <v>3836984</v>
      </c>
      <c r="U130" s="14">
        <v>1185527</v>
      </c>
      <c r="V130" s="14">
        <v>618628</v>
      </c>
      <c r="W130" s="13">
        <f t="shared" si="51"/>
        <v>7186043</v>
      </c>
      <c r="X130" s="13">
        <f t="shared" si="48"/>
        <v>7186.0429999999997</v>
      </c>
      <c r="Y130" s="14">
        <v>387153</v>
      </c>
      <c r="Z130" s="14">
        <v>1271733</v>
      </c>
      <c r="AA130" s="14">
        <v>2668685</v>
      </c>
      <c r="AB130" s="14">
        <v>1164694</v>
      </c>
      <c r="AC130" s="14">
        <v>666179</v>
      </c>
      <c r="AD130" s="13">
        <f t="shared" si="31"/>
        <v>6158444</v>
      </c>
      <c r="AE130" s="13">
        <f t="shared" si="32"/>
        <v>6158.4440000000004</v>
      </c>
      <c r="AF130" s="14">
        <v>10575615</v>
      </c>
      <c r="AG130" s="14">
        <v>5810748</v>
      </c>
      <c r="AH130" s="14">
        <v>6640075</v>
      </c>
      <c r="AI130" s="14">
        <v>5951923.9999999991</v>
      </c>
      <c r="AJ130" s="14">
        <f t="shared" si="33"/>
        <v>23026438</v>
      </c>
      <c r="AK130" s="13">
        <f t="shared" ref="AK130:AK193" si="52">SUM(AF130:AI130)</f>
        <v>28978362</v>
      </c>
      <c r="AL130" s="13">
        <f t="shared" si="34"/>
        <v>28978.362000000001</v>
      </c>
      <c r="AM130" s="14">
        <f t="shared" si="35"/>
        <v>10722498.541666666</v>
      </c>
      <c r="AN130" s="14">
        <f t="shared" si="36"/>
        <v>5701405.9677419355</v>
      </c>
      <c r="AO130" s="14">
        <f t="shared" si="37"/>
        <v>6515127.352150538</v>
      </c>
      <c r="AP130" s="14">
        <f t="shared" ref="AP130:AP193" si="53">P130-AG130</f>
        <v>9164126</v>
      </c>
      <c r="AQ130" s="14">
        <f t="shared" ref="AQ130:AQ193" si="54">W130-AH130</f>
        <v>545968</v>
      </c>
      <c r="AR130" s="13">
        <f t="shared" ref="AR130:AR193" si="55">AK130</f>
        <v>28978362</v>
      </c>
      <c r="AS130" s="13">
        <f t="shared" si="38"/>
        <v>9710094</v>
      </c>
      <c r="AT130" s="25">
        <v>0</v>
      </c>
      <c r="AU130" s="26">
        <v>1</v>
      </c>
      <c r="AV130" s="27">
        <v>0</v>
      </c>
      <c r="AW130" s="30">
        <v>0</v>
      </c>
      <c r="AX130" s="17">
        <v>0</v>
      </c>
      <c r="AY130" s="19">
        <v>0</v>
      </c>
      <c r="AZ130" s="21">
        <v>0</v>
      </c>
      <c r="BA130" s="31">
        <v>0</v>
      </c>
      <c r="BB130" s="14">
        <f t="shared" si="39"/>
        <v>0</v>
      </c>
      <c r="BC130" s="14">
        <f t="shared" si="40"/>
        <v>0</v>
      </c>
      <c r="BD130" s="14">
        <f t="shared" si="41"/>
        <v>0</v>
      </c>
      <c r="BE130" s="14">
        <f t="shared" si="42"/>
        <v>0</v>
      </c>
      <c r="BF130" s="14">
        <v>728.95</v>
      </c>
      <c r="BG130" s="14">
        <v>728.95</v>
      </c>
      <c r="BH130" s="14">
        <v>728.95</v>
      </c>
      <c r="BI130" s="14">
        <v>728.95</v>
      </c>
      <c r="BJ130" s="13">
        <f t="shared" si="43"/>
        <v>728.95</v>
      </c>
      <c r="BK130" s="28">
        <v>0</v>
      </c>
      <c r="BL130" s="28">
        <v>0</v>
      </c>
      <c r="BM130" s="28">
        <v>1</v>
      </c>
      <c r="BN130" s="28">
        <v>0</v>
      </c>
      <c r="BO130" s="28">
        <v>0</v>
      </c>
      <c r="BP130" s="28">
        <v>0</v>
      </c>
      <c r="BQ130" s="28">
        <v>0</v>
      </c>
      <c r="BR130" s="28">
        <v>1</v>
      </c>
      <c r="BS130" s="28">
        <v>0</v>
      </c>
    </row>
    <row r="131" spans="1:71" x14ac:dyDescent="0.4">
      <c r="A131" s="15">
        <v>41913</v>
      </c>
      <c r="B131" s="32">
        <v>130</v>
      </c>
      <c r="C131" s="32">
        <v>743</v>
      </c>
      <c r="D131" s="14">
        <v>756891</v>
      </c>
      <c r="E131" s="14">
        <v>2154008</v>
      </c>
      <c r="F131" s="14">
        <v>5560649</v>
      </c>
      <c r="G131" s="14">
        <v>1662746</v>
      </c>
      <c r="H131" s="14">
        <v>1006315</v>
      </c>
      <c r="I131" s="13">
        <f t="shared" si="49"/>
        <v>11140609</v>
      </c>
      <c r="J131" s="13">
        <f t="shared" si="45"/>
        <v>11140.609</v>
      </c>
      <c r="K131" s="14">
        <v>1256398</v>
      </c>
      <c r="L131" s="14">
        <v>2281391</v>
      </c>
      <c r="M131" s="14">
        <v>7822355</v>
      </c>
      <c r="N131" s="14">
        <v>2789768</v>
      </c>
      <c r="O131" s="14">
        <v>779435</v>
      </c>
      <c r="P131" s="13">
        <f t="shared" si="50"/>
        <v>14929347</v>
      </c>
      <c r="Q131" s="13">
        <f t="shared" si="47"/>
        <v>14929.347</v>
      </c>
      <c r="R131" s="14">
        <v>420243</v>
      </c>
      <c r="S131" s="14">
        <v>1167133</v>
      </c>
      <c r="T131" s="14">
        <v>4140729</v>
      </c>
      <c r="U131" s="14">
        <v>1228703</v>
      </c>
      <c r="V131" s="14">
        <v>658484</v>
      </c>
      <c r="W131" s="13">
        <f t="shared" si="51"/>
        <v>7615292</v>
      </c>
      <c r="X131" s="13">
        <f t="shared" si="48"/>
        <v>7615.2920000000004</v>
      </c>
      <c r="Y131" s="14">
        <v>392344</v>
      </c>
      <c r="Z131" s="14">
        <v>1326958.5900000001</v>
      </c>
      <c r="AA131" s="14">
        <v>2781223</v>
      </c>
      <c r="AB131" s="14">
        <v>1241487</v>
      </c>
      <c r="AC131" s="14">
        <v>673180</v>
      </c>
      <c r="AD131" s="13">
        <f t="shared" ref="AD131:AD157" si="56">SUM(Y131:AC131)</f>
        <v>6415192.5899999999</v>
      </c>
      <c r="AE131" s="13">
        <f t="shared" ref="AE131:AE194" si="57">AD131/1000</f>
        <v>6415.1925899999997</v>
      </c>
      <c r="AF131" s="14">
        <v>11140609</v>
      </c>
      <c r="AG131" s="14">
        <v>5863134</v>
      </c>
      <c r="AH131" s="14">
        <v>7048409</v>
      </c>
      <c r="AI131" s="14">
        <v>6206493</v>
      </c>
      <c r="AJ131" s="14">
        <f t="shared" ref="AJ131:AJ194" si="58">SUM(AF131:AH131)</f>
        <v>24052152</v>
      </c>
      <c r="AK131" s="13">
        <f t="shared" si="52"/>
        <v>30258645</v>
      </c>
      <c r="AL131" s="13">
        <f t="shared" ref="AL131:AL194" si="59">AK131/1000</f>
        <v>30258.645</v>
      </c>
      <c r="AM131" s="14">
        <f t="shared" ref="AM131:AM194" si="60">(AF131/C131)*730</f>
        <v>10945685.827725438</v>
      </c>
      <c r="AN131" s="14">
        <f t="shared" ref="AN131:AN194" si="61">(AG131/$C$2)*730</f>
        <v>5752806.2096774196</v>
      </c>
      <c r="AO131" s="14">
        <f t="shared" ref="AO131:AO194" si="62">(AH131/$C$2)*730</f>
        <v>6915777.647849462</v>
      </c>
      <c r="AP131" s="14">
        <f t="shared" si="53"/>
        <v>9066213</v>
      </c>
      <c r="AQ131" s="14">
        <f t="shared" si="54"/>
        <v>566883</v>
      </c>
      <c r="AR131" s="13">
        <f t="shared" si="55"/>
        <v>30258645</v>
      </c>
      <c r="AS131" s="13">
        <f t="shared" ref="AS131:AS181" si="63">SUM(AP131:AQ131)</f>
        <v>9633096</v>
      </c>
      <c r="AT131" s="25">
        <v>0</v>
      </c>
      <c r="AU131" s="26">
        <v>1</v>
      </c>
      <c r="AV131" s="27">
        <v>0</v>
      </c>
      <c r="AW131" s="30">
        <v>0</v>
      </c>
      <c r="AX131" s="17">
        <v>0</v>
      </c>
      <c r="AY131" s="19">
        <v>0</v>
      </c>
      <c r="AZ131" s="21">
        <v>0</v>
      </c>
      <c r="BA131" s="31">
        <v>0</v>
      </c>
      <c r="BB131" s="14">
        <f t="shared" ref="BB131:BB194" si="64">IF(AT131=1,AX131*AF131,0)</f>
        <v>0</v>
      </c>
      <c r="BC131" s="14">
        <f t="shared" ref="BC131:BC194" si="65">IF(AU131=1,AY131*AF131,0)</f>
        <v>0</v>
      </c>
      <c r="BD131" s="14">
        <f t="shared" ref="BD131:BD194" si="66">IF(AV131=1,AZ131*AF131,0)</f>
        <v>0</v>
      </c>
      <c r="BE131" s="14">
        <f t="shared" ref="BE131:BE194" si="67">IF(AW131=1,BA131*AF131,0)</f>
        <v>0</v>
      </c>
      <c r="BF131" s="14">
        <v>776.88</v>
      </c>
      <c r="BG131" s="14">
        <v>731.53</v>
      </c>
      <c r="BH131" s="14">
        <v>776.88</v>
      </c>
      <c r="BI131" s="14">
        <v>776.88</v>
      </c>
      <c r="BJ131" s="13">
        <f t="shared" ref="BJ131:BJ181" si="68">SUM(BF131:BI131)/4</f>
        <v>765.54250000000002</v>
      </c>
      <c r="BK131" s="28">
        <v>0</v>
      </c>
      <c r="BL131" s="28">
        <v>0</v>
      </c>
      <c r="BM131" s="28">
        <v>1</v>
      </c>
      <c r="BN131" s="28">
        <v>0</v>
      </c>
      <c r="BO131" s="28">
        <v>0</v>
      </c>
      <c r="BP131" s="28">
        <v>0</v>
      </c>
      <c r="BQ131" s="28">
        <v>0</v>
      </c>
      <c r="BR131" s="28">
        <v>1</v>
      </c>
      <c r="BS131" s="28">
        <v>0</v>
      </c>
    </row>
    <row r="132" spans="1:71" x14ac:dyDescent="0.4">
      <c r="A132" s="15">
        <v>41944</v>
      </c>
      <c r="B132" s="32">
        <v>131</v>
      </c>
      <c r="C132" s="32">
        <v>720</v>
      </c>
      <c r="D132" s="14">
        <v>745283</v>
      </c>
      <c r="E132" s="14">
        <v>2172997</v>
      </c>
      <c r="F132" s="14">
        <v>5714131</v>
      </c>
      <c r="G132" s="14">
        <v>1780429</v>
      </c>
      <c r="H132" s="14">
        <v>969551</v>
      </c>
      <c r="I132" s="13">
        <f t="shared" si="49"/>
        <v>11382391</v>
      </c>
      <c r="J132" s="13">
        <f t="shared" si="45"/>
        <v>11382.391</v>
      </c>
      <c r="K132" s="14">
        <v>1230244</v>
      </c>
      <c r="L132" s="14">
        <v>2251591</v>
      </c>
      <c r="M132" s="14">
        <v>8197214</v>
      </c>
      <c r="N132" s="14">
        <v>2823739</v>
      </c>
      <c r="O132" s="14">
        <v>752973</v>
      </c>
      <c r="P132" s="13">
        <f t="shared" si="50"/>
        <v>15255761</v>
      </c>
      <c r="Q132" s="13">
        <f t="shared" si="47"/>
        <v>15255.761</v>
      </c>
      <c r="R132" s="14">
        <v>412618</v>
      </c>
      <c r="S132" s="14">
        <v>1199429</v>
      </c>
      <c r="T132" s="14">
        <v>4335580</v>
      </c>
      <c r="U132" s="14">
        <v>1363207</v>
      </c>
      <c r="V132" s="14">
        <v>663288</v>
      </c>
      <c r="W132" s="13">
        <f t="shared" si="51"/>
        <v>7974122</v>
      </c>
      <c r="X132" s="13">
        <f t="shared" si="48"/>
        <v>7974.1220000000003</v>
      </c>
      <c r="Y132" s="14">
        <v>374111</v>
      </c>
      <c r="Z132" s="14">
        <v>1295600.3899999999</v>
      </c>
      <c r="AA132" s="14">
        <v>2721185</v>
      </c>
      <c r="AB132" s="14">
        <v>1297461</v>
      </c>
      <c r="AC132" s="14">
        <v>650095</v>
      </c>
      <c r="AD132" s="13">
        <f t="shared" si="56"/>
        <v>6338452.3899999997</v>
      </c>
      <c r="AE132" s="13">
        <f t="shared" si="57"/>
        <v>6338.4523899999995</v>
      </c>
      <c r="AF132" s="14">
        <v>11382391</v>
      </c>
      <c r="AG132" s="14">
        <v>5899614</v>
      </c>
      <c r="AH132" s="14">
        <v>7383843</v>
      </c>
      <c r="AI132" s="14">
        <v>6127181.0000000009</v>
      </c>
      <c r="AJ132" s="14">
        <f t="shared" si="58"/>
        <v>24665848</v>
      </c>
      <c r="AK132" s="13">
        <f t="shared" si="52"/>
        <v>30793029</v>
      </c>
      <c r="AL132" s="13">
        <f t="shared" si="59"/>
        <v>30793.028999999999</v>
      </c>
      <c r="AM132" s="14">
        <f t="shared" si="60"/>
        <v>11540479.76388889</v>
      </c>
      <c r="AN132" s="14">
        <f t="shared" si="61"/>
        <v>5788599.7580645159</v>
      </c>
      <c r="AO132" s="14">
        <f t="shared" si="62"/>
        <v>7244899.7177419355</v>
      </c>
      <c r="AP132" s="14">
        <f t="shared" si="53"/>
        <v>9356147</v>
      </c>
      <c r="AQ132" s="14">
        <f t="shared" si="54"/>
        <v>590279</v>
      </c>
      <c r="AR132" s="13">
        <f t="shared" si="55"/>
        <v>30793029</v>
      </c>
      <c r="AS132" s="13">
        <f t="shared" si="63"/>
        <v>9946426</v>
      </c>
      <c r="AT132" s="25">
        <v>0</v>
      </c>
      <c r="AU132" s="26">
        <v>1</v>
      </c>
      <c r="AV132" s="27">
        <v>0</v>
      </c>
      <c r="AW132" s="30">
        <v>0</v>
      </c>
      <c r="AX132" s="17">
        <v>0</v>
      </c>
      <c r="AY132" s="19">
        <v>0</v>
      </c>
      <c r="AZ132" s="21">
        <v>0</v>
      </c>
      <c r="BA132" s="31">
        <v>0</v>
      </c>
      <c r="BB132" s="14">
        <f t="shared" si="64"/>
        <v>0</v>
      </c>
      <c r="BC132" s="14">
        <f t="shared" si="65"/>
        <v>0</v>
      </c>
      <c r="BD132" s="14">
        <f t="shared" si="66"/>
        <v>0</v>
      </c>
      <c r="BE132" s="14">
        <f t="shared" si="67"/>
        <v>0</v>
      </c>
      <c r="BF132" s="14">
        <v>804.54</v>
      </c>
      <c r="BG132" s="14">
        <v>804.54</v>
      </c>
      <c r="BH132" s="14">
        <v>804.54</v>
      </c>
      <c r="BI132" s="14">
        <v>804.54</v>
      </c>
      <c r="BJ132" s="13">
        <f t="shared" si="68"/>
        <v>804.54</v>
      </c>
      <c r="BK132" s="28">
        <v>0</v>
      </c>
      <c r="BL132" s="28">
        <v>0</v>
      </c>
      <c r="BM132" s="28">
        <v>1</v>
      </c>
      <c r="BN132" s="28">
        <v>0</v>
      </c>
      <c r="BO132" s="28">
        <v>0</v>
      </c>
      <c r="BP132" s="28">
        <v>0</v>
      </c>
      <c r="BQ132" s="28">
        <v>0</v>
      </c>
      <c r="BR132" s="28">
        <v>1</v>
      </c>
      <c r="BS132" s="28">
        <v>0</v>
      </c>
    </row>
    <row r="133" spans="1:71" x14ac:dyDescent="0.4">
      <c r="A133" s="15">
        <v>41974</v>
      </c>
      <c r="B133" s="32">
        <v>132</v>
      </c>
      <c r="C133" s="32">
        <v>744</v>
      </c>
      <c r="D133" s="14">
        <v>761455</v>
      </c>
      <c r="E133" s="14">
        <v>2190944</v>
      </c>
      <c r="F133" s="14">
        <v>5508771</v>
      </c>
      <c r="G133" s="14">
        <v>1801652</v>
      </c>
      <c r="H133" s="14">
        <v>897948</v>
      </c>
      <c r="I133" s="13">
        <f t="shared" si="49"/>
        <v>11160770</v>
      </c>
      <c r="J133" s="13">
        <f t="shared" si="45"/>
        <v>11160.77</v>
      </c>
      <c r="K133" s="14">
        <v>1243764</v>
      </c>
      <c r="L133" s="14">
        <v>2204816</v>
      </c>
      <c r="M133" s="14">
        <v>7797703</v>
      </c>
      <c r="N133" s="14">
        <v>2680875</v>
      </c>
      <c r="O133" s="14">
        <v>720739</v>
      </c>
      <c r="P133" s="13">
        <f t="shared" si="50"/>
        <v>14647897</v>
      </c>
      <c r="Q133" s="13">
        <f t="shared" si="47"/>
        <v>14647.897000000001</v>
      </c>
      <c r="R133" s="14">
        <v>431540</v>
      </c>
      <c r="S133" s="14">
        <v>1200076</v>
      </c>
      <c r="T133" s="14">
        <v>4224267</v>
      </c>
      <c r="U133" s="14">
        <v>1391738</v>
      </c>
      <c r="V133" s="14">
        <v>608295</v>
      </c>
      <c r="W133" s="13">
        <f t="shared" si="51"/>
        <v>7855916</v>
      </c>
      <c r="X133" s="13">
        <f t="shared" si="48"/>
        <v>7855.9160000000002</v>
      </c>
      <c r="Y133" s="14">
        <v>379374</v>
      </c>
      <c r="Z133" s="14">
        <v>1263366.03</v>
      </c>
      <c r="AA133" s="14">
        <v>2567847</v>
      </c>
      <c r="AB133" s="14">
        <v>1392320</v>
      </c>
      <c r="AC133" s="14">
        <v>570817</v>
      </c>
      <c r="AD133" s="13">
        <f t="shared" si="56"/>
        <v>6173724.0300000003</v>
      </c>
      <c r="AE133" s="13">
        <f t="shared" si="57"/>
        <v>6173.7240300000003</v>
      </c>
      <c r="AF133" s="14">
        <v>11160770</v>
      </c>
      <c r="AG133" s="14">
        <v>5718968</v>
      </c>
      <c r="AH133" s="14">
        <v>7262711</v>
      </c>
      <c r="AI133" s="14">
        <v>5971496.9999999991</v>
      </c>
      <c r="AJ133" s="14">
        <f t="shared" si="58"/>
        <v>24142449</v>
      </c>
      <c r="AK133" s="13">
        <f t="shared" si="52"/>
        <v>30113946</v>
      </c>
      <c r="AL133" s="13">
        <f t="shared" si="59"/>
        <v>30113.946</v>
      </c>
      <c r="AM133" s="14">
        <f t="shared" si="60"/>
        <v>10950755.510752689</v>
      </c>
      <c r="AN133" s="14">
        <f t="shared" si="61"/>
        <v>5611353.0107526882</v>
      </c>
      <c r="AO133" s="14">
        <f t="shared" si="62"/>
        <v>7126047.083333334</v>
      </c>
      <c r="AP133" s="14">
        <f t="shared" si="53"/>
        <v>8928929</v>
      </c>
      <c r="AQ133" s="14">
        <f t="shared" si="54"/>
        <v>593205</v>
      </c>
      <c r="AR133" s="13">
        <f t="shared" si="55"/>
        <v>30113946</v>
      </c>
      <c r="AS133" s="13">
        <f t="shared" si="63"/>
        <v>9522134</v>
      </c>
      <c r="AT133" s="25">
        <v>0</v>
      </c>
      <c r="AU133" s="26">
        <v>1</v>
      </c>
      <c r="AV133" s="27">
        <v>0</v>
      </c>
      <c r="AW133" s="30">
        <v>0</v>
      </c>
      <c r="AX133" s="17">
        <v>0</v>
      </c>
      <c r="AY133" s="19">
        <v>0</v>
      </c>
      <c r="AZ133" s="21">
        <v>0</v>
      </c>
      <c r="BA133" s="31">
        <v>0</v>
      </c>
      <c r="BB133" s="14">
        <f t="shared" si="64"/>
        <v>0</v>
      </c>
      <c r="BC133" s="14">
        <f t="shared" si="65"/>
        <v>0</v>
      </c>
      <c r="BD133" s="14">
        <f t="shared" si="66"/>
        <v>0</v>
      </c>
      <c r="BE133" s="14">
        <f t="shared" si="67"/>
        <v>0</v>
      </c>
      <c r="BF133" s="14">
        <v>601.21</v>
      </c>
      <c r="BG133" s="14">
        <v>601.21</v>
      </c>
      <c r="BH133" s="14">
        <v>601.21</v>
      </c>
      <c r="BI133" s="14">
        <v>601.21</v>
      </c>
      <c r="BJ133" s="13">
        <f t="shared" si="68"/>
        <v>601.21</v>
      </c>
      <c r="BK133" s="28">
        <v>0</v>
      </c>
      <c r="BL133" s="28">
        <v>0</v>
      </c>
      <c r="BM133" s="28">
        <v>1</v>
      </c>
      <c r="BN133" s="28">
        <v>0</v>
      </c>
      <c r="BO133" s="28">
        <v>0</v>
      </c>
      <c r="BP133" s="28">
        <v>0</v>
      </c>
      <c r="BQ133" s="28">
        <v>0</v>
      </c>
      <c r="BR133" s="28">
        <v>1</v>
      </c>
      <c r="BS133" s="28">
        <v>0</v>
      </c>
    </row>
    <row r="134" spans="1:71" x14ac:dyDescent="0.4">
      <c r="A134" s="15">
        <v>42005</v>
      </c>
      <c r="B134" s="32">
        <v>133</v>
      </c>
      <c r="C134" s="32">
        <v>744</v>
      </c>
      <c r="D134" s="14">
        <v>726570.36</v>
      </c>
      <c r="E134" s="14">
        <v>2302666</v>
      </c>
      <c r="F134" s="14">
        <v>6476567</v>
      </c>
      <c r="G134" s="14">
        <v>2062995.71</v>
      </c>
      <c r="H134" s="14">
        <v>989503</v>
      </c>
      <c r="I134" s="13">
        <f t="shared" si="49"/>
        <v>12558302.07</v>
      </c>
      <c r="J134" s="13">
        <f t="shared" si="45"/>
        <v>12558.30207</v>
      </c>
      <c r="K134" s="14">
        <v>1236241.3600000001</v>
      </c>
      <c r="L134" s="14">
        <v>2133514.2599999998</v>
      </c>
      <c r="M134" s="14">
        <v>7344251.25</v>
      </c>
      <c r="N134" s="14">
        <v>2364735.4</v>
      </c>
      <c r="O134" s="14">
        <v>677273.79</v>
      </c>
      <c r="P134" s="13">
        <f t="shared" si="50"/>
        <v>13756016.060000002</v>
      </c>
      <c r="Q134" s="13">
        <f t="shared" si="47"/>
        <v>13756.016060000002</v>
      </c>
      <c r="R134" s="14">
        <v>382900.84</v>
      </c>
      <c r="S134" s="14">
        <v>1185404</v>
      </c>
      <c r="T134" s="14">
        <v>4476630</v>
      </c>
      <c r="U134" s="14">
        <v>1423852.02</v>
      </c>
      <c r="V134" s="14">
        <v>607356</v>
      </c>
      <c r="W134" s="13">
        <f t="shared" si="51"/>
        <v>8076142.8599999994</v>
      </c>
      <c r="X134" s="13">
        <f t="shared" si="48"/>
        <v>8076.142859999999</v>
      </c>
      <c r="Y134" s="14">
        <v>374945.33</v>
      </c>
      <c r="Z134" s="14">
        <v>1283873.02</v>
      </c>
      <c r="AA134" s="14">
        <v>2645815</v>
      </c>
      <c r="AB134" s="14">
        <v>1479155.19</v>
      </c>
      <c r="AC134" s="14">
        <v>583718</v>
      </c>
      <c r="AD134" s="13">
        <f t="shared" si="56"/>
        <v>6367506.5399999991</v>
      </c>
      <c r="AE134" s="13">
        <f t="shared" si="57"/>
        <v>6367.5065399999994</v>
      </c>
      <c r="AF134" s="14">
        <v>12558302.07</v>
      </c>
      <c r="AG134" s="14">
        <v>4902015.7600000007</v>
      </c>
      <c r="AH134" s="14">
        <v>7457969.8599999994</v>
      </c>
      <c r="AI134" s="14">
        <v>6109274.5199999996</v>
      </c>
      <c r="AJ134" s="14">
        <f t="shared" si="58"/>
        <v>24918287.690000001</v>
      </c>
      <c r="AK134" s="13">
        <f t="shared" si="52"/>
        <v>31027562.210000001</v>
      </c>
      <c r="AL134" s="13">
        <f t="shared" si="59"/>
        <v>31027.56221</v>
      </c>
      <c r="AM134" s="14">
        <f t="shared" si="60"/>
        <v>12321989.934274195</v>
      </c>
      <c r="AN134" s="14">
        <f t="shared" si="61"/>
        <v>4809773.5279569905</v>
      </c>
      <c r="AO134" s="14">
        <f t="shared" si="62"/>
        <v>7317631.7174731176</v>
      </c>
      <c r="AP134" s="14">
        <f t="shared" si="53"/>
        <v>8854000.3000000007</v>
      </c>
      <c r="AQ134" s="14">
        <f t="shared" si="54"/>
        <v>618173</v>
      </c>
      <c r="AR134" s="13">
        <f t="shared" si="55"/>
        <v>31027562.210000001</v>
      </c>
      <c r="AS134" s="13">
        <f t="shared" si="63"/>
        <v>9472173.3000000007</v>
      </c>
      <c r="AT134" s="25">
        <v>0</v>
      </c>
      <c r="AU134" s="26">
        <v>1</v>
      </c>
      <c r="AV134" s="27">
        <v>0</v>
      </c>
      <c r="AW134" s="30">
        <v>0</v>
      </c>
      <c r="AX134" s="17">
        <v>15</v>
      </c>
      <c r="AY134" s="19">
        <v>30</v>
      </c>
      <c r="AZ134" s="21">
        <v>0</v>
      </c>
      <c r="BA134" s="31">
        <v>0</v>
      </c>
      <c r="BB134" s="33">
        <f t="shared" si="64"/>
        <v>0</v>
      </c>
      <c r="BC134" s="33">
        <f t="shared" si="65"/>
        <v>376749062.10000002</v>
      </c>
      <c r="BD134" s="33">
        <f t="shared" si="66"/>
        <v>0</v>
      </c>
      <c r="BE134" s="33">
        <f t="shared" si="67"/>
        <v>0</v>
      </c>
      <c r="BF134" s="14">
        <v>388.48</v>
      </c>
      <c r="BG134" s="14">
        <v>388.48</v>
      </c>
      <c r="BH134" s="14">
        <v>388.48</v>
      </c>
      <c r="BI134" s="14">
        <v>388.48</v>
      </c>
      <c r="BJ134" s="13">
        <f t="shared" si="68"/>
        <v>388.48</v>
      </c>
      <c r="BK134" s="28">
        <v>0</v>
      </c>
      <c r="BL134" s="28">
        <v>0</v>
      </c>
      <c r="BM134" s="28">
        <v>0</v>
      </c>
      <c r="BN134" s="28">
        <v>1</v>
      </c>
      <c r="BO134" s="28">
        <v>0</v>
      </c>
      <c r="BP134" s="28">
        <v>0</v>
      </c>
      <c r="BQ134" s="28">
        <v>0</v>
      </c>
      <c r="BR134" s="28">
        <v>0</v>
      </c>
      <c r="BS134" s="28">
        <v>1</v>
      </c>
    </row>
    <row r="135" spans="1:71" x14ac:dyDescent="0.4">
      <c r="A135" s="15">
        <v>42036</v>
      </c>
      <c r="B135" s="32">
        <v>134</v>
      </c>
      <c r="C135" s="32">
        <v>673</v>
      </c>
      <c r="D135" s="14">
        <v>677514</v>
      </c>
      <c r="E135" s="14">
        <v>2240786</v>
      </c>
      <c r="F135" s="14">
        <v>5957795</v>
      </c>
      <c r="G135" s="14">
        <v>1967877</v>
      </c>
      <c r="H135" s="14">
        <v>936289</v>
      </c>
      <c r="I135" s="13">
        <f t="shared" si="49"/>
        <v>11780261</v>
      </c>
      <c r="J135" s="13">
        <f t="shared" si="45"/>
        <v>11780.261</v>
      </c>
      <c r="K135" s="14">
        <v>1144326</v>
      </c>
      <c r="L135" s="14">
        <v>2031019.05</v>
      </c>
      <c r="M135" s="14">
        <v>7831951.8700000001</v>
      </c>
      <c r="N135" s="14">
        <v>2730946.3</v>
      </c>
      <c r="O135" s="14">
        <v>706405.38</v>
      </c>
      <c r="P135" s="13">
        <f t="shared" si="50"/>
        <v>14444648.6</v>
      </c>
      <c r="Q135" s="13">
        <f t="shared" si="47"/>
        <v>14444.6486</v>
      </c>
      <c r="R135" s="14">
        <v>376873</v>
      </c>
      <c r="S135" s="14">
        <v>1179050</v>
      </c>
      <c r="T135" s="14">
        <v>4446794</v>
      </c>
      <c r="U135" s="14">
        <v>1468664</v>
      </c>
      <c r="V135" s="14">
        <v>618484</v>
      </c>
      <c r="W135" s="13">
        <f t="shared" si="51"/>
        <v>8089865</v>
      </c>
      <c r="X135" s="13">
        <f t="shared" si="48"/>
        <v>8089.8649999999998</v>
      </c>
      <c r="Y135" s="14">
        <v>366740</v>
      </c>
      <c r="Z135" s="14">
        <v>1238426.76</v>
      </c>
      <c r="AA135" s="14">
        <v>2633286</v>
      </c>
      <c r="AB135" s="14">
        <v>1497782</v>
      </c>
      <c r="AC135" s="14">
        <v>668257</v>
      </c>
      <c r="AD135" s="13">
        <f t="shared" si="56"/>
        <v>6404491.7599999998</v>
      </c>
      <c r="AE135" s="13">
        <f t="shared" si="57"/>
        <v>6404.4917599999999</v>
      </c>
      <c r="AF135" s="14">
        <v>11780261</v>
      </c>
      <c r="AG135" s="14">
        <v>5606355</v>
      </c>
      <c r="AH135" s="14">
        <v>7486461</v>
      </c>
      <c r="AI135" s="14">
        <v>6142404</v>
      </c>
      <c r="AJ135" s="14">
        <f t="shared" si="58"/>
        <v>24873077</v>
      </c>
      <c r="AK135" s="13">
        <f t="shared" si="52"/>
        <v>31015481</v>
      </c>
      <c r="AL135" s="13">
        <f t="shared" si="59"/>
        <v>31015.481</v>
      </c>
      <c r="AM135" s="14">
        <f t="shared" si="60"/>
        <v>12777994.843982169</v>
      </c>
      <c r="AN135" s="14">
        <f t="shared" si="61"/>
        <v>5500859.0725806458</v>
      </c>
      <c r="AO135" s="14">
        <f t="shared" si="62"/>
        <v>7345586.7338709673</v>
      </c>
      <c r="AP135" s="14">
        <f t="shared" si="53"/>
        <v>8838293.5999999996</v>
      </c>
      <c r="AQ135" s="14">
        <f t="shared" si="54"/>
        <v>603404</v>
      </c>
      <c r="AR135" s="13">
        <f t="shared" si="55"/>
        <v>31015481</v>
      </c>
      <c r="AS135" s="13">
        <f t="shared" si="63"/>
        <v>9441697.5999999996</v>
      </c>
      <c r="AT135" s="25">
        <v>0</v>
      </c>
      <c r="AU135" s="26">
        <v>1</v>
      </c>
      <c r="AV135" s="27">
        <v>0</v>
      </c>
      <c r="AW135" s="30">
        <v>0</v>
      </c>
      <c r="AX135" s="17">
        <v>15</v>
      </c>
      <c r="AY135" s="19">
        <v>30</v>
      </c>
      <c r="AZ135" s="21">
        <v>0</v>
      </c>
      <c r="BA135" s="31">
        <v>0</v>
      </c>
      <c r="BB135" s="33">
        <f t="shared" si="64"/>
        <v>0</v>
      </c>
      <c r="BC135" s="33">
        <f t="shared" si="65"/>
        <v>353407830</v>
      </c>
      <c r="BD135" s="33">
        <f t="shared" si="66"/>
        <v>0</v>
      </c>
      <c r="BE135" s="33">
        <f t="shared" si="67"/>
        <v>0</v>
      </c>
      <c r="BF135" s="14">
        <v>388.48</v>
      </c>
      <c r="BG135" s="14">
        <v>388.48</v>
      </c>
      <c r="BH135" s="14">
        <v>388.48</v>
      </c>
      <c r="BI135" s="14">
        <v>388.48</v>
      </c>
      <c r="BJ135" s="13">
        <f t="shared" si="68"/>
        <v>388.48</v>
      </c>
      <c r="BK135" s="28">
        <v>0</v>
      </c>
      <c r="BL135" s="28">
        <v>0</v>
      </c>
      <c r="BM135" s="28">
        <v>0</v>
      </c>
      <c r="BN135" s="28">
        <v>1</v>
      </c>
      <c r="BO135" s="28">
        <v>0</v>
      </c>
      <c r="BP135" s="28">
        <v>0</v>
      </c>
      <c r="BQ135" s="28">
        <v>0</v>
      </c>
      <c r="BR135" s="28">
        <v>0</v>
      </c>
      <c r="BS135" s="28">
        <v>1</v>
      </c>
    </row>
    <row r="136" spans="1:71" x14ac:dyDescent="0.4">
      <c r="A136" s="15">
        <v>42064</v>
      </c>
      <c r="B136" s="32">
        <v>135</v>
      </c>
      <c r="C136" s="32">
        <v>744</v>
      </c>
      <c r="D136" s="14">
        <v>680311</v>
      </c>
      <c r="E136" s="14">
        <v>2213527</v>
      </c>
      <c r="F136" s="14">
        <v>5573471</v>
      </c>
      <c r="G136" s="14">
        <v>1802427</v>
      </c>
      <c r="H136" s="14">
        <v>828374</v>
      </c>
      <c r="I136" s="13">
        <f t="shared" si="49"/>
        <v>11098110</v>
      </c>
      <c r="J136" s="13">
        <f t="shared" si="45"/>
        <v>11098.11</v>
      </c>
      <c r="K136" s="14">
        <v>1249395</v>
      </c>
      <c r="L136" s="14">
        <v>2212021.67</v>
      </c>
      <c r="M136" s="14">
        <v>7736995.4100000001</v>
      </c>
      <c r="N136" s="14">
        <v>2637162</v>
      </c>
      <c r="O136" s="14">
        <v>754616.95</v>
      </c>
      <c r="P136" s="13">
        <f t="shared" si="50"/>
        <v>14590191.029999999</v>
      </c>
      <c r="Q136" s="13">
        <f t="shared" si="47"/>
        <v>14590.19103</v>
      </c>
      <c r="R136" s="14">
        <v>391184</v>
      </c>
      <c r="S136" s="14">
        <v>1197847</v>
      </c>
      <c r="T136" s="14">
        <v>4320106</v>
      </c>
      <c r="U136" s="14">
        <v>1394635</v>
      </c>
      <c r="V136" s="14">
        <v>604008</v>
      </c>
      <c r="W136" s="13">
        <f t="shared" si="51"/>
        <v>7907780</v>
      </c>
      <c r="X136" s="13">
        <f t="shared" si="48"/>
        <v>7907.78</v>
      </c>
      <c r="Y136" s="14">
        <v>388460</v>
      </c>
      <c r="Z136" s="14">
        <v>1218336.3600000001</v>
      </c>
      <c r="AA136" s="14">
        <v>2519481</v>
      </c>
      <c r="AB136" s="14">
        <v>1444630</v>
      </c>
      <c r="AC136" s="14">
        <v>591976</v>
      </c>
      <c r="AD136" s="13">
        <f t="shared" si="56"/>
        <v>6162883.3600000003</v>
      </c>
      <c r="AE136" s="13">
        <f t="shared" si="57"/>
        <v>6162.8833600000007</v>
      </c>
      <c r="AF136" s="14">
        <v>11098110</v>
      </c>
      <c r="AG136" s="14">
        <v>5481427</v>
      </c>
      <c r="AH136" s="14">
        <v>7319908</v>
      </c>
      <c r="AI136" s="14">
        <v>5919271.0000000009</v>
      </c>
      <c r="AJ136" s="14">
        <f t="shared" si="58"/>
        <v>23899445</v>
      </c>
      <c r="AK136" s="13">
        <f t="shared" si="52"/>
        <v>29818716</v>
      </c>
      <c r="AL136" s="13">
        <f t="shared" si="59"/>
        <v>29818.716</v>
      </c>
      <c r="AM136" s="14">
        <f t="shared" si="60"/>
        <v>10889274.596774194</v>
      </c>
      <c r="AN136" s="14">
        <f t="shared" si="61"/>
        <v>5378281.8682795698</v>
      </c>
      <c r="AO136" s="14">
        <f t="shared" si="62"/>
        <v>7182167.7956989249</v>
      </c>
      <c r="AP136" s="14">
        <f t="shared" si="53"/>
        <v>9108764.0299999993</v>
      </c>
      <c r="AQ136" s="14">
        <f t="shared" si="54"/>
        <v>587872</v>
      </c>
      <c r="AR136" s="13">
        <f t="shared" si="55"/>
        <v>29818716</v>
      </c>
      <c r="AS136" s="13">
        <f t="shared" si="63"/>
        <v>9696636.0299999993</v>
      </c>
      <c r="AT136" s="25">
        <v>0</v>
      </c>
      <c r="AU136" s="26">
        <v>1</v>
      </c>
      <c r="AV136" s="27">
        <v>0</v>
      </c>
      <c r="AW136" s="30">
        <v>0</v>
      </c>
      <c r="AX136" s="17">
        <v>25</v>
      </c>
      <c r="AY136" s="19">
        <v>55</v>
      </c>
      <c r="AZ136" s="21">
        <v>0</v>
      </c>
      <c r="BA136" s="31">
        <v>0</v>
      </c>
      <c r="BB136" s="33">
        <f t="shared" si="64"/>
        <v>0</v>
      </c>
      <c r="BC136" s="33">
        <f t="shared" si="65"/>
        <v>610396050</v>
      </c>
      <c r="BD136" s="33">
        <f t="shared" si="66"/>
        <v>0</v>
      </c>
      <c r="BE136" s="33">
        <f t="shared" si="67"/>
        <v>0</v>
      </c>
      <c r="BF136" s="14">
        <v>388.48</v>
      </c>
      <c r="BG136" s="14">
        <v>388.48</v>
      </c>
      <c r="BH136" s="14">
        <v>388.48</v>
      </c>
      <c r="BI136" s="14">
        <v>339.91</v>
      </c>
      <c r="BJ136" s="13">
        <f t="shared" si="68"/>
        <v>376.33750000000003</v>
      </c>
      <c r="BK136" s="28">
        <v>0</v>
      </c>
      <c r="BL136" s="28">
        <v>0</v>
      </c>
      <c r="BM136" s="28">
        <v>0</v>
      </c>
      <c r="BN136" s="28">
        <v>1</v>
      </c>
      <c r="BO136" s="28">
        <v>0</v>
      </c>
      <c r="BP136" s="28">
        <v>0</v>
      </c>
      <c r="BQ136" s="28">
        <v>0</v>
      </c>
      <c r="BR136" s="28">
        <v>0</v>
      </c>
      <c r="BS136" s="28">
        <v>1</v>
      </c>
    </row>
    <row r="137" spans="1:71" x14ac:dyDescent="0.4">
      <c r="A137" s="15">
        <v>42095</v>
      </c>
      <c r="B137" s="32">
        <v>136</v>
      </c>
      <c r="C137" s="32">
        <v>720</v>
      </c>
      <c r="D137" s="14">
        <v>675513</v>
      </c>
      <c r="E137" s="14">
        <v>2232375</v>
      </c>
      <c r="F137" s="14">
        <v>5415655</v>
      </c>
      <c r="G137" s="14">
        <v>1724335</v>
      </c>
      <c r="H137" s="14">
        <v>841785</v>
      </c>
      <c r="I137" s="13">
        <f t="shared" si="49"/>
        <v>10889663</v>
      </c>
      <c r="J137" s="13">
        <f t="shared" si="45"/>
        <v>10889.663</v>
      </c>
      <c r="K137" s="14">
        <v>1198513</v>
      </c>
      <c r="L137" s="14">
        <v>2034218.83</v>
      </c>
      <c r="M137" s="14">
        <v>7917888.0199999996</v>
      </c>
      <c r="N137" s="14">
        <v>2758168.6</v>
      </c>
      <c r="O137" s="14">
        <v>730230.84</v>
      </c>
      <c r="P137" s="13">
        <f t="shared" si="50"/>
        <v>14639019.289999999</v>
      </c>
      <c r="Q137" s="13">
        <f t="shared" si="47"/>
        <v>14639.019289999998</v>
      </c>
      <c r="R137" s="14">
        <v>380982</v>
      </c>
      <c r="S137" s="14">
        <v>1192788</v>
      </c>
      <c r="T137" s="14">
        <v>4326175</v>
      </c>
      <c r="U137" s="14">
        <v>1378983</v>
      </c>
      <c r="V137" s="14">
        <v>627793</v>
      </c>
      <c r="W137" s="13">
        <f t="shared" si="51"/>
        <v>7906721</v>
      </c>
      <c r="X137" s="13">
        <f t="shared" si="48"/>
        <v>7906.7209999999995</v>
      </c>
      <c r="Y137" s="14">
        <v>391870</v>
      </c>
      <c r="Z137" s="14">
        <v>1211871.01</v>
      </c>
      <c r="AA137" s="14">
        <v>2555420</v>
      </c>
      <c r="AB137" s="14">
        <v>1374565</v>
      </c>
      <c r="AC137" s="14">
        <v>627541</v>
      </c>
      <c r="AD137" s="13">
        <f t="shared" si="56"/>
        <v>6161267.0099999998</v>
      </c>
      <c r="AE137" s="13">
        <f t="shared" si="57"/>
        <v>6161.2670099999996</v>
      </c>
      <c r="AF137" s="14">
        <v>10889663</v>
      </c>
      <c r="AG137" s="14">
        <v>5532595</v>
      </c>
      <c r="AH137" s="14">
        <v>7310512</v>
      </c>
      <c r="AI137" s="14">
        <v>5906431.9999999991</v>
      </c>
      <c r="AJ137" s="14">
        <f t="shared" si="58"/>
        <v>23732770</v>
      </c>
      <c r="AK137" s="13">
        <f t="shared" si="52"/>
        <v>29639202</v>
      </c>
      <c r="AL137" s="13">
        <f t="shared" si="59"/>
        <v>29639.202000000001</v>
      </c>
      <c r="AM137" s="14">
        <f t="shared" si="60"/>
        <v>11040908.319444444</v>
      </c>
      <c r="AN137" s="14">
        <f t="shared" si="61"/>
        <v>5428487.0295698922</v>
      </c>
      <c r="AO137" s="14">
        <f t="shared" si="62"/>
        <v>7172948.602150538</v>
      </c>
      <c r="AP137" s="14">
        <f t="shared" si="53"/>
        <v>9106424.2899999991</v>
      </c>
      <c r="AQ137" s="14">
        <f t="shared" si="54"/>
        <v>596209</v>
      </c>
      <c r="AR137" s="13">
        <f t="shared" si="55"/>
        <v>29639202</v>
      </c>
      <c r="AS137" s="13">
        <f t="shared" si="63"/>
        <v>9702633.2899999991</v>
      </c>
      <c r="AT137" s="25">
        <v>0</v>
      </c>
      <c r="AU137" s="26">
        <v>1</v>
      </c>
      <c r="AV137" s="27">
        <v>0</v>
      </c>
      <c r="AW137" s="30">
        <v>0</v>
      </c>
      <c r="AX137" s="17">
        <v>25</v>
      </c>
      <c r="AY137" s="19">
        <v>55</v>
      </c>
      <c r="AZ137" s="21">
        <v>0</v>
      </c>
      <c r="BA137" s="31">
        <v>0</v>
      </c>
      <c r="BB137" s="33">
        <f t="shared" si="64"/>
        <v>0</v>
      </c>
      <c r="BC137" s="33">
        <f t="shared" si="65"/>
        <v>598931465</v>
      </c>
      <c r="BD137" s="33">
        <f t="shared" si="66"/>
        <v>0</v>
      </c>
      <c r="BE137" s="33">
        <f t="shared" si="67"/>
        <v>0</v>
      </c>
      <c r="BF137" s="14">
        <v>388.48</v>
      </c>
      <c r="BG137" s="14">
        <v>388.48</v>
      </c>
      <c r="BH137" s="14">
        <v>388.48</v>
      </c>
      <c r="BI137" s="14">
        <v>127.36</v>
      </c>
      <c r="BJ137" s="13">
        <f t="shared" si="68"/>
        <v>323.2</v>
      </c>
      <c r="BK137" s="28">
        <v>0</v>
      </c>
      <c r="BL137" s="28">
        <v>0</v>
      </c>
      <c r="BM137" s="28">
        <v>0</v>
      </c>
      <c r="BN137" s="28">
        <v>1</v>
      </c>
      <c r="BO137" s="28">
        <v>0</v>
      </c>
      <c r="BP137" s="28">
        <v>0</v>
      </c>
      <c r="BQ137" s="28">
        <v>0</v>
      </c>
      <c r="BR137" s="28">
        <v>0</v>
      </c>
      <c r="BS137" s="28">
        <v>1</v>
      </c>
    </row>
    <row r="138" spans="1:71" x14ac:dyDescent="0.4">
      <c r="A138" s="15">
        <v>42125</v>
      </c>
      <c r="B138" s="32">
        <v>137</v>
      </c>
      <c r="C138" s="32">
        <v>744</v>
      </c>
      <c r="D138" s="14">
        <v>679533</v>
      </c>
      <c r="E138" s="14">
        <v>2218162</v>
      </c>
      <c r="F138" s="14">
        <v>5176493</v>
      </c>
      <c r="G138" s="14">
        <v>1588736</v>
      </c>
      <c r="H138" s="14">
        <v>878861</v>
      </c>
      <c r="I138" s="13">
        <f t="shared" si="49"/>
        <v>10541785</v>
      </c>
      <c r="J138" s="13">
        <f t="shared" si="45"/>
        <v>10541.785</v>
      </c>
      <c r="K138" s="14">
        <v>1255339</v>
      </c>
      <c r="L138" s="14">
        <v>2016991.94</v>
      </c>
      <c r="M138" s="14">
        <v>7666694.6299999999</v>
      </c>
      <c r="N138" s="14">
        <v>2648654.2999999998</v>
      </c>
      <c r="O138" s="14">
        <v>742489.46</v>
      </c>
      <c r="P138" s="13">
        <f t="shared" si="50"/>
        <v>14330169.330000002</v>
      </c>
      <c r="Q138" s="13">
        <f t="shared" si="47"/>
        <v>14330.169330000002</v>
      </c>
      <c r="R138" s="14">
        <v>385433</v>
      </c>
      <c r="S138" s="14">
        <v>1196284</v>
      </c>
      <c r="T138" s="14">
        <v>3979116</v>
      </c>
      <c r="U138" s="14">
        <v>1203345</v>
      </c>
      <c r="V138" s="14">
        <v>599558</v>
      </c>
      <c r="W138" s="13">
        <f t="shared" si="51"/>
        <v>7363736</v>
      </c>
      <c r="X138" s="13">
        <f t="shared" si="48"/>
        <v>7363.7359999999999</v>
      </c>
      <c r="Y138" s="14">
        <v>398107</v>
      </c>
      <c r="Z138" s="14">
        <v>1222318.01</v>
      </c>
      <c r="AA138" s="14">
        <v>2474148</v>
      </c>
      <c r="AB138" s="14">
        <v>1242875</v>
      </c>
      <c r="AC138" s="14">
        <v>629224</v>
      </c>
      <c r="AD138" s="13">
        <f t="shared" si="56"/>
        <v>5966672.0099999998</v>
      </c>
      <c r="AE138" s="13">
        <f t="shared" si="57"/>
        <v>5966.6720100000002</v>
      </c>
      <c r="AF138" s="14">
        <v>10541785</v>
      </c>
      <c r="AG138" s="14">
        <v>5367058</v>
      </c>
      <c r="AH138" s="14">
        <v>6800740</v>
      </c>
      <c r="AI138" s="14">
        <v>5719476</v>
      </c>
      <c r="AJ138" s="14">
        <f t="shared" si="58"/>
        <v>22709583</v>
      </c>
      <c r="AK138" s="13">
        <f t="shared" si="52"/>
        <v>28429059</v>
      </c>
      <c r="AL138" s="13">
        <f t="shared" si="59"/>
        <v>28429.059000000001</v>
      </c>
      <c r="AM138" s="14">
        <f t="shared" si="60"/>
        <v>10343418.077956989</v>
      </c>
      <c r="AN138" s="14">
        <f t="shared" si="61"/>
        <v>5266064.9731182801</v>
      </c>
      <c r="AO138" s="14">
        <f t="shared" si="62"/>
        <v>6672769.0860215053</v>
      </c>
      <c r="AP138" s="14">
        <f t="shared" si="53"/>
        <v>8963111.3300000019</v>
      </c>
      <c r="AQ138" s="14">
        <f t="shared" si="54"/>
        <v>562996</v>
      </c>
      <c r="AR138" s="13">
        <f t="shared" si="55"/>
        <v>28429059</v>
      </c>
      <c r="AS138" s="13">
        <f t="shared" si="63"/>
        <v>9526107.3300000019</v>
      </c>
      <c r="AT138" s="25">
        <v>0</v>
      </c>
      <c r="AU138" s="26">
        <v>1</v>
      </c>
      <c r="AV138" s="27">
        <v>0</v>
      </c>
      <c r="AW138" s="30">
        <v>0</v>
      </c>
      <c r="AX138" s="17">
        <v>25</v>
      </c>
      <c r="AY138" s="19">
        <v>55</v>
      </c>
      <c r="AZ138" s="21">
        <v>0</v>
      </c>
      <c r="BA138" s="31">
        <v>0</v>
      </c>
      <c r="BB138" s="33">
        <f t="shared" si="64"/>
        <v>0</v>
      </c>
      <c r="BC138" s="33">
        <f t="shared" si="65"/>
        <v>579798175</v>
      </c>
      <c r="BD138" s="33">
        <f t="shared" si="66"/>
        <v>0</v>
      </c>
      <c r="BE138" s="33">
        <f t="shared" si="67"/>
        <v>0</v>
      </c>
      <c r="BF138" s="14">
        <v>387.24</v>
      </c>
      <c r="BG138" s="14">
        <v>387.24</v>
      </c>
      <c r="BH138" s="14">
        <v>387.24</v>
      </c>
      <c r="BI138" s="14">
        <v>137.13999999999999</v>
      </c>
      <c r="BJ138" s="13">
        <f t="shared" si="68"/>
        <v>324.71500000000003</v>
      </c>
      <c r="BK138" s="28">
        <v>0</v>
      </c>
      <c r="BL138" s="28">
        <v>0</v>
      </c>
      <c r="BM138" s="28">
        <v>0</v>
      </c>
      <c r="BN138" s="28">
        <v>1</v>
      </c>
      <c r="BO138" s="28">
        <v>0</v>
      </c>
      <c r="BP138" s="28">
        <v>0</v>
      </c>
      <c r="BQ138" s="28">
        <v>0</v>
      </c>
      <c r="BR138" s="28">
        <v>0</v>
      </c>
      <c r="BS138" s="28">
        <v>1</v>
      </c>
    </row>
    <row r="139" spans="1:71" x14ac:dyDescent="0.4">
      <c r="A139" s="15">
        <v>42156</v>
      </c>
      <c r="B139" s="32">
        <v>138</v>
      </c>
      <c r="C139" s="32">
        <v>720</v>
      </c>
      <c r="D139" s="14">
        <v>695205</v>
      </c>
      <c r="E139" s="14">
        <v>2120820</v>
      </c>
      <c r="F139" s="14">
        <v>4852845</v>
      </c>
      <c r="G139" s="14">
        <v>1593710</v>
      </c>
      <c r="H139" s="14">
        <v>850268</v>
      </c>
      <c r="I139" s="13">
        <f t="shared" si="49"/>
        <v>10112848</v>
      </c>
      <c r="J139" s="13">
        <f t="shared" ref="J139:J175" si="69">I139/1000</f>
        <v>10112.848</v>
      </c>
      <c r="K139" s="14">
        <v>1216684</v>
      </c>
      <c r="L139" s="14">
        <v>1969210.87</v>
      </c>
      <c r="M139" s="14">
        <v>7623855.6399999997</v>
      </c>
      <c r="N139" s="14">
        <v>2637245</v>
      </c>
      <c r="O139" s="14">
        <v>728993.73</v>
      </c>
      <c r="P139" s="13">
        <f t="shared" si="50"/>
        <v>14175989.24</v>
      </c>
      <c r="Q139" s="13">
        <f t="shared" ref="Q139:Q175" si="70">P139/1000</f>
        <v>14175.989240000001</v>
      </c>
      <c r="R139" s="14">
        <v>389646</v>
      </c>
      <c r="S139" s="14">
        <v>1135185</v>
      </c>
      <c r="T139" s="14">
        <v>3802300</v>
      </c>
      <c r="U139" s="14">
        <v>1174355</v>
      </c>
      <c r="V139" s="14">
        <v>571174</v>
      </c>
      <c r="W139" s="13">
        <f t="shared" si="51"/>
        <v>7072660</v>
      </c>
      <c r="X139" s="13">
        <f t="shared" ref="X139:X175" si="71">W139/1000</f>
        <v>7072.66</v>
      </c>
      <c r="Y139" s="14">
        <v>391503</v>
      </c>
      <c r="Z139" s="14">
        <v>1210499.5900000001</v>
      </c>
      <c r="AA139" s="14">
        <v>2473590</v>
      </c>
      <c r="AB139" s="14">
        <v>1162576</v>
      </c>
      <c r="AC139" s="14">
        <v>664000</v>
      </c>
      <c r="AD139" s="13">
        <f t="shared" si="56"/>
        <v>5902168.5899999999</v>
      </c>
      <c r="AE139" s="13">
        <f t="shared" si="57"/>
        <v>5902.1685900000002</v>
      </c>
      <c r="AF139" s="14">
        <v>10112848</v>
      </c>
      <c r="AG139" s="14">
        <v>5328589</v>
      </c>
      <c r="AH139" s="14">
        <v>6540802</v>
      </c>
      <c r="AI139" s="14">
        <v>5656722</v>
      </c>
      <c r="AJ139" s="14">
        <f t="shared" si="58"/>
        <v>21982239</v>
      </c>
      <c r="AK139" s="13">
        <f t="shared" si="52"/>
        <v>27638961</v>
      </c>
      <c r="AL139" s="13">
        <f t="shared" si="59"/>
        <v>27638.960999999999</v>
      </c>
      <c r="AM139" s="14">
        <f t="shared" si="60"/>
        <v>10253304.222222222</v>
      </c>
      <c r="AN139" s="14">
        <f t="shared" si="61"/>
        <v>5228319.852150538</v>
      </c>
      <c r="AO139" s="14">
        <f t="shared" si="62"/>
        <v>6417722.3924731184</v>
      </c>
      <c r="AP139" s="14">
        <f t="shared" si="53"/>
        <v>8847400.2400000002</v>
      </c>
      <c r="AQ139" s="14">
        <f t="shared" si="54"/>
        <v>531858</v>
      </c>
      <c r="AR139" s="13">
        <f t="shared" si="55"/>
        <v>27638961</v>
      </c>
      <c r="AS139" s="13">
        <f t="shared" si="63"/>
        <v>9379258.2400000002</v>
      </c>
      <c r="AT139" s="25">
        <v>0</v>
      </c>
      <c r="AU139" s="26">
        <v>1</v>
      </c>
      <c r="AV139" s="27">
        <v>0</v>
      </c>
      <c r="AW139" s="30">
        <v>0</v>
      </c>
      <c r="AX139" s="17">
        <v>25</v>
      </c>
      <c r="AY139" s="19">
        <v>55</v>
      </c>
      <c r="AZ139" s="21">
        <v>0</v>
      </c>
      <c r="BA139" s="31">
        <v>0</v>
      </c>
      <c r="BB139" s="33">
        <f t="shared" si="64"/>
        <v>0</v>
      </c>
      <c r="BC139" s="33">
        <f t="shared" si="65"/>
        <v>556206640</v>
      </c>
      <c r="BD139" s="33">
        <f t="shared" si="66"/>
        <v>0</v>
      </c>
      <c r="BE139" s="33">
        <f t="shared" si="67"/>
        <v>0</v>
      </c>
      <c r="BF139" s="14">
        <v>372.73</v>
      </c>
      <c r="BG139" s="14">
        <v>372.73</v>
      </c>
      <c r="BH139" s="14">
        <v>372.73</v>
      </c>
      <c r="BI139" s="14">
        <v>372.73</v>
      </c>
      <c r="BJ139" s="13">
        <f t="shared" si="68"/>
        <v>372.73</v>
      </c>
      <c r="BK139" s="28">
        <v>0</v>
      </c>
      <c r="BL139" s="28">
        <v>0</v>
      </c>
      <c r="BM139" s="28">
        <v>0</v>
      </c>
      <c r="BN139" s="28">
        <v>1</v>
      </c>
      <c r="BO139" s="28">
        <v>0</v>
      </c>
      <c r="BP139" s="28">
        <v>0</v>
      </c>
      <c r="BQ139" s="28">
        <v>0</v>
      </c>
      <c r="BR139" s="28">
        <v>0</v>
      </c>
      <c r="BS139" s="28">
        <v>1</v>
      </c>
    </row>
    <row r="140" spans="1:71" x14ac:dyDescent="0.4">
      <c r="A140" s="15">
        <v>42186</v>
      </c>
      <c r="B140" s="32">
        <v>139</v>
      </c>
      <c r="C140" s="32">
        <v>744</v>
      </c>
      <c r="D140" s="14">
        <v>746477</v>
      </c>
      <c r="E140" s="14">
        <v>2025226</v>
      </c>
      <c r="F140" s="14">
        <v>4913722</v>
      </c>
      <c r="G140" s="14">
        <v>1605688</v>
      </c>
      <c r="H140" s="14">
        <v>819639</v>
      </c>
      <c r="I140" s="13">
        <f t="shared" si="49"/>
        <v>10110752</v>
      </c>
      <c r="J140" s="13">
        <f t="shared" si="69"/>
        <v>10110.752</v>
      </c>
      <c r="K140" s="14">
        <v>1269982</v>
      </c>
      <c r="L140" s="14">
        <v>1929690.92</v>
      </c>
      <c r="M140" s="14">
        <v>7453325.4699999997</v>
      </c>
      <c r="N140" s="14">
        <v>2559948</v>
      </c>
      <c r="O140" s="14">
        <v>740471.37</v>
      </c>
      <c r="P140" s="13">
        <f t="shared" si="50"/>
        <v>13953417.76</v>
      </c>
      <c r="Q140" s="13">
        <f t="shared" si="70"/>
        <v>13953.41776</v>
      </c>
      <c r="R140" s="14">
        <v>416243</v>
      </c>
      <c r="S140" s="14">
        <v>1083527</v>
      </c>
      <c r="T140" s="14">
        <v>3661598</v>
      </c>
      <c r="U140" s="14">
        <v>1116501</v>
      </c>
      <c r="V140" s="14">
        <v>560693</v>
      </c>
      <c r="W140" s="13">
        <f t="shared" si="51"/>
        <v>6838562</v>
      </c>
      <c r="X140" s="13">
        <f t="shared" si="71"/>
        <v>6838.5619999999999</v>
      </c>
      <c r="Y140" s="14">
        <v>400938</v>
      </c>
      <c r="Z140" s="14">
        <v>1177045.53</v>
      </c>
      <c r="AA140" s="14">
        <v>2504276</v>
      </c>
      <c r="AB140" s="14">
        <v>1164403</v>
      </c>
      <c r="AC140" s="14">
        <v>667049</v>
      </c>
      <c r="AD140" s="13">
        <f t="shared" si="56"/>
        <v>5913711.5300000003</v>
      </c>
      <c r="AE140" s="13">
        <f t="shared" si="57"/>
        <v>5913.7115300000005</v>
      </c>
      <c r="AF140" s="14">
        <v>10110752</v>
      </c>
      <c r="AG140" s="14">
        <v>5154093</v>
      </c>
      <c r="AH140" s="14">
        <v>6316692</v>
      </c>
      <c r="AI140" s="14">
        <v>5677488</v>
      </c>
      <c r="AJ140" s="14">
        <f t="shared" si="58"/>
        <v>21581537</v>
      </c>
      <c r="AK140" s="13">
        <f t="shared" si="52"/>
        <v>27259025</v>
      </c>
      <c r="AL140" s="13">
        <f t="shared" si="59"/>
        <v>27259.025000000001</v>
      </c>
      <c r="AM140" s="14">
        <f t="shared" si="60"/>
        <v>9920495.9139784947</v>
      </c>
      <c r="AN140" s="14">
        <f t="shared" si="61"/>
        <v>5057107.3790322579</v>
      </c>
      <c r="AO140" s="14">
        <f t="shared" si="62"/>
        <v>6197829.5161290327</v>
      </c>
      <c r="AP140" s="14">
        <f t="shared" si="53"/>
        <v>8799324.7599999998</v>
      </c>
      <c r="AQ140" s="14">
        <f t="shared" si="54"/>
        <v>521870</v>
      </c>
      <c r="AR140" s="13">
        <f t="shared" si="55"/>
        <v>27259025</v>
      </c>
      <c r="AS140" s="13">
        <f t="shared" si="63"/>
        <v>9321194.7599999998</v>
      </c>
      <c r="AT140" s="25">
        <v>0</v>
      </c>
      <c r="AU140" s="26">
        <v>1</v>
      </c>
      <c r="AV140" s="27">
        <v>0</v>
      </c>
      <c r="AW140" s="30">
        <v>0</v>
      </c>
      <c r="AX140" s="17">
        <v>25</v>
      </c>
      <c r="AY140" s="19">
        <v>55</v>
      </c>
      <c r="AZ140" s="21">
        <v>0</v>
      </c>
      <c r="BA140" s="31">
        <v>0</v>
      </c>
      <c r="BB140" s="33">
        <f t="shared" si="64"/>
        <v>0</v>
      </c>
      <c r="BC140" s="33">
        <f t="shared" si="65"/>
        <v>556091360</v>
      </c>
      <c r="BD140" s="33">
        <f t="shared" si="66"/>
        <v>0</v>
      </c>
      <c r="BE140" s="33">
        <f t="shared" si="67"/>
        <v>0</v>
      </c>
      <c r="BF140" s="14">
        <v>240.08</v>
      </c>
      <c r="BG140" s="14">
        <v>205.97</v>
      </c>
      <c r="BH140" s="14">
        <v>243.74</v>
      </c>
      <c r="BI140" s="14">
        <v>241.24</v>
      </c>
      <c r="BJ140" s="13">
        <f t="shared" si="68"/>
        <v>232.75749999999999</v>
      </c>
      <c r="BK140" s="28">
        <v>0</v>
      </c>
      <c r="BL140" s="28">
        <v>0</v>
      </c>
      <c r="BM140" s="28">
        <v>0</v>
      </c>
      <c r="BN140" s="28">
        <v>1</v>
      </c>
      <c r="BO140" s="28">
        <v>0</v>
      </c>
      <c r="BP140" s="28">
        <v>0</v>
      </c>
      <c r="BQ140" s="28">
        <v>0</v>
      </c>
      <c r="BR140" s="28">
        <v>0</v>
      </c>
      <c r="BS140" s="28">
        <v>1</v>
      </c>
    </row>
    <row r="141" spans="1:71" x14ac:dyDescent="0.4">
      <c r="A141" s="15">
        <v>42217</v>
      </c>
      <c r="B141" s="32">
        <v>140</v>
      </c>
      <c r="C141" s="32">
        <v>744</v>
      </c>
      <c r="D141" s="14">
        <v>763948</v>
      </c>
      <c r="E141" s="14">
        <v>2000513</v>
      </c>
      <c r="F141" s="14">
        <v>5080894</v>
      </c>
      <c r="G141" s="14">
        <v>1621249</v>
      </c>
      <c r="H141" s="14">
        <v>846311</v>
      </c>
      <c r="I141" s="13">
        <f t="shared" si="49"/>
        <v>10312915</v>
      </c>
      <c r="J141" s="13">
        <f t="shared" si="69"/>
        <v>10312.915000000001</v>
      </c>
      <c r="K141" s="14">
        <v>1284346.49</v>
      </c>
      <c r="L141" s="14">
        <v>1992131.3900000001</v>
      </c>
      <c r="M141" s="14">
        <v>7615559.1699999999</v>
      </c>
      <c r="N141" s="14">
        <v>2648851.5</v>
      </c>
      <c r="O141" s="14">
        <v>745062.64</v>
      </c>
      <c r="P141" s="13">
        <f t="shared" si="50"/>
        <v>14285951.190000001</v>
      </c>
      <c r="Q141" s="13">
        <f t="shared" si="70"/>
        <v>14285.951190000002</v>
      </c>
      <c r="R141" s="14">
        <v>420605</v>
      </c>
      <c r="S141" s="14">
        <v>1117185</v>
      </c>
      <c r="T141" s="14">
        <v>3772081</v>
      </c>
      <c r="U141" s="14">
        <v>1180559</v>
      </c>
      <c r="V141" s="14">
        <v>586995</v>
      </c>
      <c r="W141" s="13">
        <f t="shared" si="51"/>
        <v>7077425</v>
      </c>
      <c r="X141" s="13">
        <f t="shared" si="71"/>
        <v>7077.4250000000002</v>
      </c>
      <c r="Y141" s="14">
        <v>423078</v>
      </c>
      <c r="Z141" s="14">
        <v>1224052.92</v>
      </c>
      <c r="AA141" s="14">
        <v>2616460</v>
      </c>
      <c r="AB141" s="14">
        <v>1197884</v>
      </c>
      <c r="AC141" s="14">
        <v>720919</v>
      </c>
      <c r="AD141" s="13">
        <f t="shared" si="56"/>
        <v>6182393.9199999999</v>
      </c>
      <c r="AE141" s="13">
        <f t="shared" si="57"/>
        <v>6182.3939199999995</v>
      </c>
      <c r="AF141" s="14">
        <v>10312915</v>
      </c>
      <c r="AG141" s="14">
        <v>5262221.49</v>
      </c>
      <c r="AH141" s="14">
        <v>6547262</v>
      </c>
      <c r="AI141" s="14">
        <v>5931717.9999999991</v>
      </c>
      <c r="AJ141" s="14">
        <f t="shared" si="58"/>
        <v>22122398.490000002</v>
      </c>
      <c r="AK141" s="13">
        <f t="shared" si="52"/>
        <v>28054116.490000002</v>
      </c>
      <c r="AL141" s="13">
        <f t="shared" si="59"/>
        <v>28054.11649</v>
      </c>
      <c r="AM141" s="14">
        <f t="shared" si="60"/>
        <v>10118854.771505376</v>
      </c>
      <c r="AN141" s="14">
        <f t="shared" si="61"/>
        <v>5163201.1931451615</v>
      </c>
      <c r="AO141" s="14">
        <f t="shared" si="62"/>
        <v>6424060.833333334</v>
      </c>
      <c r="AP141" s="14">
        <f t="shared" si="53"/>
        <v>9023729.7000000011</v>
      </c>
      <c r="AQ141" s="14">
        <f t="shared" si="54"/>
        <v>530163</v>
      </c>
      <c r="AR141" s="13">
        <f t="shared" si="55"/>
        <v>28054116.490000002</v>
      </c>
      <c r="AS141" s="13">
        <f t="shared" si="63"/>
        <v>9553892.7000000011</v>
      </c>
      <c r="AT141" s="25">
        <v>0</v>
      </c>
      <c r="AU141" s="26">
        <v>1</v>
      </c>
      <c r="AV141" s="27">
        <v>0</v>
      </c>
      <c r="AW141" s="30">
        <v>0</v>
      </c>
      <c r="AX141" s="17">
        <v>25</v>
      </c>
      <c r="AY141" s="19">
        <v>55</v>
      </c>
      <c r="AZ141" s="21">
        <v>0</v>
      </c>
      <c r="BA141" s="31">
        <v>0</v>
      </c>
      <c r="BB141" s="33">
        <f t="shared" si="64"/>
        <v>0</v>
      </c>
      <c r="BC141" s="33">
        <f t="shared" si="65"/>
        <v>567210325</v>
      </c>
      <c r="BD141" s="33">
        <f t="shared" si="66"/>
        <v>0</v>
      </c>
      <c r="BE141" s="33">
        <f t="shared" si="67"/>
        <v>0</v>
      </c>
      <c r="BF141" s="14">
        <v>145.09</v>
      </c>
      <c r="BG141" s="14">
        <v>145.09</v>
      </c>
      <c r="BH141" s="14">
        <v>145.09</v>
      </c>
      <c r="BI141" s="14">
        <v>145.09</v>
      </c>
      <c r="BJ141" s="13">
        <f t="shared" si="68"/>
        <v>145.09</v>
      </c>
      <c r="BK141" s="28">
        <v>0</v>
      </c>
      <c r="BL141" s="28">
        <v>0</v>
      </c>
      <c r="BM141" s="28">
        <v>0</v>
      </c>
      <c r="BN141" s="28">
        <v>1</v>
      </c>
      <c r="BO141" s="28">
        <v>0</v>
      </c>
      <c r="BP141" s="28">
        <v>0</v>
      </c>
      <c r="BQ141" s="28">
        <v>0</v>
      </c>
      <c r="BR141" s="28">
        <v>0</v>
      </c>
      <c r="BS141" s="28">
        <v>1</v>
      </c>
    </row>
    <row r="142" spans="1:71" x14ac:dyDescent="0.4">
      <c r="A142" s="15">
        <v>42248</v>
      </c>
      <c r="B142" s="32">
        <v>141</v>
      </c>
      <c r="C142" s="32">
        <v>720</v>
      </c>
      <c r="D142" s="14">
        <v>820516</v>
      </c>
      <c r="E142" s="14">
        <v>2086557</v>
      </c>
      <c r="F142" s="14">
        <v>5030736</v>
      </c>
      <c r="G142" s="14">
        <v>1557532</v>
      </c>
      <c r="H142" s="14">
        <v>941162</v>
      </c>
      <c r="I142" s="13">
        <f t="shared" si="49"/>
        <v>10436503</v>
      </c>
      <c r="J142" s="13">
        <f t="shared" si="69"/>
        <v>10436.503000000001</v>
      </c>
      <c r="K142" s="14">
        <v>1268086</v>
      </c>
      <c r="L142" s="14">
        <v>1863705.3399999999</v>
      </c>
      <c r="M142" s="14">
        <v>7514243.0100000007</v>
      </c>
      <c r="N142" s="14">
        <v>2592008.35</v>
      </c>
      <c r="O142" s="14">
        <v>763874.55</v>
      </c>
      <c r="P142" s="13">
        <f t="shared" si="50"/>
        <v>14001917.250000002</v>
      </c>
      <c r="Q142" s="13">
        <f t="shared" si="70"/>
        <v>14001.917250000002</v>
      </c>
      <c r="R142" s="14">
        <v>446105</v>
      </c>
      <c r="S142" s="14">
        <v>1149289</v>
      </c>
      <c r="T142" s="14">
        <v>3780478</v>
      </c>
      <c r="U142" s="14">
        <v>1161470</v>
      </c>
      <c r="V142" s="14">
        <v>623827</v>
      </c>
      <c r="W142" s="13">
        <f t="shared" si="51"/>
        <v>7161169</v>
      </c>
      <c r="X142" s="13">
        <f t="shared" si="71"/>
        <v>7161.1689999999999</v>
      </c>
      <c r="Y142" s="14">
        <v>429737</v>
      </c>
      <c r="Z142" s="14">
        <v>1285911.3500000001</v>
      </c>
      <c r="AA142" s="14">
        <v>2593951</v>
      </c>
      <c r="AB142" s="14">
        <v>1182999</v>
      </c>
      <c r="AC142" s="14">
        <v>749462</v>
      </c>
      <c r="AD142" s="13">
        <f t="shared" si="56"/>
        <v>6242060.3499999996</v>
      </c>
      <c r="AE142" s="13">
        <f t="shared" si="57"/>
        <v>6242.0603499999997</v>
      </c>
      <c r="AF142" s="14">
        <v>10436503</v>
      </c>
      <c r="AG142" s="14">
        <v>5149907</v>
      </c>
      <c r="AH142" s="14">
        <v>6622472</v>
      </c>
      <c r="AI142" s="14">
        <v>5984772.9999999991</v>
      </c>
      <c r="AJ142" s="14">
        <f t="shared" si="58"/>
        <v>22208882</v>
      </c>
      <c r="AK142" s="13">
        <f t="shared" si="52"/>
        <v>28193655</v>
      </c>
      <c r="AL142" s="13">
        <f t="shared" si="59"/>
        <v>28193.654999999999</v>
      </c>
      <c r="AM142" s="14">
        <f t="shared" si="60"/>
        <v>10581454.430555556</v>
      </c>
      <c r="AN142" s="14">
        <f t="shared" si="61"/>
        <v>5053000.147849462</v>
      </c>
      <c r="AO142" s="14">
        <f t="shared" si="62"/>
        <v>6497855.5913978489</v>
      </c>
      <c r="AP142" s="14">
        <f t="shared" si="53"/>
        <v>8852010.2500000019</v>
      </c>
      <c r="AQ142" s="14">
        <f t="shared" si="54"/>
        <v>538697</v>
      </c>
      <c r="AR142" s="13">
        <f t="shared" si="55"/>
        <v>28193655</v>
      </c>
      <c r="AS142" s="13">
        <f t="shared" si="63"/>
        <v>9390707.2500000019</v>
      </c>
      <c r="AT142" s="25">
        <v>0</v>
      </c>
      <c r="AU142" s="26">
        <v>1</v>
      </c>
      <c r="AV142" s="27">
        <v>0</v>
      </c>
      <c r="AW142" s="30">
        <v>0</v>
      </c>
      <c r="AX142" s="17">
        <v>25</v>
      </c>
      <c r="AY142" s="19">
        <v>45</v>
      </c>
      <c r="AZ142" s="21">
        <v>0</v>
      </c>
      <c r="BA142" s="31">
        <v>0</v>
      </c>
      <c r="BB142" s="33">
        <f t="shared" si="64"/>
        <v>0</v>
      </c>
      <c r="BC142" s="33">
        <f t="shared" si="65"/>
        <v>469642635</v>
      </c>
      <c r="BD142" s="33">
        <f t="shared" si="66"/>
        <v>0</v>
      </c>
      <c r="BE142" s="33">
        <f t="shared" si="67"/>
        <v>0</v>
      </c>
      <c r="BF142" s="14">
        <v>227.04</v>
      </c>
      <c r="BG142" s="14">
        <v>227.04</v>
      </c>
      <c r="BH142" s="14">
        <v>227.04</v>
      </c>
      <c r="BI142" s="14">
        <v>227.04</v>
      </c>
      <c r="BJ142" s="13">
        <f t="shared" si="68"/>
        <v>227.04</v>
      </c>
      <c r="BK142" s="28">
        <v>0</v>
      </c>
      <c r="BL142" s="28">
        <v>0</v>
      </c>
      <c r="BM142" s="28">
        <v>0</v>
      </c>
      <c r="BN142" s="28">
        <v>1</v>
      </c>
      <c r="BO142" s="28">
        <v>0</v>
      </c>
      <c r="BP142" s="28">
        <v>0</v>
      </c>
      <c r="BQ142" s="28">
        <v>0</v>
      </c>
      <c r="BR142" s="28">
        <v>0</v>
      </c>
      <c r="BS142" s="28">
        <v>1</v>
      </c>
    </row>
    <row r="143" spans="1:71" x14ac:dyDescent="0.4">
      <c r="A143" s="15">
        <v>42278</v>
      </c>
      <c r="B143" s="32">
        <v>142</v>
      </c>
      <c r="C143" s="32">
        <v>743</v>
      </c>
      <c r="D143" s="14">
        <v>884653</v>
      </c>
      <c r="E143" s="14">
        <v>2162718</v>
      </c>
      <c r="F143" s="14">
        <v>5465728</v>
      </c>
      <c r="G143" s="14">
        <v>1611874</v>
      </c>
      <c r="H143" s="14">
        <v>1008380</v>
      </c>
      <c r="I143" s="13">
        <f t="shared" si="49"/>
        <v>11133353</v>
      </c>
      <c r="J143" s="13">
        <f t="shared" si="69"/>
        <v>11133.352999999999</v>
      </c>
      <c r="K143" s="14">
        <v>1280572</v>
      </c>
      <c r="L143" s="14">
        <v>1939351.35</v>
      </c>
      <c r="M143" s="14">
        <v>7532545.9399999995</v>
      </c>
      <c r="N143" s="14">
        <v>2558755.8400000003</v>
      </c>
      <c r="O143" s="14">
        <v>805939.05</v>
      </c>
      <c r="P143" s="13">
        <f t="shared" si="50"/>
        <v>14117164.18</v>
      </c>
      <c r="Q143" s="13">
        <f t="shared" si="70"/>
        <v>14117.16418</v>
      </c>
      <c r="R143" s="14">
        <v>460262</v>
      </c>
      <c r="S143" s="14">
        <v>1182344</v>
      </c>
      <c r="T143" s="14">
        <v>4136559</v>
      </c>
      <c r="U143" s="14">
        <v>1197395</v>
      </c>
      <c r="V143" s="14">
        <v>654211</v>
      </c>
      <c r="W143" s="13">
        <f t="shared" si="51"/>
        <v>7630771</v>
      </c>
      <c r="X143" s="13">
        <f t="shared" si="71"/>
        <v>7630.7709999999997</v>
      </c>
      <c r="Y143" s="14">
        <v>424525</v>
      </c>
      <c r="Z143" s="14">
        <v>1350182.39</v>
      </c>
      <c r="AA143" s="14">
        <v>2679713</v>
      </c>
      <c r="AB143" s="14">
        <v>1193314</v>
      </c>
      <c r="AC143" s="14">
        <v>747643</v>
      </c>
      <c r="AD143" s="13">
        <f t="shared" si="56"/>
        <v>6395377.3899999997</v>
      </c>
      <c r="AE143" s="13">
        <f t="shared" si="57"/>
        <v>6395.3773899999997</v>
      </c>
      <c r="AF143" s="14">
        <v>11133353</v>
      </c>
      <c r="AG143" s="14">
        <v>5261332</v>
      </c>
      <c r="AH143" s="14">
        <v>7063745</v>
      </c>
      <c r="AI143" s="14">
        <v>6143093</v>
      </c>
      <c r="AJ143" s="14">
        <f t="shared" si="58"/>
        <v>23458430</v>
      </c>
      <c r="AK143" s="13">
        <f t="shared" si="52"/>
        <v>29601523</v>
      </c>
      <c r="AL143" s="13">
        <f t="shared" si="59"/>
        <v>29601.523000000001</v>
      </c>
      <c r="AM143" s="14">
        <f t="shared" si="60"/>
        <v>10938556.783310901</v>
      </c>
      <c r="AN143" s="14">
        <f t="shared" si="61"/>
        <v>5162328.4408602146</v>
      </c>
      <c r="AO143" s="14">
        <f t="shared" si="62"/>
        <v>6930825.0672043012</v>
      </c>
      <c r="AP143" s="14">
        <f t="shared" si="53"/>
        <v>8855832.1799999997</v>
      </c>
      <c r="AQ143" s="14">
        <f t="shared" si="54"/>
        <v>567026</v>
      </c>
      <c r="AR143" s="13">
        <f t="shared" si="55"/>
        <v>29601523</v>
      </c>
      <c r="AS143" s="13">
        <f t="shared" si="63"/>
        <v>9422858.1799999997</v>
      </c>
      <c r="AT143" s="25">
        <v>0</v>
      </c>
      <c r="AU143" s="26">
        <v>1</v>
      </c>
      <c r="AV143" s="27">
        <v>0</v>
      </c>
      <c r="AW143" s="30">
        <v>0</v>
      </c>
      <c r="AX143" s="17">
        <v>25</v>
      </c>
      <c r="AY143" s="19">
        <v>45</v>
      </c>
      <c r="AZ143" s="21">
        <v>0</v>
      </c>
      <c r="BA143" s="31">
        <v>0</v>
      </c>
      <c r="BB143" s="33">
        <f t="shared" si="64"/>
        <v>0</v>
      </c>
      <c r="BC143" s="33">
        <f t="shared" si="65"/>
        <v>501000885</v>
      </c>
      <c r="BD143" s="33">
        <f t="shared" si="66"/>
        <v>0</v>
      </c>
      <c r="BE143" s="33">
        <f t="shared" si="67"/>
        <v>0</v>
      </c>
      <c r="BF143" s="14">
        <v>212.32</v>
      </c>
      <c r="BG143" s="14">
        <v>203.72</v>
      </c>
      <c r="BH143" s="14">
        <v>218.92</v>
      </c>
      <c r="BI143" s="14">
        <v>218.92</v>
      </c>
      <c r="BJ143" s="13">
        <f t="shared" si="68"/>
        <v>213.46999999999997</v>
      </c>
      <c r="BK143" s="28">
        <v>0</v>
      </c>
      <c r="BL143" s="28">
        <v>0</v>
      </c>
      <c r="BM143" s="28">
        <v>0</v>
      </c>
      <c r="BN143" s="28">
        <v>1</v>
      </c>
      <c r="BO143" s="28">
        <v>0</v>
      </c>
      <c r="BP143" s="28">
        <v>0</v>
      </c>
      <c r="BQ143" s="28">
        <v>0</v>
      </c>
      <c r="BR143" s="28">
        <v>0</v>
      </c>
      <c r="BS143" s="28">
        <v>1</v>
      </c>
    </row>
    <row r="144" spans="1:71" x14ac:dyDescent="0.4">
      <c r="A144" s="15">
        <v>42309</v>
      </c>
      <c r="B144" s="32">
        <v>143</v>
      </c>
      <c r="C144" s="32">
        <v>720</v>
      </c>
      <c r="D144" s="14">
        <v>872136</v>
      </c>
      <c r="E144" s="14">
        <v>2193135</v>
      </c>
      <c r="F144" s="14">
        <v>5457842</v>
      </c>
      <c r="G144" s="14">
        <v>1612892</v>
      </c>
      <c r="H144" s="14">
        <v>995736</v>
      </c>
      <c r="I144" s="13">
        <f t="shared" si="49"/>
        <v>11131741</v>
      </c>
      <c r="J144" s="13">
        <f t="shared" si="69"/>
        <v>11131.741</v>
      </c>
      <c r="K144" s="14">
        <v>1230461</v>
      </c>
      <c r="L144" s="14">
        <v>1885783.4</v>
      </c>
      <c r="M144" s="14">
        <v>7404271.0999999996</v>
      </c>
      <c r="N144" s="14">
        <v>2595098.54</v>
      </c>
      <c r="O144" s="14">
        <v>757946.88</v>
      </c>
      <c r="P144" s="13">
        <f t="shared" si="50"/>
        <v>13873560.92</v>
      </c>
      <c r="Q144" s="13">
        <f t="shared" si="70"/>
        <v>13873.56092</v>
      </c>
      <c r="R144" s="14">
        <v>447321</v>
      </c>
      <c r="S144" s="14">
        <v>1210805</v>
      </c>
      <c r="T144" s="14">
        <v>4262362</v>
      </c>
      <c r="U144" s="14">
        <v>1211843</v>
      </c>
      <c r="V144" s="14">
        <v>658369</v>
      </c>
      <c r="W144" s="13">
        <f t="shared" si="51"/>
        <v>7790700</v>
      </c>
      <c r="X144" s="13">
        <f t="shared" si="71"/>
        <v>7790.7</v>
      </c>
      <c r="Y144" s="14">
        <v>408190</v>
      </c>
      <c r="Z144" s="14">
        <v>1364982.45</v>
      </c>
      <c r="AA144" s="14">
        <v>2712357</v>
      </c>
      <c r="AB144" s="14">
        <v>1216862</v>
      </c>
      <c r="AC144" s="14">
        <v>726462</v>
      </c>
      <c r="AD144" s="13">
        <f t="shared" si="56"/>
        <v>6428853.4500000002</v>
      </c>
      <c r="AE144" s="13">
        <f t="shared" si="57"/>
        <v>6428.8534500000005</v>
      </c>
      <c r="AF144" s="14">
        <v>11131741</v>
      </c>
      <c r="AG144" s="14">
        <v>5199021</v>
      </c>
      <c r="AH144" s="14">
        <v>7206668</v>
      </c>
      <c r="AI144" s="14">
        <v>6169601</v>
      </c>
      <c r="AJ144" s="14">
        <f t="shared" si="58"/>
        <v>23537430</v>
      </c>
      <c r="AK144" s="13">
        <f t="shared" si="52"/>
        <v>29707031</v>
      </c>
      <c r="AL144" s="13">
        <f t="shared" si="59"/>
        <v>29707.030999999999</v>
      </c>
      <c r="AM144" s="14">
        <f t="shared" si="60"/>
        <v>11286348.51388889</v>
      </c>
      <c r="AN144" s="14">
        <f t="shared" si="61"/>
        <v>5101189.9596774196</v>
      </c>
      <c r="AO144" s="14">
        <f t="shared" si="62"/>
        <v>7071058.6559139779</v>
      </c>
      <c r="AP144" s="14">
        <f t="shared" si="53"/>
        <v>8674539.9199999999</v>
      </c>
      <c r="AQ144" s="14">
        <f t="shared" si="54"/>
        <v>584032</v>
      </c>
      <c r="AR144" s="13">
        <f t="shared" si="55"/>
        <v>29707031</v>
      </c>
      <c r="AS144" s="13">
        <f t="shared" si="63"/>
        <v>9258571.9199999999</v>
      </c>
      <c r="AT144" s="25">
        <v>0</v>
      </c>
      <c r="AU144" s="26">
        <v>1</v>
      </c>
      <c r="AV144" s="27">
        <v>0</v>
      </c>
      <c r="AW144" s="30">
        <v>0</v>
      </c>
      <c r="AX144" s="17">
        <v>25</v>
      </c>
      <c r="AY144" s="19">
        <v>45</v>
      </c>
      <c r="AZ144" s="21">
        <v>0</v>
      </c>
      <c r="BA144" s="31">
        <v>0</v>
      </c>
      <c r="BB144" s="33">
        <f t="shared" si="64"/>
        <v>0</v>
      </c>
      <c r="BC144" s="33">
        <f t="shared" si="65"/>
        <v>500928345</v>
      </c>
      <c r="BD144" s="33">
        <f t="shared" si="66"/>
        <v>0</v>
      </c>
      <c r="BE144" s="33">
        <f t="shared" si="67"/>
        <v>0</v>
      </c>
      <c r="BF144" s="14">
        <v>202.87</v>
      </c>
      <c r="BG144" s="14">
        <v>186.28</v>
      </c>
      <c r="BH144" s="14">
        <v>274.89999999999998</v>
      </c>
      <c r="BI144" s="14">
        <v>257.60000000000002</v>
      </c>
      <c r="BJ144" s="13">
        <f t="shared" si="68"/>
        <v>230.41249999999999</v>
      </c>
      <c r="BK144" s="28">
        <v>0</v>
      </c>
      <c r="BL144" s="28">
        <v>0</v>
      </c>
      <c r="BM144" s="28">
        <v>0</v>
      </c>
      <c r="BN144" s="28">
        <v>1</v>
      </c>
      <c r="BO144" s="28">
        <v>0</v>
      </c>
      <c r="BP144" s="28">
        <v>0</v>
      </c>
      <c r="BQ144" s="28">
        <v>0</v>
      </c>
      <c r="BR144" s="28">
        <v>0</v>
      </c>
      <c r="BS144" s="28">
        <v>1</v>
      </c>
    </row>
    <row r="145" spans="1:71" x14ac:dyDescent="0.4">
      <c r="A145" s="15">
        <v>42339</v>
      </c>
      <c r="B145" s="32">
        <v>144</v>
      </c>
      <c r="C145" s="32">
        <v>744</v>
      </c>
      <c r="D145" s="14">
        <v>851295</v>
      </c>
      <c r="E145" s="14">
        <v>2317043</v>
      </c>
      <c r="F145" s="14">
        <v>5383171</v>
      </c>
      <c r="G145" s="14">
        <v>1603341</v>
      </c>
      <c r="H145" s="14">
        <v>928685</v>
      </c>
      <c r="I145" s="13">
        <f t="shared" si="49"/>
        <v>11083535</v>
      </c>
      <c r="J145" s="13">
        <f t="shared" si="69"/>
        <v>11083.535</v>
      </c>
      <c r="K145" s="14">
        <v>1251870</v>
      </c>
      <c r="L145" s="14">
        <v>1830673.72</v>
      </c>
      <c r="M145" s="14">
        <v>7100173.9400000004</v>
      </c>
      <c r="N145" s="14">
        <v>2490414.2200000002</v>
      </c>
      <c r="O145" s="14">
        <v>721602.89</v>
      </c>
      <c r="P145" s="13">
        <f t="shared" si="50"/>
        <v>13394734.770000001</v>
      </c>
      <c r="Q145" s="13">
        <f t="shared" si="70"/>
        <v>13394.734770000001</v>
      </c>
      <c r="R145" s="14">
        <v>445125</v>
      </c>
      <c r="S145" s="14">
        <v>1267860</v>
      </c>
      <c r="T145" s="14">
        <v>4258472</v>
      </c>
      <c r="U145" s="14">
        <v>1247150</v>
      </c>
      <c r="V145" s="14">
        <v>633402</v>
      </c>
      <c r="W145" s="13">
        <f t="shared" si="51"/>
        <v>7852009</v>
      </c>
      <c r="X145" s="13">
        <f t="shared" si="71"/>
        <v>7852.009</v>
      </c>
      <c r="Y145" s="14">
        <v>414344</v>
      </c>
      <c r="Z145" s="14">
        <v>1377047.59</v>
      </c>
      <c r="AA145" s="14">
        <v>2617565</v>
      </c>
      <c r="AB145" s="14">
        <v>1263886</v>
      </c>
      <c r="AC145" s="14">
        <v>666839</v>
      </c>
      <c r="AD145" s="13">
        <f t="shared" si="56"/>
        <v>6339681.5899999999</v>
      </c>
      <c r="AE145" s="13">
        <f t="shared" si="57"/>
        <v>6339.6815900000001</v>
      </c>
      <c r="AF145" s="14">
        <v>11083535</v>
      </c>
      <c r="AG145" s="14">
        <v>5060239</v>
      </c>
      <c r="AH145" s="14">
        <v>7256796</v>
      </c>
      <c r="AI145" s="14">
        <v>6087360</v>
      </c>
      <c r="AJ145" s="14">
        <f t="shared" si="58"/>
        <v>23400570</v>
      </c>
      <c r="AK145" s="13">
        <f t="shared" si="52"/>
        <v>29487930</v>
      </c>
      <c r="AL145" s="13">
        <f t="shared" si="59"/>
        <v>29487.93</v>
      </c>
      <c r="AM145" s="14">
        <f t="shared" si="60"/>
        <v>10874973.857526882</v>
      </c>
      <c r="AN145" s="14">
        <f t="shared" si="61"/>
        <v>4965019.4489247315</v>
      </c>
      <c r="AO145" s="14">
        <f t="shared" si="62"/>
        <v>7120243.3870967738</v>
      </c>
      <c r="AP145" s="14">
        <f t="shared" si="53"/>
        <v>8334495.7700000014</v>
      </c>
      <c r="AQ145" s="14">
        <f t="shared" si="54"/>
        <v>595213</v>
      </c>
      <c r="AR145" s="13">
        <f t="shared" si="55"/>
        <v>29487930</v>
      </c>
      <c r="AS145" s="13">
        <f t="shared" si="63"/>
        <v>8929708.7700000014</v>
      </c>
      <c r="AT145" s="25">
        <v>0</v>
      </c>
      <c r="AU145" s="26">
        <v>1</v>
      </c>
      <c r="AV145" s="27">
        <v>0</v>
      </c>
      <c r="AW145" s="30">
        <v>0</v>
      </c>
      <c r="AX145" s="17">
        <v>25</v>
      </c>
      <c r="AY145" s="19">
        <v>45</v>
      </c>
      <c r="AZ145" s="21">
        <v>0</v>
      </c>
      <c r="BA145" s="31">
        <v>0</v>
      </c>
      <c r="BB145" s="33">
        <f t="shared" si="64"/>
        <v>0</v>
      </c>
      <c r="BC145" s="33">
        <f t="shared" si="65"/>
        <v>498759075</v>
      </c>
      <c r="BD145" s="33">
        <f t="shared" si="66"/>
        <v>0</v>
      </c>
      <c r="BE145" s="33">
        <f t="shared" si="67"/>
        <v>0</v>
      </c>
      <c r="BF145" s="14">
        <v>116.08</v>
      </c>
      <c r="BG145" s="14">
        <v>110.55</v>
      </c>
      <c r="BH145" s="14">
        <v>303.22000000000003</v>
      </c>
      <c r="BI145" s="14">
        <v>166.89</v>
      </c>
      <c r="BJ145" s="13">
        <f t="shared" si="68"/>
        <v>174.185</v>
      </c>
      <c r="BK145" s="28">
        <v>0</v>
      </c>
      <c r="BL145" s="28">
        <v>0</v>
      </c>
      <c r="BM145" s="28">
        <v>0</v>
      </c>
      <c r="BN145" s="28">
        <v>1</v>
      </c>
      <c r="BO145" s="28">
        <v>0</v>
      </c>
      <c r="BP145" s="28">
        <v>0</v>
      </c>
      <c r="BQ145" s="28">
        <v>0</v>
      </c>
      <c r="BR145" s="28">
        <v>0</v>
      </c>
      <c r="BS145" s="28">
        <v>1</v>
      </c>
    </row>
    <row r="146" spans="1:71" x14ac:dyDescent="0.4">
      <c r="A146" s="15">
        <v>42370</v>
      </c>
      <c r="B146" s="32">
        <v>145</v>
      </c>
      <c r="C146" s="32">
        <v>744</v>
      </c>
      <c r="D146" s="14">
        <v>759843</v>
      </c>
      <c r="E146" s="14">
        <v>2295490</v>
      </c>
      <c r="F146" s="14">
        <v>5864497</v>
      </c>
      <c r="G146" s="14">
        <v>1951618</v>
      </c>
      <c r="H146" s="14">
        <v>958648</v>
      </c>
      <c r="I146" s="13">
        <f t="shared" si="49"/>
        <v>11830096</v>
      </c>
      <c r="J146" s="13">
        <f t="shared" si="69"/>
        <v>11830.096</v>
      </c>
      <c r="K146" s="14">
        <v>1215996</v>
      </c>
      <c r="L146" s="14">
        <v>1808016.07</v>
      </c>
      <c r="M146" s="14">
        <v>6678699.6799999997</v>
      </c>
      <c r="N146" s="14">
        <v>2213223.33</v>
      </c>
      <c r="O146" s="14">
        <v>704567.99</v>
      </c>
      <c r="P146" s="13">
        <f t="shared" si="50"/>
        <v>12620503.07</v>
      </c>
      <c r="Q146" s="13">
        <f t="shared" si="70"/>
        <v>12620.503070000001</v>
      </c>
      <c r="R146" s="14">
        <v>392658</v>
      </c>
      <c r="S146" s="14">
        <v>1191688</v>
      </c>
      <c r="T146" s="14">
        <v>4227956</v>
      </c>
      <c r="U146" s="14">
        <v>1352653</v>
      </c>
      <c r="V146" s="14">
        <v>595818</v>
      </c>
      <c r="W146" s="13">
        <f t="shared" si="51"/>
        <v>7760773</v>
      </c>
      <c r="X146" s="13">
        <f t="shared" si="71"/>
        <v>7760.7730000000001</v>
      </c>
      <c r="Y146" s="14">
        <v>366220</v>
      </c>
      <c r="Z146" s="14">
        <v>1239379.03</v>
      </c>
      <c r="AA146" s="14">
        <v>2542848</v>
      </c>
      <c r="AB146" s="14">
        <v>1460897</v>
      </c>
      <c r="AC146" s="14">
        <v>580185</v>
      </c>
      <c r="AD146" s="13">
        <f t="shared" si="56"/>
        <v>6189529.0300000003</v>
      </c>
      <c r="AE146" s="13">
        <f t="shared" si="57"/>
        <v>6189.5290300000006</v>
      </c>
      <c r="AF146" s="14">
        <v>11830096</v>
      </c>
      <c r="AG146" s="14">
        <v>4324802</v>
      </c>
      <c r="AH146" s="14">
        <v>7149050</v>
      </c>
      <c r="AI146" s="14">
        <v>5947747</v>
      </c>
      <c r="AJ146" s="14">
        <f t="shared" si="58"/>
        <v>23303948</v>
      </c>
      <c r="AK146" s="13">
        <f t="shared" si="52"/>
        <v>29251695</v>
      </c>
      <c r="AL146" s="13">
        <f t="shared" si="59"/>
        <v>29251.695</v>
      </c>
      <c r="AM146" s="14">
        <f t="shared" si="60"/>
        <v>11607486.666666666</v>
      </c>
      <c r="AN146" s="14">
        <f t="shared" si="61"/>
        <v>4243421.3172043012</v>
      </c>
      <c r="AO146" s="14">
        <f t="shared" si="62"/>
        <v>7014524.8655913975</v>
      </c>
      <c r="AP146" s="14">
        <f t="shared" si="53"/>
        <v>8295701.0700000003</v>
      </c>
      <c r="AQ146" s="14">
        <f t="shared" si="54"/>
        <v>611723</v>
      </c>
      <c r="AR146" s="13">
        <f t="shared" si="55"/>
        <v>29251695</v>
      </c>
      <c r="AS146" s="13">
        <f t="shared" si="63"/>
        <v>8907424.0700000003</v>
      </c>
      <c r="AT146" s="25">
        <v>0</v>
      </c>
      <c r="AU146" s="26">
        <v>1</v>
      </c>
      <c r="AV146" s="27">
        <v>0</v>
      </c>
      <c r="AW146" s="30">
        <v>0</v>
      </c>
      <c r="AX146" s="17">
        <v>15</v>
      </c>
      <c r="AY146" s="19">
        <v>30</v>
      </c>
      <c r="AZ146" s="21">
        <v>45</v>
      </c>
      <c r="BA146" s="31">
        <v>0</v>
      </c>
      <c r="BB146" s="33">
        <f t="shared" si="64"/>
        <v>0</v>
      </c>
      <c r="BC146" s="33">
        <f t="shared" si="65"/>
        <v>354902880</v>
      </c>
      <c r="BD146" s="33">
        <f t="shared" si="66"/>
        <v>0</v>
      </c>
      <c r="BE146" s="33">
        <f t="shared" si="67"/>
        <v>0</v>
      </c>
      <c r="BF146" s="14">
        <v>35.659999999999997</v>
      </c>
      <c r="BG146" s="14">
        <v>35.61</v>
      </c>
      <c r="BH146" s="14">
        <v>310.38</v>
      </c>
      <c r="BI146" s="14">
        <v>63.49</v>
      </c>
      <c r="BJ146" s="13">
        <f t="shared" si="68"/>
        <v>111.285</v>
      </c>
      <c r="BK146" s="28">
        <v>0</v>
      </c>
      <c r="BL146" s="28">
        <v>0</v>
      </c>
      <c r="BM146" s="28">
        <v>0</v>
      </c>
      <c r="BN146" s="28">
        <v>0</v>
      </c>
      <c r="BO146" s="28">
        <v>1</v>
      </c>
      <c r="BP146" s="28">
        <v>0</v>
      </c>
      <c r="BQ146" s="28">
        <v>0</v>
      </c>
      <c r="BR146" s="28">
        <v>0</v>
      </c>
      <c r="BS146" s="28">
        <v>1</v>
      </c>
    </row>
    <row r="147" spans="1:71" x14ac:dyDescent="0.4">
      <c r="A147" s="15">
        <v>42401</v>
      </c>
      <c r="B147" s="32">
        <v>146</v>
      </c>
      <c r="C147" s="32">
        <v>697</v>
      </c>
      <c r="D147" s="14">
        <v>740736</v>
      </c>
      <c r="E147" s="14">
        <v>2191346</v>
      </c>
      <c r="F147" s="14">
        <v>5615379</v>
      </c>
      <c r="G147" s="14">
        <v>1888454</v>
      </c>
      <c r="H147" s="14">
        <v>916030</v>
      </c>
      <c r="I147" s="13">
        <f t="shared" si="49"/>
        <v>11351945</v>
      </c>
      <c r="J147" s="13">
        <f t="shared" si="69"/>
        <v>11351.945</v>
      </c>
      <c r="K147" s="14">
        <v>1198858.6000000001</v>
      </c>
      <c r="L147" s="14">
        <v>1789841</v>
      </c>
      <c r="M147" s="14">
        <v>7198404.04</v>
      </c>
      <c r="N147" s="14">
        <v>2568402.52</v>
      </c>
      <c r="O147" s="14">
        <v>740348.5</v>
      </c>
      <c r="P147" s="13">
        <f t="shared" si="50"/>
        <v>13495854.66</v>
      </c>
      <c r="Q147" s="13">
        <f t="shared" si="70"/>
        <v>13495.854660000001</v>
      </c>
      <c r="R147" s="14">
        <v>389776</v>
      </c>
      <c r="S147" s="14">
        <v>1158481</v>
      </c>
      <c r="T147" s="14">
        <v>4167271</v>
      </c>
      <c r="U147" s="14">
        <v>1394509</v>
      </c>
      <c r="V147" s="14">
        <v>604299</v>
      </c>
      <c r="W147" s="13">
        <f t="shared" si="51"/>
        <v>7714336</v>
      </c>
      <c r="X147" s="13">
        <f t="shared" si="71"/>
        <v>7714.3360000000002</v>
      </c>
      <c r="Y147" s="14">
        <v>379428</v>
      </c>
      <c r="Z147" s="14">
        <v>1138168.9099999999</v>
      </c>
      <c r="AA147" s="14">
        <v>2514006</v>
      </c>
      <c r="AB147" s="14">
        <v>1555612</v>
      </c>
      <c r="AC147" s="14">
        <v>577986</v>
      </c>
      <c r="AD147" s="13">
        <f t="shared" si="56"/>
        <v>6165200.9100000001</v>
      </c>
      <c r="AE147" s="13">
        <f t="shared" si="57"/>
        <v>6165.2009100000005</v>
      </c>
      <c r="AF147" s="14">
        <v>11351945</v>
      </c>
      <c r="AG147" s="14">
        <v>4852439.5999999996</v>
      </c>
      <c r="AH147" s="14">
        <v>7116453</v>
      </c>
      <c r="AI147" s="14">
        <v>5934239</v>
      </c>
      <c r="AJ147" s="14">
        <f t="shared" si="58"/>
        <v>23320837.600000001</v>
      </c>
      <c r="AK147" s="13">
        <f t="shared" si="52"/>
        <v>29255076.600000001</v>
      </c>
      <c r="AL147" s="13">
        <f t="shared" si="59"/>
        <v>29255.0766</v>
      </c>
      <c r="AM147" s="14">
        <f t="shared" si="60"/>
        <v>11889411.549497848</v>
      </c>
      <c r="AN147" s="14">
        <f t="shared" si="61"/>
        <v>4761130.2526881723</v>
      </c>
      <c r="AO147" s="14">
        <f t="shared" si="62"/>
        <v>6982541.25</v>
      </c>
      <c r="AP147" s="14">
        <f t="shared" si="53"/>
        <v>8643415.0600000005</v>
      </c>
      <c r="AQ147" s="14">
        <f t="shared" si="54"/>
        <v>597883</v>
      </c>
      <c r="AR147" s="13">
        <f t="shared" si="55"/>
        <v>29255076.600000001</v>
      </c>
      <c r="AS147" s="13">
        <f t="shared" si="63"/>
        <v>9241298.0600000005</v>
      </c>
      <c r="AT147" s="25">
        <v>0</v>
      </c>
      <c r="AU147" s="26">
        <v>1</v>
      </c>
      <c r="AV147" s="27">
        <v>0</v>
      </c>
      <c r="AW147" s="30">
        <v>0</v>
      </c>
      <c r="AX147" s="17">
        <v>15</v>
      </c>
      <c r="AY147" s="19">
        <v>30</v>
      </c>
      <c r="AZ147" s="21">
        <v>45</v>
      </c>
      <c r="BA147" s="31">
        <v>0</v>
      </c>
      <c r="BB147" s="33">
        <f t="shared" si="64"/>
        <v>0</v>
      </c>
      <c r="BC147" s="33">
        <f t="shared" si="65"/>
        <v>340558350</v>
      </c>
      <c r="BD147" s="33">
        <f t="shared" si="66"/>
        <v>0</v>
      </c>
      <c r="BE147" s="33">
        <f t="shared" si="67"/>
        <v>0</v>
      </c>
      <c r="BF147" s="14">
        <v>30.42</v>
      </c>
      <c r="BG147" s="14">
        <v>30.42</v>
      </c>
      <c r="BH147" s="14">
        <v>166.28</v>
      </c>
      <c r="BI147" s="14">
        <v>30.42</v>
      </c>
      <c r="BJ147" s="13">
        <f t="shared" si="68"/>
        <v>64.385000000000005</v>
      </c>
      <c r="BK147" s="28">
        <v>0</v>
      </c>
      <c r="BL147" s="28">
        <v>0</v>
      </c>
      <c r="BM147" s="28">
        <v>0</v>
      </c>
      <c r="BN147" s="28">
        <v>0</v>
      </c>
      <c r="BO147" s="28">
        <v>1</v>
      </c>
      <c r="BP147" s="28">
        <v>0</v>
      </c>
      <c r="BQ147" s="28">
        <v>0</v>
      </c>
      <c r="BR147" s="28">
        <v>0</v>
      </c>
      <c r="BS147" s="28">
        <v>1</v>
      </c>
    </row>
    <row r="148" spans="1:71" x14ac:dyDescent="0.4">
      <c r="A148" s="15">
        <v>42430</v>
      </c>
      <c r="B148" s="32">
        <v>147</v>
      </c>
      <c r="C148" s="32">
        <v>744</v>
      </c>
      <c r="D148" s="14">
        <v>751194</v>
      </c>
      <c r="E148" s="14">
        <v>2315129</v>
      </c>
      <c r="F148" s="14">
        <v>5532807</v>
      </c>
      <c r="G148" s="14">
        <v>1782753</v>
      </c>
      <c r="H148" s="14">
        <v>934360</v>
      </c>
      <c r="I148" s="13">
        <f t="shared" si="49"/>
        <v>11316243</v>
      </c>
      <c r="J148" s="13">
        <f t="shared" si="69"/>
        <v>11316.243</v>
      </c>
      <c r="K148" s="14">
        <v>1304121</v>
      </c>
      <c r="L148" s="14">
        <v>1937272.65</v>
      </c>
      <c r="M148" s="14">
        <v>7306777.6200000001</v>
      </c>
      <c r="N148" s="14">
        <v>2626701.59</v>
      </c>
      <c r="O148" s="14">
        <v>753411.53</v>
      </c>
      <c r="P148" s="13">
        <f t="shared" si="50"/>
        <v>13928284.389999999</v>
      </c>
      <c r="Q148" s="13">
        <f t="shared" si="70"/>
        <v>13928.284389999999</v>
      </c>
      <c r="R148" s="14">
        <v>405899</v>
      </c>
      <c r="S148" s="14">
        <v>1249510</v>
      </c>
      <c r="T148" s="14">
        <v>4155268</v>
      </c>
      <c r="U148" s="14">
        <v>1357823</v>
      </c>
      <c r="V148" s="14">
        <v>629526</v>
      </c>
      <c r="W148" s="13">
        <f t="shared" si="51"/>
        <v>7798026</v>
      </c>
      <c r="X148" s="13">
        <f t="shared" si="71"/>
        <v>7798.0259999999998</v>
      </c>
      <c r="Y148" s="14">
        <v>402504</v>
      </c>
      <c r="Z148" s="14">
        <v>1290296.8500000001</v>
      </c>
      <c r="AA148" s="14">
        <v>2616501</v>
      </c>
      <c r="AB148" s="14">
        <v>1492710</v>
      </c>
      <c r="AC148" s="14">
        <v>600349</v>
      </c>
      <c r="AD148" s="13">
        <f t="shared" si="56"/>
        <v>6402360.8499999996</v>
      </c>
      <c r="AE148" s="13">
        <f t="shared" si="57"/>
        <v>6402.36085</v>
      </c>
      <c r="AF148" s="14">
        <v>11316243</v>
      </c>
      <c r="AG148" s="14">
        <v>4902832</v>
      </c>
      <c r="AH148" s="14">
        <v>7171069</v>
      </c>
      <c r="AI148" s="14">
        <v>6172710</v>
      </c>
      <c r="AJ148" s="14">
        <f t="shared" si="58"/>
        <v>23390144</v>
      </c>
      <c r="AK148" s="13">
        <f t="shared" si="52"/>
        <v>29562854</v>
      </c>
      <c r="AL148" s="13">
        <f t="shared" si="59"/>
        <v>29562.853999999999</v>
      </c>
      <c r="AM148" s="14">
        <f t="shared" si="60"/>
        <v>11103302.943548387</v>
      </c>
      <c r="AN148" s="14">
        <f t="shared" si="61"/>
        <v>4810574.4086021511</v>
      </c>
      <c r="AO148" s="14">
        <f t="shared" si="62"/>
        <v>7036129.5295698922</v>
      </c>
      <c r="AP148" s="14">
        <f t="shared" si="53"/>
        <v>9025452.3899999987</v>
      </c>
      <c r="AQ148" s="14">
        <f t="shared" si="54"/>
        <v>626957</v>
      </c>
      <c r="AR148" s="13">
        <f t="shared" si="55"/>
        <v>29562854</v>
      </c>
      <c r="AS148" s="13">
        <f t="shared" si="63"/>
        <v>9652409.3899999987</v>
      </c>
      <c r="AT148" s="25">
        <v>1</v>
      </c>
      <c r="AU148" s="26">
        <v>0</v>
      </c>
      <c r="AV148" s="27">
        <v>0</v>
      </c>
      <c r="AW148" s="30">
        <v>0</v>
      </c>
      <c r="AX148" s="17">
        <v>15</v>
      </c>
      <c r="AY148" s="19">
        <v>30</v>
      </c>
      <c r="AZ148" s="21">
        <v>45</v>
      </c>
      <c r="BA148" s="31">
        <v>0</v>
      </c>
      <c r="BB148" s="33">
        <f t="shared" si="64"/>
        <v>169743645</v>
      </c>
      <c r="BC148" s="33">
        <f t="shared" si="65"/>
        <v>0</v>
      </c>
      <c r="BD148" s="33">
        <f t="shared" si="66"/>
        <v>0</v>
      </c>
      <c r="BE148" s="33">
        <f t="shared" si="67"/>
        <v>0</v>
      </c>
      <c r="BF148" s="14">
        <v>37.729999999999997</v>
      </c>
      <c r="BG148" s="14">
        <v>37.729999999999997</v>
      </c>
      <c r="BH148" s="14">
        <v>249.11</v>
      </c>
      <c r="BI148" s="14">
        <v>37.729999999999997</v>
      </c>
      <c r="BJ148" s="13">
        <f t="shared" si="68"/>
        <v>90.575000000000003</v>
      </c>
      <c r="BK148" s="28">
        <v>0</v>
      </c>
      <c r="BL148" s="28">
        <v>0</v>
      </c>
      <c r="BM148" s="28">
        <v>0</v>
      </c>
      <c r="BN148" s="28">
        <v>0</v>
      </c>
      <c r="BO148" s="28">
        <v>1</v>
      </c>
      <c r="BP148" s="28">
        <v>0</v>
      </c>
      <c r="BQ148" s="28">
        <v>0</v>
      </c>
      <c r="BR148" s="28">
        <v>0</v>
      </c>
      <c r="BS148" s="28">
        <v>1</v>
      </c>
    </row>
    <row r="149" spans="1:71" x14ac:dyDescent="0.4">
      <c r="A149" s="15">
        <v>42461</v>
      </c>
      <c r="B149" s="32">
        <v>148</v>
      </c>
      <c r="C149" s="32">
        <v>720</v>
      </c>
      <c r="D149" s="14">
        <v>747941</v>
      </c>
      <c r="E149" s="14">
        <v>2307869</v>
      </c>
      <c r="F149" s="14">
        <v>5907371</v>
      </c>
      <c r="G149" s="14">
        <v>1817400</v>
      </c>
      <c r="H149" s="14">
        <v>1001892</v>
      </c>
      <c r="I149" s="13">
        <f t="shared" si="49"/>
        <v>11782473</v>
      </c>
      <c r="J149" s="13">
        <f t="shared" si="69"/>
        <v>11782.473</v>
      </c>
      <c r="K149" s="14">
        <v>1196602</v>
      </c>
      <c r="L149" s="14">
        <v>1802337.94</v>
      </c>
      <c r="M149" s="14">
        <v>7507463.2000000002</v>
      </c>
      <c r="N149" s="14">
        <v>2704555.48</v>
      </c>
      <c r="O149" s="14">
        <v>765269.68</v>
      </c>
      <c r="P149" s="13">
        <f t="shared" si="50"/>
        <v>13976228.300000001</v>
      </c>
      <c r="Q149" s="13">
        <f t="shared" si="70"/>
        <v>13976.228300000001</v>
      </c>
      <c r="R149" s="14">
        <v>392009</v>
      </c>
      <c r="S149" s="14">
        <v>1217130</v>
      </c>
      <c r="T149" s="14">
        <v>4398022</v>
      </c>
      <c r="U149" s="14">
        <v>1383419</v>
      </c>
      <c r="V149" s="14">
        <v>655886</v>
      </c>
      <c r="W149" s="13">
        <f t="shared" si="51"/>
        <v>8046466</v>
      </c>
      <c r="X149" s="13">
        <f t="shared" si="71"/>
        <v>8046.4660000000003</v>
      </c>
      <c r="Y149" s="14">
        <v>390719</v>
      </c>
      <c r="Z149" s="14">
        <v>1281541.78</v>
      </c>
      <c r="AA149" s="14">
        <v>2707369</v>
      </c>
      <c r="AB149" s="14">
        <v>1420792</v>
      </c>
      <c r="AC149" s="14">
        <v>663831</v>
      </c>
      <c r="AD149" s="13">
        <f t="shared" si="56"/>
        <v>6464252.7800000003</v>
      </c>
      <c r="AE149" s="13">
        <f t="shared" si="57"/>
        <v>6464.2527800000007</v>
      </c>
      <c r="AF149" s="14">
        <v>11782473</v>
      </c>
      <c r="AG149" s="14">
        <v>4808115</v>
      </c>
      <c r="AH149" s="14">
        <v>7380052</v>
      </c>
      <c r="AI149" s="14">
        <v>6222304.0000000009</v>
      </c>
      <c r="AJ149" s="14">
        <f t="shared" si="58"/>
        <v>23970640</v>
      </c>
      <c r="AK149" s="13">
        <f t="shared" si="52"/>
        <v>30192944</v>
      </c>
      <c r="AL149" s="13">
        <f t="shared" si="59"/>
        <v>30192.944</v>
      </c>
      <c r="AM149" s="14">
        <f t="shared" si="60"/>
        <v>11946118.458333334</v>
      </c>
      <c r="AN149" s="14">
        <f t="shared" si="61"/>
        <v>4717639.7177419355</v>
      </c>
      <c r="AO149" s="14">
        <f t="shared" si="62"/>
        <v>7241180.0537634399</v>
      </c>
      <c r="AP149" s="14">
        <f t="shared" si="53"/>
        <v>9168113.3000000007</v>
      </c>
      <c r="AQ149" s="14">
        <f t="shared" si="54"/>
        <v>666414</v>
      </c>
      <c r="AR149" s="13">
        <f t="shared" si="55"/>
        <v>30192944</v>
      </c>
      <c r="AS149" s="13">
        <f t="shared" si="63"/>
        <v>9834527.3000000007</v>
      </c>
      <c r="AT149" s="25">
        <v>0</v>
      </c>
      <c r="AU149" s="26">
        <v>0</v>
      </c>
      <c r="AV149" s="27">
        <v>0</v>
      </c>
      <c r="AW149" s="30">
        <v>0</v>
      </c>
      <c r="AX149" s="17">
        <v>15</v>
      </c>
      <c r="AY149" s="19">
        <v>30</v>
      </c>
      <c r="AZ149" s="21">
        <v>45</v>
      </c>
      <c r="BA149" s="31">
        <v>0</v>
      </c>
      <c r="BB149" s="33">
        <f t="shared" si="64"/>
        <v>0</v>
      </c>
      <c r="BC149" s="33">
        <f t="shared" si="65"/>
        <v>0</v>
      </c>
      <c r="BD149" s="33">
        <f t="shared" si="66"/>
        <v>0</v>
      </c>
      <c r="BE149" s="33">
        <f t="shared" si="67"/>
        <v>0</v>
      </c>
      <c r="BF149" s="14">
        <v>49.42</v>
      </c>
      <c r="BG149" s="14">
        <v>49.42</v>
      </c>
      <c r="BH149" s="14">
        <v>266.70999999999998</v>
      </c>
      <c r="BI149" s="14">
        <v>49.46</v>
      </c>
      <c r="BJ149" s="13">
        <f t="shared" si="68"/>
        <v>103.75249999999998</v>
      </c>
      <c r="BK149" s="28">
        <v>0</v>
      </c>
      <c r="BL149" s="28">
        <v>0</v>
      </c>
      <c r="BM149" s="28">
        <v>0</v>
      </c>
      <c r="BN149" s="28">
        <v>0</v>
      </c>
      <c r="BO149" s="28">
        <v>1</v>
      </c>
      <c r="BP149" s="28">
        <v>0</v>
      </c>
      <c r="BQ149" s="28">
        <v>0</v>
      </c>
      <c r="BR149" s="28">
        <v>0</v>
      </c>
      <c r="BS149" s="28">
        <v>1</v>
      </c>
    </row>
    <row r="150" spans="1:71" x14ac:dyDescent="0.4">
      <c r="A150" s="15">
        <v>42491</v>
      </c>
      <c r="B150" s="32">
        <v>149</v>
      </c>
      <c r="C150" s="32">
        <v>744</v>
      </c>
      <c r="D150" s="14">
        <v>754695</v>
      </c>
      <c r="E150" s="14">
        <v>2255249</v>
      </c>
      <c r="F150" s="14">
        <v>5330941</v>
      </c>
      <c r="G150" s="14">
        <v>1706584</v>
      </c>
      <c r="H150" s="14">
        <v>884863</v>
      </c>
      <c r="I150" s="13">
        <f t="shared" si="49"/>
        <v>10932332</v>
      </c>
      <c r="J150" s="13">
        <f t="shared" si="69"/>
        <v>10932.332</v>
      </c>
      <c r="K150" s="14">
        <v>1277905</v>
      </c>
      <c r="L150" s="14">
        <v>1962335.83</v>
      </c>
      <c r="M150" s="14">
        <v>7338229.1600000001</v>
      </c>
      <c r="N150" s="14">
        <v>2610477.7799999998</v>
      </c>
      <c r="O150" s="14">
        <v>751502.71</v>
      </c>
      <c r="P150" s="13">
        <f t="shared" si="50"/>
        <v>13940450.48</v>
      </c>
      <c r="Q150" s="13">
        <f t="shared" si="70"/>
        <v>13940.450480000001</v>
      </c>
      <c r="R150" s="14">
        <v>415427</v>
      </c>
      <c r="S150" s="14">
        <v>1196339</v>
      </c>
      <c r="T150" s="14">
        <v>3960712</v>
      </c>
      <c r="U150" s="14">
        <v>1215606</v>
      </c>
      <c r="V150" s="14">
        <v>590955</v>
      </c>
      <c r="W150" s="13">
        <f t="shared" si="51"/>
        <v>7379039</v>
      </c>
      <c r="X150" s="13">
        <f t="shared" si="71"/>
        <v>7379.0389999999998</v>
      </c>
      <c r="Y150" s="14">
        <v>414420</v>
      </c>
      <c r="Z150" s="14">
        <v>1307594.1000000001</v>
      </c>
      <c r="AA150" s="14">
        <v>2673245</v>
      </c>
      <c r="AB150" s="14">
        <v>1326819</v>
      </c>
      <c r="AC150" s="14">
        <v>674773</v>
      </c>
      <c r="AD150" s="13">
        <f t="shared" si="56"/>
        <v>6396851.0999999996</v>
      </c>
      <c r="AE150" s="13">
        <f t="shared" si="57"/>
        <v>6396.8510999999999</v>
      </c>
      <c r="AF150" s="14">
        <v>10932332</v>
      </c>
      <c r="AG150" s="14">
        <v>4683918</v>
      </c>
      <c r="AH150" s="14">
        <v>6719685</v>
      </c>
      <c r="AI150" s="14">
        <v>6156906.0000000009</v>
      </c>
      <c r="AJ150" s="14">
        <f t="shared" si="58"/>
        <v>22335935</v>
      </c>
      <c r="AK150" s="13">
        <f t="shared" si="52"/>
        <v>28492841</v>
      </c>
      <c r="AL150" s="13">
        <f t="shared" si="59"/>
        <v>28492.841</v>
      </c>
      <c r="AM150" s="14">
        <f t="shared" si="60"/>
        <v>10726616.075268816</v>
      </c>
      <c r="AN150" s="14">
        <f t="shared" si="61"/>
        <v>4595779.7580645159</v>
      </c>
      <c r="AO150" s="14">
        <f t="shared" si="62"/>
        <v>6593239.314516129</v>
      </c>
      <c r="AP150" s="14">
        <f t="shared" si="53"/>
        <v>9256532.4800000004</v>
      </c>
      <c r="AQ150" s="14">
        <f t="shared" si="54"/>
        <v>659354</v>
      </c>
      <c r="AR150" s="13">
        <f t="shared" si="55"/>
        <v>28492841</v>
      </c>
      <c r="AS150" s="13">
        <f t="shared" si="63"/>
        <v>9915886.4800000004</v>
      </c>
      <c r="AT150" s="25">
        <v>0</v>
      </c>
      <c r="AU150" s="26">
        <v>0</v>
      </c>
      <c r="AV150" s="27">
        <v>0</v>
      </c>
      <c r="AW150" s="30">
        <v>0</v>
      </c>
      <c r="AX150" s="17">
        <v>15</v>
      </c>
      <c r="AY150" s="19">
        <v>30</v>
      </c>
      <c r="AZ150" s="21">
        <v>45</v>
      </c>
      <c r="BA150" s="31">
        <v>0</v>
      </c>
      <c r="BB150" s="33">
        <f t="shared" si="64"/>
        <v>0</v>
      </c>
      <c r="BC150" s="33">
        <f t="shared" si="65"/>
        <v>0</v>
      </c>
      <c r="BD150" s="33">
        <f t="shared" si="66"/>
        <v>0</v>
      </c>
      <c r="BE150" s="33">
        <f t="shared" si="67"/>
        <v>0</v>
      </c>
      <c r="BF150" s="14">
        <v>75.930000000000007</v>
      </c>
      <c r="BG150" s="14">
        <v>74.91</v>
      </c>
      <c r="BH150" s="14">
        <v>106.07</v>
      </c>
      <c r="BI150" s="14">
        <v>88.98</v>
      </c>
      <c r="BJ150" s="13">
        <f t="shared" si="68"/>
        <v>86.472499999999997</v>
      </c>
      <c r="BK150" s="28">
        <v>0</v>
      </c>
      <c r="BL150" s="28">
        <v>0</v>
      </c>
      <c r="BM150" s="28">
        <v>0</v>
      </c>
      <c r="BN150" s="28">
        <v>0</v>
      </c>
      <c r="BO150" s="28">
        <v>1</v>
      </c>
      <c r="BP150" s="28">
        <v>0</v>
      </c>
      <c r="BQ150" s="28">
        <v>0</v>
      </c>
      <c r="BR150" s="28">
        <v>0</v>
      </c>
      <c r="BS150" s="28">
        <v>1</v>
      </c>
    </row>
    <row r="151" spans="1:71" x14ac:dyDescent="0.4">
      <c r="A151" s="15">
        <v>42522</v>
      </c>
      <c r="B151" s="32">
        <v>150</v>
      </c>
      <c r="C151" s="32">
        <v>720</v>
      </c>
      <c r="D151" s="14">
        <v>783331</v>
      </c>
      <c r="E151" s="14">
        <v>2219377</v>
      </c>
      <c r="F151" s="14">
        <v>5076992</v>
      </c>
      <c r="G151" s="14">
        <v>1683387</v>
      </c>
      <c r="H151" s="14">
        <v>850866</v>
      </c>
      <c r="I151" s="13">
        <f t="shared" si="49"/>
        <v>10613953</v>
      </c>
      <c r="J151" s="13">
        <f t="shared" si="69"/>
        <v>10613.953</v>
      </c>
      <c r="K151" s="14">
        <v>1208497</v>
      </c>
      <c r="L151" s="14">
        <v>1908742.28</v>
      </c>
      <c r="M151" s="14">
        <v>7395682.8600000003</v>
      </c>
      <c r="N151" s="14">
        <v>2622059.8000000003</v>
      </c>
      <c r="O151" s="14">
        <v>746912.79</v>
      </c>
      <c r="P151" s="13">
        <f t="shared" si="50"/>
        <v>13881894.73</v>
      </c>
      <c r="Q151" s="13">
        <f t="shared" si="70"/>
        <v>13881.89473</v>
      </c>
      <c r="R151" s="14">
        <v>416102</v>
      </c>
      <c r="S151" s="14">
        <v>1170478</v>
      </c>
      <c r="T151" s="14">
        <v>3611034</v>
      </c>
      <c r="U151" s="14">
        <v>1082493</v>
      </c>
      <c r="V151" s="14">
        <v>567827</v>
      </c>
      <c r="W151" s="13">
        <f t="shared" si="51"/>
        <v>6847934</v>
      </c>
      <c r="X151" s="13">
        <f t="shared" si="71"/>
        <v>6847.9340000000002</v>
      </c>
      <c r="Y151" s="14">
        <v>410896</v>
      </c>
      <c r="Z151" s="14">
        <v>1297447.5</v>
      </c>
      <c r="AA151" s="14">
        <v>2567880</v>
      </c>
      <c r="AB151" s="14">
        <v>1256196</v>
      </c>
      <c r="AC151" s="14">
        <v>674208</v>
      </c>
      <c r="AD151" s="13">
        <f t="shared" si="56"/>
        <v>6206627.5</v>
      </c>
      <c r="AE151" s="13">
        <f t="shared" si="57"/>
        <v>6206.6274999999996</v>
      </c>
      <c r="AF151" s="14">
        <v>10613953</v>
      </c>
      <c r="AG151" s="14">
        <v>4554371</v>
      </c>
      <c r="AH151" s="14">
        <v>6205737</v>
      </c>
      <c r="AI151" s="14">
        <v>5970010</v>
      </c>
      <c r="AJ151" s="14">
        <f t="shared" si="58"/>
        <v>21374061</v>
      </c>
      <c r="AK151" s="13">
        <f t="shared" si="52"/>
        <v>27344071</v>
      </c>
      <c r="AL151" s="13">
        <f t="shared" si="59"/>
        <v>27344.071</v>
      </c>
      <c r="AM151" s="14">
        <f t="shared" si="60"/>
        <v>10761369.013888888</v>
      </c>
      <c r="AN151" s="14">
        <f t="shared" si="61"/>
        <v>4468670.4704301078</v>
      </c>
      <c r="AO151" s="14">
        <f t="shared" si="62"/>
        <v>6088962.3790322589</v>
      </c>
      <c r="AP151" s="14">
        <f t="shared" si="53"/>
        <v>9327523.7300000004</v>
      </c>
      <c r="AQ151" s="14">
        <f t="shared" si="54"/>
        <v>642197</v>
      </c>
      <c r="AR151" s="13">
        <f t="shared" si="55"/>
        <v>27344071</v>
      </c>
      <c r="AS151" s="13">
        <f t="shared" si="63"/>
        <v>9969720.7300000004</v>
      </c>
      <c r="AT151" s="25">
        <v>0</v>
      </c>
      <c r="AU151" s="26">
        <v>0</v>
      </c>
      <c r="AV151" s="27">
        <v>0</v>
      </c>
      <c r="AW151" s="30">
        <v>0</v>
      </c>
      <c r="AX151" s="17">
        <v>15</v>
      </c>
      <c r="AY151" s="19">
        <v>30</v>
      </c>
      <c r="AZ151" s="21">
        <v>45</v>
      </c>
      <c r="BA151" s="31">
        <v>0</v>
      </c>
      <c r="BB151" s="33">
        <f t="shared" si="64"/>
        <v>0</v>
      </c>
      <c r="BC151" s="33">
        <f t="shared" si="65"/>
        <v>0</v>
      </c>
      <c r="BD151" s="33">
        <f t="shared" si="66"/>
        <v>0</v>
      </c>
      <c r="BE151" s="33">
        <f t="shared" si="67"/>
        <v>0</v>
      </c>
      <c r="BF151" s="14">
        <v>61.32</v>
      </c>
      <c r="BG151" s="14">
        <v>56.13</v>
      </c>
      <c r="BH151" s="14">
        <v>118.6</v>
      </c>
      <c r="BI151" s="14">
        <v>102.22</v>
      </c>
      <c r="BJ151" s="13">
        <f t="shared" si="68"/>
        <v>84.567499999999995</v>
      </c>
      <c r="BK151" s="28">
        <v>0</v>
      </c>
      <c r="BL151" s="28">
        <v>0</v>
      </c>
      <c r="BM151" s="28">
        <v>0</v>
      </c>
      <c r="BN151" s="28">
        <v>0</v>
      </c>
      <c r="BO151" s="28">
        <v>1</v>
      </c>
      <c r="BP151" s="28">
        <v>0</v>
      </c>
      <c r="BQ151" s="28">
        <v>0</v>
      </c>
      <c r="BR151" s="28">
        <v>0</v>
      </c>
      <c r="BS151" s="28">
        <v>1</v>
      </c>
    </row>
    <row r="152" spans="1:71" x14ac:dyDescent="0.4">
      <c r="A152" s="15">
        <v>42552</v>
      </c>
      <c r="B152" s="32">
        <v>151</v>
      </c>
      <c r="C152" s="32">
        <v>744</v>
      </c>
      <c r="D152" s="14">
        <v>796979</v>
      </c>
      <c r="E152" s="14">
        <v>2100992</v>
      </c>
      <c r="F152" s="14">
        <v>4937481</v>
      </c>
      <c r="G152" s="14">
        <v>1704822</v>
      </c>
      <c r="H152" s="14">
        <v>840346</v>
      </c>
      <c r="I152" s="13">
        <f t="shared" si="49"/>
        <v>10380620</v>
      </c>
      <c r="J152" s="13">
        <f t="shared" si="69"/>
        <v>10380.620000000001</v>
      </c>
      <c r="K152" s="14">
        <v>1287561</v>
      </c>
      <c r="L152" s="14">
        <v>1994339.97</v>
      </c>
      <c r="M152" s="14">
        <v>7423662.3799999999</v>
      </c>
      <c r="N152" s="14">
        <v>2613429.9</v>
      </c>
      <c r="O152" s="14">
        <v>763185.84</v>
      </c>
      <c r="P152" s="13">
        <f t="shared" si="50"/>
        <v>14082179.09</v>
      </c>
      <c r="Q152" s="13">
        <f t="shared" si="70"/>
        <v>14082.17909</v>
      </c>
      <c r="R152" s="14">
        <v>421191</v>
      </c>
      <c r="S152" s="14">
        <v>1109719</v>
      </c>
      <c r="T152" s="14">
        <v>3507200</v>
      </c>
      <c r="U152" s="14">
        <v>1099260</v>
      </c>
      <c r="V152" s="14">
        <v>548693</v>
      </c>
      <c r="W152" s="13">
        <f t="shared" si="51"/>
        <v>6686063</v>
      </c>
      <c r="X152" s="13">
        <f t="shared" si="71"/>
        <v>6686.0630000000001</v>
      </c>
      <c r="Y152" s="14">
        <v>395126</v>
      </c>
      <c r="Z152" s="14">
        <v>1258624.83</v>
      </c>
      <c r="AA152" s="14">
        <v>2520644</v>
      </c>
      <c r="AB152" s="14">
        <v>1247928</v>
      </c>
      <c r="AC152" s="14">
        <v>684056</v>
      </c>
      <c r="AD152" s="13">
        <f t="shared" si="56"/>
        <v>6106378.8300000001</v>
      </c>
      <c r="AE152" s="13">
        <f t="shared" si="57"/>
        <v>6106.3788299999997</v>
      </c>
      <c r="AF152" s="14">
        <v>10380620</v>
      </c>
      <c r="AG152" s="14">
        <v>4455052</v>
      </c>
      <c r="AH152" s="14">
        <v>6016887</v>
      </c>
      <c r="AI152" s="14">
        <v>5875479.0000000009</v>
      </c>
      <c r="AJ152" s="14">
        <f t="shared" si="58"/>
        <v>20852559</v>
      </c>
      <c r="AK152" s="13">
        <f t="shared" si="52"/>
        <v>26728038</v>
      </c>
      <c r="AL152" s="13">
        <f t="shared" si="59"/>
        <v>26728.038</v>
      </c>
      <c r="AM152" s="14">
        <f t="shared" si="60"/>
        <v>10185285.752688171</v>
      </c>
      <c r="AN152" s="14">
        <f t="shared" si="61"/>
        <v>4371220.3763440857</v>
      </c>
      <c r="AO152" s="14">
        <f t="shared" si="62"/>
        <v>5903666.0080645159</v>
      </c>
      <c r="AP152" s="14">
        <f t="shared" si="53"/>
        <v>9627127.0899999999</v>
      </c>
      <c r="AQ152" s="14">
        <f t="shared" si="54"/>
        <v>669176</v>
      </c>
      <c r="AR152" s="13">
        <f t="shared" si="55"/>
        <v>26728038</v>
      </c>
      <c r="AS152" s="13">
        <f t="shared" si="63"/>
        <v>10296303.09</v>
      </c>
      <c r="AT152" s="25">
        <v>0</v>
      </c>
      <c r="AU152" s="26">
        <v>0</v>
      </c>
      <c r="AV152" s="27">
        <v>0</v>
      </c>
      <c r="AW152" s="30">
        <v>0</v>
      </c>
      <c r="AX152" s="17">
        <v>15</v>
      </c>
      <c r="AY152" s="19">
        <v>30</v>
      </c>
      <c r="AZ152" s="21">
        <v>45</v>
      </c>
      <c r="BA152" s="31">
        <v>0</v>
      </c>
      <c r="BB152" s="33">
        <f t="shared" si="64"/>
        <v>0</v>
      </c>
      <c r="BC152" s="33">
        <f t="shared" si="65"/>
        <v>0</v>
      </c>
      <c r="BD152" s="33">
        <f t="shared" si="66"/>
        <v>0</v>
      </c>
      <c r="BE152" s="33">
        <f t="shared" si="67"/>
        <v>0</v>
      </c>
      <c r="BF152" s="14">
        <v>83.43</v>
      </c>
      <c r="BG152" s="14">
        <v>83.43</v>
      </c>
      <c r="BH152" s="14">
        <v>108.68</v>
      </c>
      <c r="BI152" s="14">
        <v>106.13</v>
      </c>
      <c r="BJ152" s="13">
        <f t="shared" si="68"/>
        <v>95.417500000000004</v>
      </c>
      <c r="BK152" s="28">
        <v>0</v>
      </c>
      <c r="BL152" s="28">
        <v>0</v>
      </c>
      <c r="BM152" s="28">
        <v>0</v>
      </c>
      <c r="BN152" s="28">
        <v>0</v>
      </c>
      <c r="BO152" s="28">
        <v>1</v>
      </c>
      <c r="BP152" s="28">
        <v>0</v>
      </c>
      <c r="BQ152" s="28">
        <v>0</v>
      </c>
      <c r="BR152" s="28">
        <v>0</v>
      </c>
      <c r="BS152" s="28">
        <v>1</v>
      </c>
    </row>
    <row r="153" spans="1:71" x14ac:dyDescent="0.4">
      <c r="A153" s="15">
        <v>42583</v>
      </c>
      <c r="B153" s="32">
        <v>152</v>
      </c>
      <c r="C153" s="32">
        <v>744</v>
      </c>
      <c r="D153" s="14">
        <v>822097</v>
      </c>
      <c r="E153" s="14">
        <v>2114946</v>
      </c>
      <c r="F153" s="14">
        <v>4997655</v>
      </c>
      <c r="G153" s="14">
        <v>1638519</v>
      </c>
      <c r="H153" s="14">
        <v>854555</v>
      </c>
      <c r="I153" s="13">
        <f t="shared" si="49"/>
        <v>10427772</v>
      </c>
      <c r="J153" s="13">
        <f t="shared" si="69"/>
        <v>10427.772000000001</v>
      </c>
      <c r="K153" s="14">
        <v>1264582</v>
      </c>
      <c r="L153" s="14">
        <v>1958852.8900000001</v>
      </c>
      <c r="M153" s="14">
        <v>7569354.7599999998</v>
      </c>
      <c r="N153" s="14">
        <v>2645533.7999999998</v>
      </c>
      <c r="O153" s="14">
        <v>796910.49</v>
      </c>
      <c r="P153" s="13">
        <f t="shared" si="50"/>
        <v>14235233.939999999</v>
      </c>
      <c r="Q153" s="13">
        <f t="shared" si="70"/>
        <v>14235.23394</v>
      </c>
      <c r="R153" s="14">
        <v>420317</v>
      </c>
      <c r="S153" s="14">
        <v>1144042</v>
      </c>
      <c r="T153" s="14">
        <v>3524375</v>
      </c>
      <c r="U153" s="14">
        <v>1095412</v>
      </c>
      <c r="V153" s="14">
        <v>565417</v>
      </c>
      <c r="W153" s="13">
        <f t="shared" si="51"/>
        <v>6749563</v>
      </c>
      <c r="X153" s="13">
        <f t="shared" si="71"/>
        <v>6749.5630000000001</v>
      </c>
      <c r="Y153" s="14">
        <v>425619</v>
      </c>
      <c r="Z153" s="14">
        <v>1301124.31</v>
      </c>
      <c r="AA153" s="14">
        <v>2620217</v>
      </c>
      <c r="AB153" s="14">
        <v>1230332</v>
      </c>
      <c r="AC153" s="14">
        <v>704073</v>
      </c>
      <c r="AD153" s="13">
        <f t="shared" si="56"/>
        <v>6281365.3100000005</v>
      </c>
      <c r="AE153" s="13">
        <f t="shared" si="57"/>
        <v>6281.3653100000001</v>
      </c>
      <c r="AF153" s="14">
        <v>10427772</v>
      </c>
      <c r="AG153" s="14">
        <v>4343360</v>
      </c>
      <c r="AH153" s="14">
        <v>5997624</v>
      </c>
      <c r="AI153" s="14">
        <v>6027512.0000000009</v>
      </c>
      <c r="AJ153" s="14">
        <f t="shared" si="58"/>
        <v>20768756</v>
      </c>
      <c r="AK153" s="13">
        <f t="shared" si="52"/>
        <v>26796268</v>
      </c>
      <c r="AL153" s="13">
        <f t="shared" si="59"/>
        <v>26796.268</v>
      </c>
      <c r="AM153" s="14">
        <f t="shared" si="60"/>
        <v>10231550.483870968</v>
      </c>
      <c r="AN153" s="14">
        <f t="shared" si="61"/>
        <v>4261630.1075268816</v>
      </c>
      <c r="AO153" s="14">
        <f t="shared" si="62"/>
        <v>5884765.4838709673</v>
      </c>
      <c r="AP153" s="14">
        <f t="shared" si="53"/>
        <v>9891873.9399999995</v>
      </c>
      <c r="AQ153" s="14">
        <f t="shared" si="54"/>
        <v>751939</v>
      </c>
      <c r="AR153" s="13">
        <f t="shared" si="55"/>
        <v>26796268</v>
      </c>
      <c r="AS153" s="13">
        <f t="shared" si="63"/>
        <v>10643812.939999999</v>
      </c>
      <c r="AT153" s="25">
        <v>0</v>
      </c>
      <c r="AU153" s="26">
        <v>0</v>
      </c>
      <c r="AV153" s="27">
        <v>0</v>
      </c>
      <c r="AW153" s="30">
        <v>0</v>
      </c>
      <c r="AX153" s="17">
        <v>15</v>
      </c>
      <c r="AY153" s="19">
        <v>30</v>
      </c>
      <c r="AZ153" s="21">
        <v>45</v>
      </c>
      <c r="BA153" s="31">
        <v>0</v>
      </c>
      <c r="BB153" s="33">
        <f t="shared" si="64"/>
        <v>0</v>
      </c>
      <c r="BC153" s="33">
        <f t="shared" si="65"/>
        <v>0</v>
      </c>
      <c r="BD153" s="33">
        <f t="shared" si="66"/>
        <v>0</v>
      </c>
      <c r="BE153" s="33">
        <f t="shared" si="67"/>
        <v>0</v>
      </c>
      <c r="BF153" s="14">
        <v>115.58</v>
      </c>
      <c r="BG153" s="14">
        <v>112.36</v>
      </c>
      <c r="BH153" s="14">
        <v>119.47</v>
      </c>
      <c r="BI153" s="14">
        <v>119.47</v>
      </c>
      <c r="BJ153" s="13">
        <f t="shared" si="68"/>
        <v>116.72</v>
      </c>
      <c r="BK153" s="28">
        <v>0</v>
      </c>
      <c r="BL153" s="28">
        <v>0</v>
      </c>
      <c r="BM153" s="28">
        <v>0</v>
      </c>
      <c r="BN153" s="28">
        <v>0</v>
      </c>
      <c r="BO153" s="28">
        <v>1</v>
      </c>
      <c r="BP153" s="28">
        <v>0</v>
      </c>
      <c r="BQ153" s="28">
        <v>0</v>
      </c>
      <c r="BR153" s="28">
        <v>0</v>
      </c>
      <c r="BS153" s="28">
        <v>1</v>
      </c>
    </row>
    <row r="154" spans="1:71" x14ac:dyDescent="0.4">
      <c r="A154" s="15">
        <v>42614</v>
      </c>
      <c r="B154" s="32">
        <v>153</v>
      </c>
      <c r="C154" s="32">
        <v>720</v>
      </c>
      <c r="D154" s="14">
        <v>830479</v>
      </c>
      <c r="E154" s="14">
        <v>2194120</v>
      </c>
      <c r="F154" s="14">
        <v>5299383</v>
      </c>
      <c r="G154" s="14">
        <v>1626257</v>
      </c>
      <c r="H154" s="14">
        <v>939832</v>
      </c>
      <c r="I154" s="13">
        <f t="shared" si="49"/>
        <v>10890071</v>
      </c>
      <c r="J154" s="13">
        <f t="shared" si="69"/>
        <v>10890.071</v>
      </c>
      <c r="K154" s="14">
        <v>1266014</v>
      </c>
      <c r="L154" s="14">
        <v>1887278.1</v>
      </c>
      <c r="M154" s="14">
        <v>7540403</v>
      </c>
      <c r="N154" s="14">
        <v>2620122.5</v>
      </c>
      <c r="O154" s="14">
        <v>744367.5</v>
      </c>
      <c r="P154" s="13">
        <f t="shared" si="50"/>
        <v>14058185.1</v>
      </c>
      <c r="Q154" s="13">
        <f t="shared" si="70"/>
        <v>14058.185099999999</v>
      </c>
      <c r="R154" s="14">
        <v>422149</v>
      </c>
      <c r="S154" s="14">
        <v>1176506</v>
      </c>
      <c r="T154" s="14">
        <v>3706102</v>
      </c>
      <c r="U154" s="14">
        <v>1101469</v>
      </c>
      <c r="V154" s="14">
        <v>592166</v>
      </c>
      <c r="W154" s="13">
        <f t="shared" si="51"/>
        <v>6998392</v>
      </c>
      <c r="X154" s="13">
        <f t="shared" si="71"/>
        <v>6998.3919999999998</v>
      </c>
      <c r="Y154" s="14">
        <v>400519</v>
      </c>
      <c r="Z154" s="14">
        <v>1365899.83</v>
      </c>
      <c r="AA154" s="14">
        <v>2693487</v>
      </c>
      <c r="AB154" s="14">
        <v>1239875</v>
      </c>
      <c r="AC154" s="14">
        <v>698631</v>
      </c>
      <c r="AD154" s="13">
        <f t="shared" si="56"/>
        <v>6398411.8300000001</v>
      </c>
      <c r="AE154" s="13">
        <f t="shared" si="57"/>
        <v>6398.41183</v>
      </c>
      <c r="AF154" s="14">
        <v>10890071</v>
      </c>
      <c r="AG154" s="14">
        <v>4178774.0000000005</v>
      </c>
      <c r="AH154" s="14">
        <v>6184288</v>
      </c>
      <c r="AI154" s="14">
        <v>6141474</v>
      </c>
      <c r="AJ154" s="14">
        <f t="shared" si="58"/>
        <v>21253133</v>
      </c>
      <c r="AK154" s="13">
        <f t="shared" si="52"/>
        <v>27394607</v>
      </c>
      <c r="AL154" s="13">
        <f t="shared" si="59"/>
        <v>27394.607</v>
      </c>
      <c r="AM154" s="14">
        <f t="shared" si="60"/>
        <v>11041321.98611111</v>
      </c>
      <c r="AN154" s="14">
        <f t="shared" si="61"/>
        <v>4100141.1559139793</v>
      </c>
      <c r="AO154" s="14">
        <f t="shared" si="62"/>
        <v>6067916.9892473118</v>
      </c>
      <c r="AP154" s="14">
        <f t="shared" si="53"/>
        <v>9879411.0999999996</v>
      </c>
      <c r="AQ154" s="14">
        <f t="shared" si="54"/>
        <v>814104</v>
      </c>
      <c r="AR154" s="13">
        <f t="shared" si="55"/>
        <v>27394607</v>
      </c>
      <c r="AS154" s="13">
        <f t="shared" si="63"/>
        <v>10693515.1</v>
      </c>
      <c r="AT154" s="25">
        <v>0</v>
      </c>
      <c r="AU154" s="26">
        <v>0</v>
      </c>
      <c r="AV154" s="27">
        <v>0</v>
      </c>
      <c r="AW154" s="30">
        <v>0</v>
      </c>
      <c r="AX154" s="17">
        <v>15</v>
      </c>
      <c r="AY154" s="19">
        <v>30</v>
      </c>
      <c r="AZ154" s="21">
        <v>45</v>
      </c>
      <c r="BA154" s="31">
        <v>0</v>
      </c>
      <c r="BB154" s="33">
        <f t="shared" si="64"/>
        <v>0</v>
      </c>
      <c r="BC154" s="33">
        <f t="shared" si="65"/>
        <v>0</v>
      </c>
      <c r="BD154" s="33">
        <f t="shared" si="66"/>
        <v>0</v>
      </c>
      <c r="BE154" s="33">
        <f t="shared" si="67"/>
        <v>0</v>
      </c>
      <c r="BF154" s="14">
        <v>149.02000000000001</v>
      </c>
      <c r="BG154" s="14">
        <v>140.35</v>
      </c>
      <c r="BH154" s="14">
        <v>149.02000000000001</v>
      </c>
      <c r="BI154" s="14">
        <v>149.02000000000001</v>
      </c>
      <c r="BJ154" s="13">
        <f t="shared" si="68"/>
        <v>146.85249999999999</v>
      </c>
      <c r="BK154" s="28">
        <v>0</v>
      </c>
      <c r="BL154" s="28">
        <v>0</v>
      </c>
      <c r="BM154" s="28">
        <v>0</v>
      </c>
      <c r="BN154" s="28">
        <v>0</v>
      </c>
      <c r="BO154" s="28">
        <v>1</v>
      </c>
      <c r="BP154" s="28">
        <v>0</v>
      </c>
      <c r="BQ154" s="28">
        <v>0</v>
      </c>
      <c r="BR154" s="28">
        <v>0</v>
      </c>
      <c r="BS154" s="28">
        <v>1</v>
      </c>
    </row>
    <row r="155" spans="1:71" x14ac:dyDescent="0.4">
      <c r="A155" s="15">
        <v>42644</v>
      </c>
      <c r="B155" s="32">
        <v>154</v>
      </c>
      <c r="C155" s="32">
        <v>743</v>
      </c>
      <c r="D155" s="14">
        <v>828560</v>
      </c>
      <c r="E155" s="14">
        <v>2219979</v>
      </c>
      <c r="F155" s="14">
        <v>5282756</v>
      </c>
      <c r="G155" s="14">
        <v>1596120</v>
      </c>
      <c r="H155" s="14">
        <v>928149</v>
      </c>
      <c r="I155" s="13">
        <f t="shared" si="49"/>
        <v>10855564</v>
      </c>
      <c r="J155" s="13">
        <f t="shared" si="69"/>
        <v>10855.564</v>
      </c>
      <c r="K155" s="14">
        <v>1285887</v>
      </c>
      <c r="L155" s="14">
        <v>1896152.9100000001</v>
      </c>
      <c r="M155" s="14">
        <v>7456991.9000000004</v>
      </c>
      <c r="N155" s="14">
        <v>2536800.19</v>
      </c>
      <c r="O155" s="14">
        <v>761756.13</v>
      </c>
      <c r="P155" s="13">
        <f t="shared" si="50"/>
        <v>13937588.130000001</v>
      </c>
      <c r="Q155" s="13">
        <f t="shared" si="70"/>
        <v>13937.58813</v>
      </c>
      <c r="R155" s="14">
        <v>425284</v>
      </c>
      <c r="S155" s="14">
        <v>1202077</v>
      </c>
      <c r="T155" s="14">
        <v>3698574</v>
      </c>
      <c r="U155" s="14">
        <v>1099866</v>
      </c>
      <c r="V155" s="14">
        <v>605408</v>
      </c>
      <c r="W155" s="13">
        <f t="shared" si="51"/>
        <v>7031209</v>
      </c>
      <c r="X155" s="13">
        <f t="shared" si="71"/>
        <v>7031.2089999999998</v>
      </c>
      <c r="Y155" s="14">
        <v>406799</v>
      </c>
      <c r="Z155" s="14">
        <v>1363089.11</v>
      </c>
      <c r="AA155" s="14">
        <v>2709246</v>
      </c>
      <c r="AB155" s="14">
        <v>1219599</v>
      </c>
      <c r="AC155" s="14">
        <v>674748</v>
      </c>
      <c r="AD155" s="13">
        <f t="shared" si="56"/>
        <v>6373481.1100000003</v>
      </c>
      <c r="AE155" s="13">
        <f t="shared" si="57"/>
        <v>6373.4811100000006</v>
      </c>
      <c r="AF155" s="14">
        <v>10855564</v>
      </c>
      <c r="AG155" s="14">
        <v>4036987</v>
      </c>
      <c r="AH155" s="14">
        <v>6144796</v>
      </c>
      <c r="AI155" s="14">
        <v>6113253.0000000009</v>
      </c>
      <c r="AJ155" s="14">
        <f t="shared" si="58"/>
        <v>21037347</v>
      </c>
      <c r="AK155" s="13">
        <f t="shared" si="52"/>
        <v>27150600</v>
      </c>
      <c r="AL155" s="13">
        <f t="shared" si="59"/>
        <v>27150.6</v>
      </c>
      <c r="AM155" s="14">
        <f t="shared" si="60"/>
        <v>10665628.156123823</v>
      </c>
      <c r="AN155" s="14">
        <f t="shared" si="61"/>
        <v>3961022.1908602151</v>
      </c>
      <c r="AO155" s="14">
        <f t="shared" si="62"/>
        <v>6029168.1182795698</v>
      </c>
      <c r="AP155" s="14">
        <f t="shared" si="53"/>
        <v>9900601.1300000008</v>
      </c>
      <c r="AQ155" s="14">
        <f t="shared" si="54"/>
        <v>886413</v>
      </c>
      <c r="AR155" s="13">
        <f t="shared" si="55"/>
        <v>27150600</v>
      </c>
      <c r="AS155" s="13">
        <f t="shared" si="63"/>
        <v>10787014.130000001</v>
      </c>
      <c r="AT155" s="25">
        <v>0</v>
      </c>
      <c r="AU155" s="26">
        <v>0</v>
      </c>
      <c r="AV155" s="27">
        <v>0</v>
      </c>
      <c r="AW155" s="30">
        <v>0</v>
      </c>
      <c r="AX155" s="17">
        <v>15</v>
      </c>
      <c r="AY155" s="19">
        <v>30</v>
      </c>
      <c r="AZ155" s="21">
        <v>45</v>
      </c>
      <c r="BA155" s="31">
        <v>0</v>
      </c>
      <c r="BB155" s="33">
        <f t="shared" si="64"/>
        <v>0</v>
      </c>
      <c r="BC155" s="33">
        <f t="shared" si="65"/>
        <v>0</v>
      </c>
      <c r="BD155" s="33">
        <f t="shared" si="66"/>
        <v>0</v>
      </c>
      <c r="BE155" s="33">
        <f t="shared" si="67"/>
        <v>0</v>
      </c>
      <c r="BF155" s="14">
        <v>200.21</v>
      </c>
      <c r="BG155" s="14">
        <v>200.21</v>
      </c>
      <c r="BH155" s="14">
        <v>200.21</v>
      </c>
      <c r="BI155" s="14">
        <v>200.21</v>
      </c>
      <c r="BJ155" s="13">
        <f t="shared" si="68"/>
        <v>200.21</v>
      </c>
      <c r="BK155" s="28">
        <v>0</v>
      </c>
      <c r="BL155" s="28">
        <v>0</v>
      </c>
      <c r="BM155" s="28">
        <v>0</v>
      </c>
      <c r="BN155" s="28">
        <v>0</v>
      </c>
      <c r="BO155" s="28">
        <v>1</v>
      </c>
      <c r="BP155" s="28">
        <v>0</v>
      </c>
      <c r="BQ155" s="28">
        <v>0</v>
      </c>
      <c r="BR155" s="28">
        <v>0</v>
      </c>
      <c r="BS155" s="28">
        <v>1</v>
      </c>
    </row>
    <row r="156" spans="1:71" x14ac:dyDescent="0.4">
      <c r="A156" s="15">
        <v>42675</v>
      </c>
      <c r="B156" s="32">
        <v>155</v>
      </c>
      <c r="C156" s="32">
        <v>720</v>
      </c>
      <c r="D156" s="14">
        <v>834314</v>
      </c>
      <c r="E156" s="14">
        <v>2310009</v>
      </c>
      <c r="F156" s="14">
        <v>5407188</v>
      </c>
      <c r="G156" s="14">
        <v>1627834</v>
      </c>
      <c r="H156" s="14">
        <v>954610</v>
      </c>
      <c r="I156" s="13">
        <f t="shared" si="49"/>
        <v>11133955</v>
      </c>
      <c r="J156" s="13">
        <f t="shared" si="69"/>
        <v>11133.955</v>
      </c>
      <c r="K156" s="14">
        <v>1278865</v>
      </c>
      <c r="L156" s="14">
        <v>1885328.51</v>
      </c>
      <c r="M156" s="14">
        <v>7434144.46</v>
      </c>
      <c r="N156" s="14">
        <v>2598047.96</v>
      </c>
      <c r="O156" s="14">
        <v>720873.74</v>
      </c>
      <c r="P156" s="13">
        <f t="shared" si="50"/>
        <v>13917259.67</v>
      </c>
      <c r="Q156" s="13">
        <f t="shared" si="70"/>
        <v>13917.259669999999</v>
      </c>
      <c r="R156" s="14">
        <v>418111</v>
      </c>
      <c r="S156" s="14">
        <v>1236229</v>
      </c>
      <c r="T156" s="14">
        <v>3902049</v>
      </c>
      <c r="U156" s="14">
        <v>1178434</v>
      </c>
      <c r="V156" s="14">
        <v>600328</v>
      </c>
      <c r="W156" s="13">
        <f t="shared" si="51"/>
        <v>7335151</v>
      </c>
      <c r="X156" s="13">
        <f t="shared" si="71"/>
        <v>7335.1509999999998</v>
      </c>
      <c r="Y156" s="14">
        <v>422701</v>
      </c>
      <c r="Z156" s="14">
        <v>1386682.39</v>
      </c>
      <c r="AA156" s="14">
        <v>2618097</v>
      </c>
      <c r="AB156" s="14">
        <v>1285982</v>
      </c>
      <c r="AC156" s="14">
        <v>654421</v>
      </c>
      <c r="AD156" s="13">
        <f t="shared" si="56"/>
        <v>6367883.3899999997</v>
      </c>
      <c r="AE156" s="13">
        <f t="shared" si="57"/>
        <v>6367.88339</v>
      </c>
      <c r="AF156" s="14">
        <v>11133955</v>
      </c>
      <c r="AG156" s="14">
        <v>3906544</v>
      </c>
      <c r="AH156" s="14">
        <v>6360976</v>
      </c>
      <c r="AI156" s="14">
        <v>6089503</v>
      </c>
      <c r="AJ156" s="14">
        <f t="shared" si="58"/>
        <v>21401475</v>
      </c>
      <c r="AK156" s="13">
        <f t="shared" si="52"/>
        <v>27490978</v>
      </c>
      <c r="AL156" s="13">
        <f t="shared" si="59"/>
        <v>27490.977999999999</v>
      </c>
      <c r="AM156" s="14">
        <f t="shared" si="60"/>
        <v>11288593.263888888</v>
      </c>
      <c r="AN156" s="14">
        <f t="shared" si="61"/>
        <v>3833033.7634408604</v>
      </c>
      <c r="AO156" s="14">
        <f t="shared" si="62"/>
        <v>6241280.2150537632</v>
      </c>
      <c r="AP156" s="14">
        <f t="shared" si="53"/>
        <v>10010715.67</v>
      </c>
      <c r="AQ156" s="14">
        <f t="shared" si="54"/>
        <v>974175</v>
      </c>
      <c r="AR156" s="13">
        <f t="shared" si="55"/>
        <v>27490978</v>
      </c>
      <c r="AS156" s="13">
        <f t="shared" si="63"/>
        <v>10984890.67</v>
      </c>
      <c r="AT156" s="25">
        <v>1</v>
      </c>
      <c r="AU156" s="26">
        <v>0</v>
      </c>
      <c r="AV156" s="27">
        <v>0</v>
      </c>
      <c r="AW156" s="30">
        <v>0</v>
      </c>
      <c r="AX156" s="17">
        <v>15</v>
      </c>
      <c r="AY156" s="19">
        <v>30</v>
      </c>
      <c r="AZ156" s="21">
        <v>45</v>
      </c>
      <c r="BA156" s="31">
        <v>0</v>
      </c>
      <c r="BB156" s="33">
        <f t="shared" si="64"/>
        <v>167009325</v>
      </c>
      <c r="BC156" s="33">
        <f t="shared" si="65"/>
        <v>0</v>
      </c>
      <c r="BD156" s="33">
        <f t="shared" si="66"/>
        <v>0</v>
      </c>
      <c r="BE156" s="33">
        <f t="shared" si="67"/>
        <v>0</v>
      </c>
      <c r="BF156" s="14">
        <v>166.05</v>
      </c>
      <c r="BG156" s="14">
        <v>166.05</v>
      </c>
      <c r="BH156" s="14">
        <v>166.05</v>
      </c>
      <c r="BI156" s="14">
        <v>166.05</v>
      </c>
      <c r="BJ156" s="13">
        <f t="shared" si="68"/>
        <v>166.05</v>
      </c>
      <c r="BK156" s="28">
        <v>0</v>
      </c>
      <c r="BL156" s="28">
        <v>0</v>
      </c>
      <c r="BM156" s="28">
        <v>0</v>
      </c>
      <c r="BN156" s="28">
        <v>0</v>
      </c>
      <c r="BO156" s="28">
        <v>1</v>
      </c>
      <c r="BP156" s="28">
        <v>0</v>
      </c>
      <c r="BQ156" s="28">
        <v>0</v>
      </c>
      <c r="BR156" s="28">
        <v>0</v>
      </c>
      <c r="BS156" s="28">
        <v>1</v>
      </c>
    </row>
    <row r="157" spans="1:71" x14ac:dyDescent="0.4">
      <c r="A157" s="15">
        <v>42705</v>
      </c>
      <c r="B157" s="32">
        <v>156</v>
      </c>
      <c r="C157" s="32">
        <v>744</v>
      </c>
      <c r="D157" s="14">
        <v>826045</v>
      </c>
      <c r="E157" s="14">
        <v>2385414</v>
      </c>
      <c r="F157" s="14">
        <v>5543528</v>
      </c>
      <c r="G157" s="14">
        <v>1690320</v>
      </c>
      <c r="H157" s="14">
        <v>911754</v>
      </c>
      <c r="I157" s="13">
        <f t="shared" si="49"/>
        <v>11357061</v>
      </c>
      <c r="J157" s="13">
        <f t="shared" si="69"/>
        <v>11357.061</v>
      </c>
      <c r="K157" s="14">
        <v>1255955</v>
      </c>
      <c r="L157" s="14">
        <v>1846958.19</v>
      </c>
      <c r="M157" s="14">
        <v>7170265.8799999999</v>
      </c>
      <c r="N157" s="14">
        <v>2550281.4</v>
      </c>
      <c r="O157" s="14">
        <v>705768.17</v>
      </c>
      <c r="P157" s="13">
        <f t="shared" si="50"/>
        <v>13529228.640000001</v>
      </c>
      <c r="Q157" s="13">
        <f t="shared" si="70"/>
        <v>13529.228640000001</v>
      </c>
      <c r="R157" s="14">
        <v>390239</v>
      </c>
      <c r="S157" s="14">
        <v>1269711</v>
      </c>
      <c r="T157" s="14">
        <v>4015309</v>
      </c>
      <c r="U157" s="14">
        <v>1256083</v>
      </c>
      <c r="V157" s="14">
        <v>594544</v>
      </c>
      <c r="W157" s="13">
        <f t="shared" si="51"/>
        <v>7525886</v>
      </c>
      <c r="X157" s="13">
        <f t="shared" si="71"/>
        <v>7525.8860000000004</v>
      </c>
      <c r="Y157" s="14">
        <v>424320</v>
      </c>
      <c r="Z157" s="14">
        <v>1362285.34</v>
      </c>
      <c r="AA157" s="14">
        <v>2539266</v>
      </c>
      <c r="AB157" s="14">
        <v>1448185</v>
      </c>
      <c r="AC157" s="14">
        <v>594563</v>
      </c>
      <c r="AD157" s="13">
        <f t="shared" si="56"/>
        <v>6368619.3399999999</v>
      </c>
      <c r="AE157" s="13">
        <f t="shared" si="57"/>
        <v>6368.6193400000002</v>
      </c>
      <c r="AF157" s="14">
        <v>11357061</v>
      </c>
      <c r="AG157" s="14">
        <v>3769065</v>
      </c>
      <c r="AH157" s="14">
        <v>6445494</v>
      </c>
      <c r="AI157" s="14">
        <v>6091110.9999999991</v>
      </c>
      <c r="AJ157" s="14">
        <f t="shared" si="58"/>
        <v>21571620</v>
      </c>
      <c r="AK157" s="13">
        <f t="shared" si="52"/>
        <v>27662731</v>
      </c>
      <c r="AL157" s="13">
        <f t="shared" si="59"/>
        <v>27662.731</v>
      </c>
      <c r="AM157" s="14">
        <f t="shared" si="60"/>
        <v>11143352.862903226</v>
      </c>
      <c r="AN157" s="14">
        <f t="shared" si="61"/>
        <v>3698141.7338709678</v>
      </c>
      <c r="AO157" s="14">
        <f t="shared" si="62"/>
        <v>6324207.8225806458</v>
      </c>
      <c r="AP157" s="14">
        <f t="shared" si="53"/>
        <v>9760163.6400000006</v>
      </c>
      <c r="AQ157" s="14">
        <f t="shared" si="54"/>
        <v>1080392</v>
      </c>
      <c r="AR157" s="13">
        <f t="shared" si="55"/>
        <v>27662731</v>
      </c>
      <c r="AS157" s="13">
        <f t="shared" si="63"/>
        <v>10840555.640000001</v>
      </c>
      <c r="AT157" s="25">
        <v>0</v>
      </c>
      <c r="AU157" s="26">
        <v>0</v>
      </c>
      <c r="AV157" s="27">
        <v>0</v>
      </c>
      <c r="AW157" s="30">
        <v>0</v>
      </c>
      <c r="AX157" s="17">
        <v>15</v>
      </c>
      <c r="AY157" s="19">
        <v>30</v>
      </c>
      <c r="AZ157" s="21">
        <v>45</v>
      </c>
      <c r="BA157" s="31">
        <v>0</v>
      </c>
      <c r="BB157" s="33">
        <f t="shared" si="64"/>
        <v>0</v>
      </c>
      <c r="BC157" s="33">
        <f t="shared" si="65"/>
        <v>0</v>
      </c>
      <c r="BD157" s="33">
        <f t="shared" si="66"/>
        <v>0</v>
      </c>
      <c r="BE157" s="33">
        <f t="shared" si="67"/>
        <v>0</v>
      </c>
      <c r="BF157" s="14">
        <v>122.19</v>
      </c>
      <c r="BG157" s="14">
        <v>122.19</v>
      </c>
      <c r="BH157" s="14">
        <v>122.19</v>
      </c>
      <c r="BI157" s="14">
        <v>122.19</v>
      </c>
      <c r="BJ157" s="13">
        <f t="shared" si="68"/>
        <v>122.19</v>
      </c>
      <c r="BK157" s="28">
        <v>0</v>
      </c>
      <c r="BL157" s="28">
        <v>0</v>
      </c>
      <c r="BM157" s="28">
        <v>0</v>
      </c>
      <c r="BN157" s="28">
        <v>0</v>
      </c>
      <c r="BO157" s="28">
        <v>1</v>
      </c>
      <c r="BP157" s="28">
        <v>0</v>
      </c>
      <c r="BQ157" s="28">
        <v>0</v>
      </c>
      <c r="BR157" s="28">
        <v>0</v>
      </c>
      <c r="BS157" s="28">
        <v>1</v>
      </c>
    </row>
    <row r="158" spans="1:71" x14ac:dyDescent="0.4">
      <c r="A158" s="15">
        <v>42736</v>
      </c>
      <c r="B158" s="32">
        <v>157</v>
      </c>
      <c r="C158" s="32">
        <v>744</v>
      </c>
      <c r="D158" s="14">
        <v>746531</v>
      </c>
      <c r="E158" s="14">
        <v>2274880</v>
      </c>
      <c r="F158" s="14">
        <v>5934320</v>
      </c>
      <c r="G158" s="14">
        <v>2006171</v>
      </c>
      <c r="H158" s="14">
        <v>943733</v>
      </c>
      <c r="I158" s="13">
        <f t="shared" si="49"/>
        <v>11905635</v>
      </c>
      <c r="J158" s="13">
        <f t="shared" si="69"/>
        <v>11905.635</v>
      </c>
      <c r="K158" s="14">
        <v>1267995</v>
      </c>
      <c r="L158" s="14">
        <v>1866307.17</v>
      </c>
      <c r="M158" s="14">
        <v>6924323.0800000001</v>
      </c>
      <c r="N158" s="14">
        <v>2378484.3000000003</v>
      </c>
      <c r="O158" s="14">
        <v>718014.73</v>
      </c>
      <c r="P158" s="13">
        <f t="shared" si="50"/>
        <v>13155124.280000001</v>
      </c>
      <c r="Q158" s="13">
        <f t="shared" si="70"/>
        <v>13155.124280000002</v>
      </c>
      <c r="R158" s="14">
        <v>380583</v>
      </c>
      <c r="S158" s="14">
        <v>1191037</v>
      </c>
      <c r="T158" s="14">
        <v>4219888</v>
      </c>
      <c r="U158" s="14">
        <v>1384355</v>
      </c>
      <c r="V158" s="14">
        <v>602590</v>
      </c>
      <c r="W158" s="13">
        <f t="shared" si="51"/>
        <v>7778453</v>
      </c>
      <c r="X158" s="13">
        <f t="shared" si="71"/>
        <v>7778.4530000000004</v>
      </c>
      <c r="Y158" s="14">
        <v>373096</v>
      </c>
      <c r="Z158" s="14">
        <v>1373881.12</v>
      </c>
      <c r="AA158" s="14">
        <v>2607626.1800000002</v>
      </c>
      <c r="AB158" s="14">
        <v>1538436</v>
      </c>
      <c r="AC158" s="14">
        <v>636912</v>
      </c>
      <c r="AD158" s="13">
        <f t="shared" ref="AD158:AD169" si="72">SUM(Y170:AC170)</f>
        <v>6604081.5999999996</v>
      </c>
      <c r="AE158" s="13">
        <f t="shared" si="57"/>
        <v>6604.0815999999995</v>
      </c>
      <c r="AF158" s="14">
        <v>11905635</v>
      </c>
      <c r="AG158" s="14">
        <v>3203852</v>
      </c>
      <c r="AH158" s="14">
        <v>6561836</v>
      </c>
      <c r="AI158" s="14">
        <v>6206780.1799999997</v>
      </c>
      <c r="AJ158" s="14">
        <f t="shared" si="58"/>
        <v>21671323</v>
      </c>
      <c r="AK158" s="13">
        <f t="shared" si="52"/>
        <v>27878103.18</v>
      </c>
      <c r="AL158" s="13">
        <f t="shared" si="59"/>
        <v>27878.103179999998</v>
      </c>
      <c r="AM158" s="14">
        <f t="shared" si="60"/>
        <v>11681604.233870968</v>
      </c>
      <c r="AN158" s="14">
        <f t="shared" si="61"/>
        <v>3143564.4623655914</v>
      </c>
      <c r="AO158" s="14">
        <f t="shared" si="62"/>
        <v>6438360.5913978489</v>
      </c>
      <c r="AP158" s="14">
        <f t="shared" si="53"/>
        <v>9951272.2800000012</v>
      </c>
      <c r="AQ158" s="14">
        <f t="shared" si="54"/>
        <v>1216617</v>
      </c>
      <c r="AR158" s="13">
        <f t="shared" si="55"/>
        <v>27878103.18</v>
      </c>
      <c r="AS158" s="13">
        <f t="shared" si="63"/>
        <v>11167889.280000001</v>
      </c>
      <c r="AT158" s="25">
        <v>0</v>
      </c>
      <c r="AU158" s="26">
        <v>0</v>
      </c>
      <c r="AV158" s="27">
        <v>0</v>
      </c>
      <c r="AW158" s="30">
        <v>0</v>
      </c>
      <c r="AX158" s="17">
        <v>15</v>
      </c>
      <c r="AY158" s="19">
        <v>30</v>
      </c>
      <c r="AZ158" s="21">
        <v>45</v>
      </c>
      <c r="BA158" s="31">
        <v>0</v>
      </c>
      <c r="BB158" s="33">
        <f t="shared" si="64"/>
        <v>0</v>
      </c>
      <c r="BC158" s="33">
        <f t="shared" si="65"/>
        <v>0</v>
      </c>
      <c r="BD158" s="33">
        <f t="shared" si="66"/>
        <v>0</v>
      </c>
      <c r="BE158" s="33">
        <f t="shared" si="67"/>
        <v>0</v>
      </c>
      <c r="BF158" s="14">
        <v>121.44</v>
      </c>
      <c r="BG158" s="14">
        <v>121.44</v>
      </c>
      <c r="BH158" s="14">
        <v>139.25</v>
      </c>
      <c r="BI158" s="14">
        <v>121.44</v>
      </c>
      <c r="BJ158" s="13">
        <f t="shared" si="68"/>
        <v>125.8925</v>
      </c>
      <c r="BK158" s="28">
        <v>0</v>
      </c>
      <c r="BL158" s="28">
        <v>0</v>
      </c>
      <c r="BM158" s="28">
        <v>0</v>
      </c>
      <c r="BN158" s="28">
        <v>0</v>
      </c>
      <c r="BO158" s="28">
        <v>0</v>
      </c>
      <c r="BP158" s="28">
        <v>1</v>
      </c>
      <c r="BQ158" s="28">
        <v>0</v>
      </c>
      <c r="BR158" s="28">
        <v>0</v>
      </c>
      <c r="BS158" s="28">
        <v>1</v>
      </c>
    </row>
    <row r="159" spans="1:71" x14ac:dyDescent="0.4">
      <c r="A159" s="15">
        <v>42767</v>
      </c>
      <c r="B159" s="32">
        <v>158</v>
      </c>
      <c r="C159" s="32">
        <v>673</v>
      </c>
      <c r="D159" s="14">
        <v>678124</v>
      </c>
      <c r="E159" s="14">
        <v>2215583</v>
      </c>
      <c r="F159" s="14">
        <v>5629521</v>
      </c>
      <c r="G159" s="14">
        <v>1948153</v>
      </c>
      <c r="H159" s="14">
        <v>898287</v>
      </c>
      <c r="I159" s="13">
        <f t="shared" si="49"/>
        <v>11369668</v>
      </c>
      <c r="J159" s="13">
        <f t="shared" si="69"/>
        <v>11369.668</v>
      </c>
      <c r="K159" s="14">
        <v>1145929</v>
      </c>
      <c r="L159" s="14">
        <v>1725746.2</v>
      </c>
      <c r="M159" s="14">
        <v>7267815.1399999997</v>
      </c>
      <c r="N159" s="14">
        <v>2629958.5699999998</v>
      </c>
      <c r="O159" s="14">
        <v>687037.5</v>
      </c>
      <c r="P159" s="13">
        <f t="shared" si="50"/>
        <v>13456486.41</v>
      </c>
      <c r="Q159" s="13">
        <f t="shared" si="70"/>
        <v>13456.48641</v>
      </c>
      <c r="R159" s="14">
        <v>358759</v>
      </c>
      <c r="S159" s="14">
        <v>1165026</v>
      </c>
      <c r="T159" s="14">
        <v>4152985</v>
      </c>
      <c r="U159" s="14">
        <v>1386440</v>
      </c>
      <c r="V159" s="14">
        <v>620443</v>
      </c>
      <c r="W159" s="13">
        <f t="shared" si="51"/>
        <v>7683653</v>
      </c>
      <c r="X159" s="13">
        <f t="shared" si="71"/>
        <v>7683.6530000000002</v>
      </c>
      <c r="Y159" s="14">
        <v>369817</v>
      </c>
      <c r="Z159" s="14">
        <v>1235078.57</v>
      </c>
      <c r="AA159" s="14">
        <v>2533586</v>
      </c>
      <c r="AB159" s="14">
        <v>1556194</v>
      </c>
      <c r="AC159" s="14">
        <v>631904.51</v>
      </c>
      <c r="AD159" s="13">
        <f t="shared" si="72"/>
        <v>6412976.4300000006</v>
      </c>
      <c r="AE159" s="13">
        <f t="shared" si="57"/>
        <v>6412.9764300000006</v>
      </c>
      <c r="AF159" s="14">
        <v>11369318</v>
      </c>
      <c r="AG159" s="14">
        <v>3416713</v>
      </c>
      <c r="AH159" s="14">
        <v>6453411</v>
      </c>
      <c r="AI159" s="14">
        <v>5988389.5100000007</v>
      </c>
      <c r="AJ159" s="14">
        <f t="shared" si="58"/>
        <v>21239442</v>
      </c>
      <c r="AK159" s="13">
        <f t="shared" si="52"/>
        <v>27227831.510000002</v>
      </c>
      <c r="AL159" s="13">
        <f t="shared" si="59"/>
        <v>27227.83151</v>
      </c>
      <c r="AM159" s="14">
        <f t="shared" si="60"/>
        <v>12332246.864784548</v>
      </c>
      <c r="AN159" s="14">
        <f t="shared" si="61"/>
        <v>3352420.0134408604</v>
      </c>
      <c r="AO159" s="14">
        <f t="shared" si="62"/>
        <v>6331975.8467741935</v>
      </c>
      <c r="AP159" s="14">
        <f t="shared" si="53"/>
        <v>10039773.41</v>
      </c>
      <c r="AQ159" s="14">
        <f t="shared" si="54"/>
        <v>1230242</v>
      </c>
      <c r="AR159" s="13">
        <f t="shared" si="55"/>
        <v>27227831.510000002</v>
      </c>
      <c r="AS159" s="13">
        <f t="shared" si="63"/>
        <v>11270015.41</v>
      </c>
      <c r="AT159" s="25">
        <v>0</v>
      </c>
      <c r="AU159" s="26">
        <v>0</v>
      </c>
      <c r="AV159" s="27">
        <v>0</v>
      </c>
      <c r="AW159" s="30">
        <v>0</v>
      </c>
      <c r="AX159" s="17">
        <v>20</v>
      </c>
      <c r="AY159" s="19">
        <v>30</v>
      </c>
      <c r="AZ159" s="21">
        <v>35</v>
      </c>
      <c r="BA159" s="31">
        <v>0</v>
      </c>
      <c r="BB159" s="33">
        <f t="shared" si="64"/>
        <v>0</v>
      </c>
      <c r="BC159" s="33">
        <f t="shared" si="65"/>
        <v>0</v>
      </c>
      <c r="BD159" s="33">
        <f t="shared" si="66"/>
        <v>0</v>
      </c>
      <c r="BE159" s="33">
        <f t="shared" si="67"/>
        <v>0</v>
      </c>
      <c r="BF159" s="14">
        <v>128.43</v>
      </c>
      <c r="BG159" s="14">
        <v>128.43</v>
      </c>
      <c r="BH159" s="14">
        <v>164.66</v>
      </c>
      <c r="BI159" s="14">
        <v>82.18</v>
      </c>
      <c r="BJ159" s="13">
        <f t="shared" si="68"/>
        <v>125.925</v>
      </c>
      <c r="BK159" s="28">
        <v>0</v>
      </c>
      <c r="BL159" s="28">
        <v>0</v>
      </c>
      <c r="BM159" s="28">
        <v>0</v>
      </c>
      <c r="BN159" s="28">
        <v>0</v>
      </c>
      <c r="BO159" s="28">
        <v>0</v>
      </c>
      <c r="BP159" s="28">
        <v>1</v>
      </c>
      <c r="BQ159" s="28">
        <v>0</v>
      </c>
      <c r="BR159" s="28">
        <v>0</v>
      </c>
      <c r="BS159" s="28">
        <v>1</v>
      </c>
    </row>
    <row r="160" spans="1:71" x14ac:dyDescent="0.4">
      <c r="A160" s="15">
        <v>42795</v>
      </c>
      <c r="B160" s="32">
        <v>159</v>
      </c>
      <c r="C160" s="32">
        <v>744</v>
      </c>
      <c r="D160" s="14">
        <v>725088</v>
      </c>
      <c r="E160" s="14">
        <v>2335888</v>
      </c>
      <c r="F160" s="14">
        <v>6041993</v>
      </c>
      <c r="G160" s="14">
        <v>2085597</v>
      </c>
      <c r="H160" s="14">
        <v>960387</v>
      </c>
      <c r="I160" s="13">
        <f t="shared" si="49"/>
        <v>12148953</v>
      </c>
      <c r="J160" s="13">
        <f t="shared" si="69"/>
        <v>12148.953</v>
      </c>
      <c r="K160" s="14">
        <v>1277627</v>
      </c>
      <c r="L160" s="14">
        <v>1938395.02</v>
      </c>
      <c r="M160" s="14">
        <v>7183811.96</v>
      </c>
      <c r="N160" s="14">
        <v>2741178.2600000002</v>
      </c>
      <c r="O160" s="14">
        <v>753130.12</v>
      </c>
      <c r="P160" s="13">
        <f t="shared" si="50"/>
        <v>13894142.359999999</v>
      </c>
      <c r="Q160" s="13">
        <f t="shared" si="70"/>
        <v>13894.14236</v>
      </c>
      <c r="R160" s="14">
        <v>390712</v>
      </c>
      <c r="S160" s="14">
        <v>1219738</v>
      </c>
      <c r="T160" s="14">
        <v>4276384</v>
      </c>
      <c r="U160" s="14">
        <v>1456678</v>
      </c>
      <c r="V160" s="14">
        <v>621080</v>
      </c>
      <c r="W160" s="13">
        <f t="shared" si="51"/>
        <v>7964592</v>
      </c>
      <c r="X160" s="13">
        <f t="shared" si="71"/>
        <v>7964.5919999999996</v>
      </c>
      <c r="Y160" s="14">
        <v>402037</v>
      </c>
      <c r="Z160" s="14">
        <v>1294996.51</v>
      </c>
      <c r="AA160" s="14">
        <v>2670502</v>
      </c>
      <c r="AB160" s="14">
        <v>1561703</v>
      </c>
      <c r="AC160" s="14">
        <v>608668.29</v>
      </c>
      <c r="AD160" s="13">
        <f t="shared" si="72"/>
        <v>6592066.4699999997</v>
      </c>
      <c r="AE160" s="13">
        <f t="shared" si="57"/>
        <v>6592.0664699999998</v>
      </c>
      <c r="AF160" s="14">
        <v>12148596</v>
      </c>
      <c r="AG160" s="14">
        <v>3404489</v>
      </c>
      <c r="AH160" s="14">
        <v>6695793</v>
      </c>
      <c r="AI160" s="14">
        <v>6193261.2899999991</v>
      </c>
      <c r="AJ160" s="14">
        <f t="shared" si="58"/>
        <v>22248878</v>
      </c>
      <c r="AK160" s="13">
        <f t="shared" si="52"/>
        <v>28442139.289999999</v>
      </c>
      <c r="AL160" s="13">
        <f t="shared" si="59"/>
        <v>28442.139289999999</v>
      </c>
      <c r="AM160" s="14">
        <f t="shared" si="60"/>
        <v>11919993.387096774</v>
      </c>
      <c r="AN160" s="14">
        <f t="shared" si="61"/>
        <v>3340426.0349462363</v>
      </c>
      <c r="AO160" s="14">
        <f t="shared" si="62"/>
        <v>6569796.8951612907</v>
      </c>
      <c r="AP160" s="14">
        <f t="shared" si="53"/>
        <v>10489653.359999999</v>
      </c>
      <c r="AQ160" s="14">
        <f t="shared" si="54"/>
        <v>1268799</v>
      </c>
      <c r="AR160" s="13">
        <f t="shared" si="55"/>
        <v>28442139.289999999</v>
      </c>
      <c r="AS160" s="13">
        <f t="shared" si="63"/>
        <v>11758452.359999999</v>
      </c>
      <c r="AT160" s="25">
        <v>1</v>
      </c>
      <c r="AU160" s="26">
        <v>0</v>
      </c>
      <c r="AV160" s="27">
        <v>0</v>
      </c>
      <c r="AW160" s="30">
        <v>0</v>
      </c>
      <c r="AX160" s="17">
        <v>20</v>
      </c>
      <c r="AY160" s="19">
        <v>30</v>
      </c>
      <c r="AZ160" s="21">
        <v>35</v>
      </c>
      <c r="BA160" s="31">
        <v>0</v>
      </c>
      <c r="BB160" s="33">
        <f t="shared" si="64"/>
        <v>242971920</v>
      </c>
      <c r="BC160" s="33">
        <f t="shared" si="65"/>
        <v>0</v>
      </c>
      <c r="BD160" s="33">
        <f t="shared" si="66"/>
        <v>0</v>
      </c>
      <c r="BE160" s="33">
        <f t="shared" si="67"/>
        <v>0</v>
      </c>
      <c r="BF160" s="14">
        <v>216.24</v>
      </c>
      <c r="BG160" s="14">
        <v>216.24</v>
      </c>
      <c r="BH160" s="14">
        <v>284.01</v>
      </c>
      <c r="BI160" s="14">
        <v>33.68</v>
      </c>
      <c r="BJ160" s="13">
        <f t="shared" si="68"/>
        <v>187.54249999999999</v>
      </c>
      <c r="BK160" s="28">
        <v>0</v>
      </c>
      <c r="BL160" s="28">
        <v>0</v>
      </c>
      <c r="BM160" s="28">
        <v>0</v>
      </c>
      <c r="BN160" s="28">
        <v>0</v>
      </c>
      <c r="BO160" s="28">
        <v>0</v>
      </c>
      <c r="BP160" s="28">
        <v>1</v>
      </c>
      <c r="BQ160" s="28">
        <v>0</v>
      </c>
      <c r="BR160" s="28">
        <v>0</v>
      </c>
      <c r="BS160" s="28">
        <v>1</v>
      </c>
    </row>
    <row r="161" spans="1:71" x14ac:dyDescent="0.4">
      <c r="A161" s="15">
        <v>42826</v>
      </c>
      <c r="B161" s="32">
        <v>160</v>
      </c>
      <c r="C161" s="32">
        <v>720</v>
      </c>
      <c r="D161" s="14">
        <v>725326</v>
      </c>
      <c r="E161" s="14">
        <v>2281067</v>
      </c>
      <c r="F161" s="14">
        <v>5431606</v>
      </c>
      <c r="G161" s="14">
        <v>1729936</v>
      </c>
      <c r="H161" s="14">
        <v>967545</v>
      </c>
      <c r="I161" s="13">
        <f t="shared" si="49"/>
        <v>11135480</v>
      </c>
      <c r="J161" s="13">
        <f t="shared" si="69"/>
        <v>11135.48</v>
      </c>
      <c r="K161" s="14">
        <v>1215167</v>
      </c>
      <c r="L161" s="14">
        <v>1785893.3599999999</v>
      </c>
      <c r="M161" s="14">
        <v>7630039.3200000003</v>
      </c>
      <c r="N161" s="14">
        <v>2779694.7199999997</v>
      </c>
      <c r="O161" s="14">
        <v>732499.86</v>
      </c>
      <c r="P161" s="13">
        <f t="shared" si="50"/>
        <v>14143294.259999998</v>
      </c>
      <c r="Q161" s="13">
        <f t="shared" si="70"/>
        <v>14143.294259999999</v>
      </c>
      <c r="R161" s="14">
        <v>388390</v>
      </c>
      <c r="S161" s="14">
        <v>1208650</v>
      </c>
      <c r="T161" s="14">
        <v>4124395</v>
      </c>
      <c r="U161" s="14">
        <v>1330808</v>
      </c>
      <c r="V161" s="14">
        <v>645209</v>
      </c>
      <c r="W161" s="13">
        <f t="shared" si="51"/>
        <v>7697452</v>
      </c>
      <c r="X161" s="13">
        <f t="shared" si="71"/>
        <v>7697.4520000000002</v>
      </c>
      <c r="Y161" s="14">
        <v>392166</v>
      </c>
      <c r="Z161" s="14">
        <v>1285720.24</v>
      </c>
      <c r="AA161" s="14">
        <v>2691557</v>
      </c>
      <c r="AB161" s="14">
        <v>1435401</v>
      </c>
      <c r="AC161" s="14">
        <v>649360.79</v>
      </c>
      <c r="AD161" s="13">
        <f t="shared" si="72"/>
        <v>6563090.1799999997</v>
      </c>
      <c r="AE161" s="13">
        <f t="shared" si="57"/>
        <v>6563.0901800000001</v>
      </c>
      <c r="AF161" s="14">
        <v>11135086</v>
      </c>
      <c r="AG161" s="14">
        <v>3441525</v>
      </c>
      <c r="AH161" s="14">
        <v>6371524</v>
      </c>
      <c r="AI161" s="14">
        <v>6113722.79</v>
      </c>
      <c r="AJ161" s="14">
        <f t="shared" si="58"/>
        <v>20948135</v>
      </c>
      <c r="AK161" s="13">
        <f t="shared" si="52"/>
        <v>27061857.789999999</v>
      </c>
      <c r="AL161" s="13">
        <f t="shared" si="59"/>
        <v>27061.857789999998</v>
      </c>
      <c r="AM161" s="14">
        <f t="shared" si="60"/>
        <v>11289739.972222222</v>
      </c>
      <c r="AN161" s="14">
        <f t="shared" si="61"/>
        <v>3376765.1209677421</v>
      </c>
      <c r="AO161" s="14">
        <f t="shared" si="62"/>
        <v>6251629.7311827959</v>
      </c>
      <c r="AP161" s="14">
        <f t="shared" si="53"/>
        <v>10701769.259999998</v>
      </c>
      <c r="AQ161" s="14">
        <f t="shared" si="54"/>
        <v>1325928</v>
      </c>
      <c r="AR161" s="13">
        <f t="shared" si="55"/>
        <v>27061857.789999999</v>
      </c>
      <c r="AS161" s="13">
        <f t="shared" si="63"/>
        <v>12027697.259999998</v>
      </c>
      <c r="AT161" s="25">
        <v>0</v>
      </c>
      <c r="AU161" s="26">
        <v>1</v>
      </c>
      <c r="AV161" s="27">
        <v>0</v>
      </c>
      <c r="AW161" s="30">
        <v>0</v>
      </c>
      <c r="AX161" s="17">
        <v>20</v>
      </c>
      <c r="AY161" s="19">
        <v>30</v>
      </c>
      <c r="AZ161" s="21">
        <v>35</v>
      </c>
      <c r="BA161" s="31">
        <v>0</v>
      </c>
      <c r="BB161" s="33">
        <f t="shared" si="64"/>
        <v>0</v>
      </c>
      <c r="BC161" s="33">
        <f t="shared" si="65"/>
        <v>334052580</v>
      </c>
      <c r="BD161" s="33">
        <f t="shared" si="66"/>
        <v>0</v>
      </c>
      <c r="BE161" s="33">
        <f t="shared" si="67"/>
        <v>0</v>
      </c>
      <c r="BF161" s="14">
        <v>371.47</v>
      </c>
      <c r="BG161" s="14">
        <v>371.47</v>
      </c>
      <c r="BH161" s="14">
        <v>372.41</v>
      </c>
      <c r="BI161" s="14">
        <v>33.68</v>
      </c>
      <c r="BJ161" s="13">
        <f t="shared" si="68"/>
        <v>287.25750000000005</v>
      </c>
      <c r="BK161" s="28">
        <v>0</v>
      </c>
      <c r="BL161" s="28">
        <v>0</v>
      </c>
      <c r="BM161" s="28">
        <v>0</v>
      </c>
      <c r="BN161" s="28">
        <v>0</v>
      </c>
      <c r="BO161" s="28">
        <v>0</v>
      </c>
      <c r="BP161" s="28">
        <v>1</v>
      </c>
      <c r="BQ161" s="28">
        <v>0</v>
      </c>
      <c r="BR161" s="28">
        <v>0</v>
      </c>
      <c r="BS161" s="28">
        <v>1</v>
      </c>
    </row>
    <row r="162" spans="1:71" x14ac:dyDescent="0.4">
      <c r="A162" s="15">
        <v>42856</v>
      </c>
      <c r="B162" s="32">
        <v>161</v>
      </c>
      <c r="C162" s="32">
        <v>744</v>
      </c>
      <c r="D162" s="14">
        <v>791781</v>
      </c>
      <c r="E162" s="14">
        <v>2321918</v>
      </c>
      <c r="F162" s="14">
        <v>5290835</v>
      </c>
      <c r="G162" s="14">
        <v>1599966</v>
      </c>
      <c r="H162" s="14">
        <v>934559</v>
      </c>
      <c r="I162" s="13">
        <f t="shared" si="49"/>
        <v>10939059</v>
      </c>
      <c r="J162" s="13">
        <f t="shared" si="69"/>
        <v>10939.058999999999</v>
      </c>
      <c r="K162" s="14">
        <v>1296350</v>
      </c>
      <c r="L162" s="14">
        <v>1803006.1600000001</v>
      </c>
      <c r="M162" s="14">
        <v>7100244.0199999996</v>
      </c>
      <c r="N162" s="14">
        <v>2662653.25</v>
      </c>
      <c r="O162" s="14">
        <v>762787.33</v>
      </c>
      <c r="P162" s="13">
        <f t="shared" si="50"/>
        <v>13625040.76</v>
      </c>
      <c r="Q162" s="13">
        <f t="shared" si="70"/>
        <v>13625.04076</v>
      </c>
      <c r="R162" s="14">
        <v>420969</v>
      </c>
      <c r="S162" s="14">
        <v>1204251</v>
      </c>
      <c r="T162" s="14">
        <v>3885942</v>
      </c>
      <c r="U162" s="14">
        <v>1139470</v>
      </c>
      <c r="V162" s="14">
        <v>597857</v>
      </c>
      <c r="W162" s="13">
        <f t="shared" si="51"/>
        <v>7248489</v>
      </c>
      <c r="X162" s="13">
        <f t="shared" si="71"/>
        <v>7248.4889999999996</v>
      </c>
      <c r="Y162" s="14">
        <v>425353</v>
      </c>
      <c r="Z162" s="14">
        <v>1343262.81</v>
      </c>
      <c r="AA162" s="14">
        <v>2608238</v>
      </c>
      <c r="AB162" s="14">
        <v>1289107</v>
      </c>
      <c r="AC162" s="14">
        <v>676136.75</v>
      </c>
      <c r="AD162" s="13">
        <f t="shared" si="72"/>
        <v>6633557.2800000003</v>
      </c>
      <c r="AE162" s="13">
        <f t="shared" si="57"/>
        <v>6633.55728</v>
      </c>
      <c r="AF162" s="14">
        <v>10938716</v>
      </c>
      <c r="AG162" s="14">
        <v>3250072</v>
      </c>
      <c r="AH162" s="14">
        <v>6001103</v>
      </c>
      <c r="AI162" s="14">
        <v>5998721.7500000009</v>
      </c>
      <c r="AJ162" s="14">
        <f t="shared" si="58"/>
        <v>20189891</v>
      </c>
      <c r="AK162" s="13">
        <f t="shared" si="52"/>
        <v>26188612.75</v>
      </c>
      <c r="AL162" s="13">
        <f t="shared" si="59"/>
        <v>26188.61275</v>
      </c>
      <c r="AM162" s="14">
        <f t="shared" si="60"/>
        <v>10732879.94623656</v>
      </c>
      <c r="AN162" s="14">
        <f t="shared" si="61"/>
        <v>3188914.7311827955</v>
      </c>
      <c r="AO162" s="14">
        <f t="shared" si="62"/>
        <v>5888179.018817205</v>
      </c>
      <c r="AP162" s="14">
        <f t="shared" si="53"/>
        <v>10374968.76</v>
      </c>
      <c r="AQ162" s="14">
        <f t="shared" si="54"/>
        <v>1247386</v>
      </c>
      <c r="AR162" s="13">
        <f t="shared" si="55"/>
        <v>26188612.75</v>
      </c>
      <c r="AS162" s="13">
        <f t="shared" si="63"/>
        <v>11622354.76</v>
      </c>
      <c r="AT162" s="25">
        <v>0</v>
      </c>
      <c r="AU162" s="26">
        <v>1</v>
      </c>
      <c r="AV162" s="27">
        <v>0</v>
      </c>
      <c r="AW162" s="30">
        <v>0</v>
      </c>
      <c r="AX162" s="17">
        <v>20</v>
      </c>
      <c r="AY162" s="19">
        <v>30</v>
      </c>
      <c r="AZ162" s="21">
        <v>35</v>
      </c>
      <c r="BA162" s="31">
        <v>0</v>
      </c>
      <c r="BB162" s="33">
        <f t="shared" si="64"/>
        <v>0</v>
      </c>
      <c r="BC162" s="33">
        <f t="shared" si="65"/>
        <v>328161480</v>
      </c>
      <c r="BD162" s="33">
        <f t="shared" si="66"/>
        <v>0</v>
      </c>
      <c r="BE162" s="33">
        <f t="shared" si="67"/>
        <v>0</v>
      </c>
      <c r="BF162" s="14">
        <v>411.49</v>
      </c>
      <c r="BG162" s="14">
        <v>411.49</v>
      </c>
      <c r="BH162" s="14">
        <v>418.2</v>
      </c>
      <c r="BI162" s="14">
        <v>171.95</v>
      </c>
      <c r="BJ162" s="13">
        <f>SUM(BF162:BI162)/4</f>
        <v>353.28250000000003</v>
      </c>
      <c r="BK162" s="28">
        <v>0</v>
      </c>
      <c r="BL162" s="28">
        <v>0</v>
      </c>
      <c r="BM162" s="28">
        <v>0</v>
      </c>
      <c r="BN162" s="28">
        <v>0</v>
      </c>
      <c r="BO162" s="28">
        <v>0</v>
      </c>
      <c r="BP162" s="28">
        <v>1</v>
      </c>
      <c r="BQ162" s="28">
        <v>0</v>
      </c>
      <c r="BR162" s="28">
        <v>0</v>
      </c>
      <c r="BS162" s="28">
        <v>1</v>
      </c>
    </row>
    <row r="163" spans="1:71" x14ac:dyDescent="0.4">
      <c r="A163" s="15">
        <v>42887</v>
      </c>
      <c r="B163" s="32">
        <v>162</v>
      </c>
      <c r="C163" s="32">
        <v>720</v>
      </c>
      <c r="D163" s="14">
        <v>806273</v>
      </c>
      <c r="E163" s="14">
        <v>2241692</v>
      </c>
      <c r="F163" s="14">
        <v>5139605</v>
      </c>
      <c r="G163" s="14">
        <v>1684856</v>
      </c>
      <c r="H163" s="14">
        <v>918285</v>
      </c>
      <c r="I163" s="13">
        <f t="shared" si="49"/>
        <v>10790711</v>
      </c>
      <c r="J163" s="13">
        <f t="shared" si="69"/>
        <v>10790.710999999999</v>
      </c>
      <c r="K163" s="14">
        <v>1253966</v>
      </c>
      <c r="L163" s="14">
        <v>1848400.95</v>
      </c>
      <c r="M163" s="14">
        <v>7426304.2700000005</v>
      </c>
      <c r="N163" s="14">
        <v>2702525.1999999997</v>
      </c>
      <c r="O163" s="14">
        <v>754035.41</v>
      </c>
      <c r="P163" s="13">
        <f t="shared" si="50"/>
        <v>13985231.83</v>
      </c>
      <c r="Q163" s="13">
        <f t="shared" si="70"/>
        <v>13985.231830000001</v>
      </c>
      <c r="R163" s="14">
        <v>416895</v>
      </c>
      <c r="S163" s="14">
        <v>1177000</v>
      </c>
      <c r="T163" s="14">
        <v>3677308</v>
      </c>
      <c r="U163" s="14">
        <v>1142548</v>
      </c>
      <c r="V163" s="14">
        <v>596465</v>
      </c>
      <c r="W163" s="13">
        <f t="shared" si="51"/>
        <v>7010216</v>
      </c>
      <c r="X163" s="13">
        <f t="shared" si="71"/>
        <v>7010.2160000000003</v>
      </c>
      <c r="Y163" s="14">
        <v>414710</v>
      </c>
      <c r="Z163" s="14">
        <v>1324764.96</v>
      </c>
      <c r="AA163" s="14">
        <v>2616297</v>
      </c>
      <c r="AB163" s="14">
        <v>1275047</v>
      </c>
      <c r="AC163" s="14">
        <v>697287.3</v>
      </c>
      <c r="AD163" s="13">
        <f t="shared" si="72"/>
        <v>6505966.9699999997</v>
      </c>
      <c r="AE163" s="13">
        <f t="shared" si="57"/>
        <v>6505.9669699999995</v>
      </c>
      <c r="AF163" s="14">
        <v>10790363</v>
      </c>
      <c r="AG163" s="14">
        <v>3320873</v>
      </c>
      <c r="AH163" s="14">
        <v>5769013</v>
      </c>
      <c r="AI163" s="14">
        <v>5991242.3000000007</v>
      </c>
      <c r="AJ163" s="14">
        <f t="shared" si="58"/>
        <v>19880249</v>
      </c>
      <c r="AK163" s="13">
        <f t="shared" si="52"/>
        <v>25871491.300000001</v>
      </c>
      <c r="AL163" s="13">
        <f t="shared" si="59"/>
        <v>25871.491300000002</v>
      </c>
      <c r="AM163" s="14">
        <f t="shared" si="60"/>
        <v>10940229.152777778</v>
      </c>
      <c r="AN163" s="14">
        <f t="shared" si="61"/>
        <v>3258383.4543010755</v>
      </c>
      <c r="AO163" s="14">
        <f t="shared" si="62"/>
        <v>5660456.3037634408</v>
      </c>
      <c r="AP163" s="14">
        <f t="shared" si="53"/>
        <v>10664358.83</v>
      </c>
      <c r="AQ163" s="14">
        <f t="shared" si="54"/>
        <v>1241203</v>
      </c>
      <c r="AR163" s="13">
        <f t="shared" si="55"/>
        <v>25871491.300000001</v>
      </c>
      <c r="AS163" s="13">
        <f t="shared" si="63"/>
        <v>11905561.83</v>
      </c>
      <c r="AT163" s="25">
        <v>0</v>
      </c>
      <c r="AU163" s="26">
        <v>0</v>
      </c>
      <c r="AV163" s="27">
        <v>0</v>
      </c>
      <c r="AW163" s="30">
        <v>0</v>
      </c>
      <c r="AX163" s="17">
        <v>20</v>
      </c>
      <c r="AY163" s="19">
        <v>30</v>
      </c>
      <c r="AZ163" s="21">
        <v>35</v>
      </c>
      <c r="BA163" s="31">
        <v>0</v>
      </c>
      <c r="BB163" s="33">
        <f t="shared" si="64"/>
        <v>0</v>
      </c>
      <c r="BC163" s="33">
        <f t="shared" si="65"/>
        <v>0</v>
      </c>
      <c r="BD163" s="33">
        <f t="shared" si="66"/>
        <v>0</v>
      </c>
      <c r="BE163" s="33">
        <f t="shared" si="67"/>
        <v>0</v>
      </c>
      <c r="BF163" s="14">
        <v>124.7</v>
      </c>
      <c r="BG163" s="14">
        <v>65.91</v>
      </c>
      <c r="BH163" s="14">
        <v>143.59</v>
      </c>
      <c r="BI163" s="14">
        <v>128.96</v>
      </c>
      <c r="BJ163" s="13">
        <f t="shared" si="68"/>
        <v>115.79000000000002</v>
      </c>
      <c r="BK163" s="28">
        <v>0</v>
      </c>
      <c r="BL163" s="28">
        <v>0</v>
      </c>
      <c r="BM163" s="28">
        <v>0</v>
      </c>
      <c r="BN163" s="28">
        <v>0</v>
      </c>
      <c r="BO163" s="28">
        <v>0</v>
      </c>
      <c r="BP163" s="28">
        <v>1</v>
      </c>
      <c r="BQ163" s="28">
        <v>0</v>
      </c>
      <c r="BR163" s="28">
        <v>0</v>
      </c>
      <c r="BS163" s="28">
        <v>1</v>
      </c>
    </row>
    <row r="164" spans="1:71" x14ac:dyDescent="0.4">
      <c r="A164" s="15">
        <v>42917</v>
      </c>
      <c r="B164" s="32">
        <v>163</v>
      </c>
      <c r="C164" s="32">
        <v>744</v>
      </c>
      <c r="D164" s="14">
        <v>767490</v>
      </c>
      <c r="E164" s="14">
        <v>2085165</v>
      </c>
      <c r="F164" s="14">
        <v>5061387</v>
      </c>
      <c r="G164" s="14">
        <v>1679450</v>
      </c>
      <c r="H164" s="14">
        <v>835237</v>
      </c>
      <c r="I164" s="13">
        <f t="shared" si="49"/>
        <v>10428729</v>
      </c>
      <c r="J164" s="13">
        <f t="shared" si="69"/>
        <v>10428.728999999999</v>
      </c>
      <c r="K164" s="14">
        <v>1319608</v>
      </c>
      <c r="L164" s="14">
        <v>1940132.18</v>
      </c>
      <c r="M164" s="14">
        <v>7396435.6600000001</v>
      </c>
      <c r="N164" s="14">
        <v>2692241.17</v>
      </c>
      <c r="O164" s="14">
        <v>779707.98</v>
      </c>
      <c r="P164" s="13">
        <f t="shared" si="50"/>
        <v>14128124.99</v>
      </c>
      <c r="Q164" s="13">
        <f t="shared" si="70"/>
        <v>14128.12499</v>
      </c>
      <c r="R164" s="14">
        <v>405600</v>
      </c>
      <c r="S164" s="14">
        <v>1092688</v>
      </c>
      <c r="T164" s="14">
        <v>3490184</v>
      </c>
      <c r="U164" s="14">
        <v>1117027</v>
      </c>
      <c r="V164" s="14">
        <v>549914</v>
      </c>
      <c r="W164" s="13">
        <f t="shared" si="51"/>
        <v>6655413</v>
      </c>
      <c r="X164" s="13">
        <f t="shared" si="71"/>
        <v>6655.4129999999996</v>
      </c>
      <c r="Y164" s="14">
        <v>389410</v>
      </c>
      <c r="Z164" s="14">
        <v>1263993</v>
      </c>
      <c r="AA164" s="14">
        <v>2544325</v>
      </c>
      <c r="AB164" s="14">
        <v>1262421</v>
      </c>
      <c r="AC164" s="14">
        <v>707847.37</v>
      </c>
      <c r="AD164" s="13">
        <f t="shared" si="72"/>
        <v>6483130.2699999996</v>
      </c>
      <c r="AE164" s="13">
        <f t="shared" si="57"/>
        <v>6483.1302699999997</v>
      </c>
      <c r="AF164" s="14">
        <v>10428345</v>
      </c>
      <c r="AG164" s="14">
        <v>3259820</v>
      </c>
      <c r="AH164" s="14">
        <v>5461926</v>
      </c>
      <c r="AI164" s="14">
        <v>5821768.370000001</v>
      </c>
      <c r="AJ164" s="14">
        <f t="shared" si="58"/>
        <v>19150091</v>
      </c>
      <c r="AK164" s="13">
        <f t="shared" si="52"/>
        <v>24971859.370000001</v>
      </c>
      <c r="AL164" s="13">
        <f t="shared" si="59"/>
        <v>24971.859370000002</v>
      </c>
      <c r="AM164" s="14">
        <f t="shared" si="60"/>
        <v>10232112.701612903</v>
      </c>
      <c r="AN164" s="14">
        <f t="shared" si="61"/>
        <v>3198479.301075269</v>
      </c>
      <c r="AO164" s="14">
        <f t="shared" si="62"/>
        <v>5359147.8225806458</v>
      </c>
      <c r="AP164" s="14">
        <f t="shared" si="53"/>
        <v>10868304.99</v>
      </c>
      <c r="AQ164" s="14">
        <f t="shared" si="54"/>
        <v>1193487</v>
      </c>
      <c r="AR164" s="13">
        <f t="shared" si="55"/>
        <v>24971859.370000001</v>
      </c>
      <c r="AS164" s="13">
        <f t="shared" si="63"/>
        <v>12061791.99</v>
      </c>
      <c r="AT164" s="25">
        <v>1</v>
      </c>
      <c r="AU164" s="26">
        <v>0</v>
      </c>
      <c r="AV164" s="27">
        <v>0</v>
      </c>
      <c r="AW164" s="30">
        <v>0</v>
      </c>
      <c r="AX164" s="17">
        <v>20</v>
      </c>
      <c r="AY164" s="19">
        <v>30</v>
      </c>
      <c r="AZ164" s="21">
        <v>35</v>
      </c>
      <c r="BA164" s="31">
        <v>0</v>
      </c>
      <c r="BB164" s="33">
        <f t="shared" si="64"/>
        <v>208566900</v>
      </c>
      <c r="BC164" s="33">
        <f t="shared" si="65"/>
        <v>0</v>
      </c>
      <c r="BD164" s="33">
        <f t="shared" si="66"/>
        <v>0</v>
      </c>
      <c r="BE164" s="33">
        <f t="shared" si="67"/>
        <v>0</v>
      </c>
      <c r="BF164" s="14">
        <v>280.81</v>
      </c>
      <c r="BG164" s="14">
        <v>280.81</v>
      </c>
      <c r="BH164" s="14">
        <v>280.81</v>
      </c>
      <c r="BI164" s="14">
        <v>280.81</v>
      </c>
      <c r="BJ164" s="13">
        <f t="shared" si="68"/>
        <v>280.81</v>
      </c>
      <c r="BK164" s="28">
        <v>0</v>
      </c>
      <c r="BL164" s="28">
        <v>0</v>
      </c>
      <c r="BM164" s="28">
        <v>0</v>
      </c>
      <c r="BN164" s="28">
        <v>0</v>
      </c>
      <c r="BO164" s="28">
        <v>0</v>
      </c>
      <c r="BP164" s="28">
        <v>1</v>
      </c>
      <c r="BQ164" s="28">
        <v>0</v>
      </c>
      <c r="BR164" s="28">
        <v>0</v>
      </c>
      <c r="BS164" s="28">
        <v>1</v>
      </c>
    </row>
    <row r="165" spans="1:71" x14ac:dyDescent="0.4">
      <c r="A165" s="15">
        <v>42948</v>
      </c>
      <c r="B165" s="32">
        <v>164</v>
      </c>
      <c r="C165" s="32">
        <v>744</v>
      </c>
      <c r="D165" s="14">
        <v>847732</v>
      </c>
      <c r="E165" s="14">
        <v>2110113</v>
      </c>
      <c r="F165" s="14">
        <v>4974452</v>
      </c>
      <c r="G165" s="14">
        <v>1666071</v>
      </c>
      <c r="H165" s="14">
        <v>876881</v>
      </c>
      <c r="I165" s="13">
        <f t="shared" si="49"/>
        <v>10475249</v>
      </c>
      <c r="J165" s="13">
        <f t="shared" si="69"/>
        <v>10475.249</v>
      </c>
      <c r="K165" s="14">
        <v>1321958</v>
      </c>
      <c r="L165" s="14">
        <v>1945240.62</v>
      </c>
      <c r="M165" s="14">
        <v>7451707.0899999999</v>
      </c>
      <c r="N165" s="14">
        <v>2799596.3</v>
      </c>
      <c r="O165" s="14">
        <v>783367.26</v>
      </c>
      <c r="P165" s="13">
        <f t="shared" si="50"/>
        <v>14301869.270000001</v>
      </c>
      <c r="Q165" s="13">
        <f t="shared" si="70"/>
        <v>14301.869270000001</v>
      </c>
      <c r="R165" s="14">
        <v>437404</v>
      </c>
      <c r="S165" s="14">
        <v>1127467</v>
      </c>
      <c r="T165" s="14">
        <v>3443507</v>
      </c>
      <c r="U165" s="14">
        <v>1140863</v>
      </c>
      <c r="V165" s="14">
        <v>569504</v>
      </c>
      <c r="W165" s="13">
        <f t="shared" si="51"/>
        <v>6718745</v>
      </c>
      <c r="X165" s="13">
        <f t="shared" si="71"/>
        <v>6718.7449999999999</v>
      </c>
      <c r="Y165" s="14">
        <v>433942</v>
      </c>
      <c r="Z165" s="14">
        <v>1320907.98</v>
      </c>
      <c r="AA165" s="14">
        <v>2632151</v>
      </c>
      <c r="AB165" s="14">
        <v>1273569</v>
      </c>
      <c r="AC165" s="14">
        <v>709295.6</v>
      </c>
      <c r="AD165" s="13">
        <f t="shared" si="72"/>
        <v>6670240.1200000001</v>
      </c>
      <c r="AE165" s="13">
        <f t="shared" si="57"/>
        <v>6670.2401200000004</v>
      </c>
      <c r="AF165" s="14">
        <v>10474921</v>
      </c>
      <c r="AG165" s="14">
        <v>3253945</v>
      </c>
      <c r="AH165" s="14">
        <v>5474014</v>
      </c>
      <c r="AI165" s="14">
        <v>6030217.6000000006</v>
      </c>
      <c r="AJ165" s="14">
        <f t="shared" si="58"/>
        <v>19202880</v>
      </c>
      <c r="AK165" s="13">
        <f t="shared" si="52"/>
        <v>25233097.600000001</v>
      </c>
      <c r="AL165" s="13">
        <f t="shared" si="59"/>
        <v>25233.097600000001</v>
      </c>
      <c r="AM165" s="14">
        <f t="shared" si="60"/>
        <v>10277812.271505376</v>
      </c>
      <c r="AN165" s="14">
        <f t="shared" si="61"/>
        <v>3192714.8521505375</v>
      </c>
      <c r="AO165" s="14">
        <f t="shared" si="62"/>
        <v>5371008.3602150539</v>
      </c>
      <c r="AP165" s="14">
        <f t="shared" si="53"/>
        <v>11047924.270000001</v>
      </c>
      <c r="AQ165" s="14">
        <f t="shared" si="54"/>
        <v>1244731</v>
      </c>
      <c r="AR165" s="13">
        <f t="shared" si="55"/>
        <v>25233097.600000001</v>
      </c>
      <c r="AS165" s="13">
        <f t="shared" si="63"/>
        <v>12292655.270000001</v>
      </c>
      <c r="AT165" s="25">
        <v>0</v>
      </c>
      <c r="AU165" s="26">
        <v>1</v>
      </c>
      <c r="AV165" s="27">
        <v>0</v>
      </c>
      <c r="AW165" s="30">
        <v>0</v>
      </c>
      <c r="AX165" s="17">
        <v>20</v>
      </c>
      <c r="AY165" s="19">
        <v>30</v>
      </c>
      <c r="AZ165" s="21">
        <v>35</v>
      </c>
      <c r="BA165" s="31">
        <v>0</v>
      </c>
      <c r="BB165" s="33">
        <f t="shared" si="64"/>
        <v>0</v>
      </c>
      <c r="BC165" s="33">
        <f t="shared" si="65"/>
        <v>314247630</v>
      </c>
      <c r="BD165" s="33">
        <f t="shared" si="66"/>
        <v>0</v>
      </c>
      <c r="BE165" s="33">
        <f t="shared" si="67"/>
        <v>0</v>
      </c>
      <c r="BF165" s="14">
        <v>505.95</v>
      </c>
      <c r="BG165" s="14">
        <v>505.95</v>
      </c>
      <c r="BH165" s="14">
        <v>505.95</v>
      </c>
      <c r="BI165" s="14">
        <v>505.95</v>
      </c>
      <c r="BJ165" s="13">
        <f t="shared" si="68"/>
        <v>505.95</v>
      </c>
      <c r="BK165" s="28">
        <v>0</v>
      </c>
      <c r="BL165" s="28">
        <v>0</v>
      </c>
      <c r="BM165" s="28">
        <v>0</v>
      </c>
      <c r="BN165" s="28">
        <v>0</v>
      </c>
      <c r="BO165" s="28">
        <v>0</v>
      </c>
      <c r="BP165" s="28">
        <v>1</v>
      </c>
      <c r="BQ165" s="28">
        <v>0</v>
      </c>
      <c r="BR165" s="28">
        <v>0</v>
      </c>
      <c r="BS165" s="28">
        <v>1</v>
      </c>
    </row>
    <row r="166" spans="1:71" x14ac:dyDescent="0.4">
      <c r="A166" s="15">
        <v>42979</v>
      </c>
      <c r="B166" s="32">
        <v>165</v>
      </c>
      <c r="C166" s="32">
        <v>720</v>
      </c>
      <c r="D166" s="14">
        <v>865723</v>
      </c>
      <c r="E166" s="14">
        <v>2177898</v>
      </c>
      <c r="F166" s="14">
        <v>5307233</v>
      </c>
      <c r="G166" s="14">
        <v>1718434</v>
      </c>
      <c r="H166" s="14">
        <v>1027419</v>
      </c>
      <c r="I166" s="13">
        <f t="shared" si="49"/>
        <v>11096707</v>
      </c>
      <c r="J166" s="13">
        <f t="shared" si="69"/>
        <v>11096.707</v>
      </c>
      <c r="K166" s="14">
        <v>1251426</v>
      </c>
      <c r="L166" s="14">
        <v>1833640.87</v>
      </c>
      <c r="M166" s="14">
        <v>7616036.8899999997</v>
      </c>
      <c r="N166" s="14">
        <v>2782941.5</v>
      </c>
      <c r="O166" s="14">
        <v>790809.23</v>
      </c>
      <c r="P166" s="13">
        <f t="shared" si="50"/>
        <v>14274854.49</v>
      </c>
      <c r="Q166" s="13">
        <f t="shared" si="70"/>
        <v>14274.85449</v>
      </c>
      <c r="R166" s="14">
        <v>431453</v>
      </c>
      <c r="S166" s="14">
        <v>1143147</v>
      </c>
      <c r="T166" s="14">
        <v>3723379</v>
      </c>
      <c r="U166" s="14">
        <v>1188087</v>
      </c>
      <c r="V166" s="14">
        <v>628875</v>
      </c>
      <c r="W166" s="13">
        <f t="shared" si="51"/>
        <v>7114941</v>
      </c>
      <c r="X166" s="13">
        <f t="shared" si="71"/>
        <v>7114.9409999999998</v>
      </c>
      <c r="Y166" s="14">
        <v>443977</v>
      </c>
      <c r="Z166" s="14">
        <v>1349721.94</v>
      </c>
      <c r="AA166" s="14">
        <v>2702817</v>
      </c>
      <c r="AB166" s="14">
        <v>1291775</v>
      </c>
      <c r="AC166" s="14">
        <v>734133</v>
      </c>
      <c r="AD166" s="13">
        <f t="shared" si="72"/>
        <v>6754390.7600000007</v>
      </c>
      <c r="AE166" s="13">
        <f t="shared" si="57"/>
        <v>6754.3907600000011</v>
      </c>
      <c r="AF166" s="14">
        <v>11096399</v>
      </c>
      <c r="AG166" s="14">
        <v>3250189</v>
      </c>
      <c r="AH166" s="14">
        <v>5829699</v>
      </c>
      <c r="AI166" s="14">
        <v>6156539</v>
      </c>
      <c r="AJ166" s="14">
        <f t="shared" si="58"/>
        <v>20176287</v>
      </c>
      <c r="AK166" s="13">
        <f t="shared" si="52"/>
        <v>26332826</v>
      </c>
      <c r="AL166" s="13">
        <f t="shared" si="59"/>
        <v>26332.826000000001</v>
      </c>
      <c r="AM166" s="14">
        <f t="shared" si="60"/>
        <v>11250515.652777778</v>
      </c>
      <c r="AN166" s="14">
        <f t="shared" si="61"/>
        <v>3189029.5295698922</v>
      </c>
      <c r="AO166" s="14">
        <f t="shared" si="62"/>
        <v>5720000.3629032262</v>
      </c>
      <c r="AP166" s="14">
        <f t="shared" si="53"/>
        <v>11024665.49</v>
      </c>
      <c r="AQ166" s="14">
        <f t="shared" si="54"/>
        <v>1285242</v>
      </c>
      <c r="AR166" s="13">
        <f t="shared" si="55"/>
        <v>26332826</v>
      </c>
      <c r="AS166" s="13">
        <f t="shared" si="63"/>
        <v>12309907.49</v>
      </c>
      <c r="AT166" s="25">
        <v>1</v>
      </c>
      <c r="AU166" s="26">
        <v>0</v>
      </c>
      <c r="AV166" s="27">
        <v>0</v>
      </c>
      <c r="AW166" s="30">
        <v>0</v>
      </c>
      <c r="AX166" s="17">
        <v>20</v>
      </c>
      <c r="AY166" s="19">
        <v>30</v>
      </c>
      <c r="AZ166" s="21">
        <v>35</v>
      </c>
      <c r="BA166" s="31">
        <v>0</v>
      </c>
      <c r="BB166" s="33">
        <f t="shared" si="64"/>
        <v>221927980</v>
      </c>
      <c r="BC166" s="33">
        <f t="shared" si="65"/>
        <v>0</v>
      </c>
      <c r="BD166" s="33">
        <f t="shared" si="66"/>
        <v>0</v>
      </c>
      <c r="BE166" s="33">
        <f t="shared" si="67"/>
        <v>0</v>
      </c>
      <c r="BF166" s="14">
        <v>521.83000000000004</v>
      </c>
      <c r="BG166" s="14">
        <v>521.83000000000004</v>
      </c>
      <c r="BH166" s="14">
        <v>521.83000000000004</v>
      </c>
      <c r="BI166" s="14">
        <v>521.83000000000004</v>
      </c>
      <c r="BJ166" s="13">
        <f t="shared" si="68"/>
        <v>521.83000000000004</v>
      </c>
      <c r="BK166" s="28">
        <v>0</v>
      </c>
      <c r="BL166" s="28">
        <v>0</v>
      </c>
      <c r="BM166" s="28">
        <v>0</v>
      </c>
      <c r="BN166" s="28">
        <v>0</v>
      </c>
      <c r="BO166" s="28">
        <v>0</v>
      </c>
      <c r="BP166" s="28">
        <v>1</v>
      </c>
      <c r="BQ166" s="28">
        <v>0</v>
      </c>
      <c r="BR166" s="28">
        <v>0</v>
      </c>
      <c r="BS166" s="28">
        <v>1</v>
      </c>
    </row>
    <row r="167" spans="1:71" x14ac:dyDescent="0.4">
      <c r="A167" s="15">
        <v>43009</v>
      </c>
      <c r="B167" s="32">
        <v>166</v>
      </c>
      <c r="C167" s="32">
        <v>743</v>
      </c>
      <c r="D167" s="14">
        <v>867252</v>
      </c>
      <c r="E167" s="14">
        <v>2278110</v>
      </c>
      <c r="F167" s="14">
        <v>5361592</v>
      </c>
      <c r="G167" s="14">
        <v>1678750</v>
      </c>
      <c r="H167" s="14">
        <v>988992</v>
      </c>
      <c r="I167" s="13">
        <f t="shared" si="49"/>
        <v>11174696</v>
      </c>
      <c r="J167" s="13">
        <f t="shared" si="69"/>
        <v>11174.696</v>
      </c>
      <c r="K167" s="14">
        <v>1314996</v>
      </c>
      <c r="L167" s="14">
        <v>1938004.8</v>
      </c>
      <c r="M167" s="14">
        <v>7481015.3099999996</v>
      </c>
      <c r="N167" s="14">
        <v>2708244.1</v>
      </c>
      <c r="O167" s="14">
        <v>780744.13</v>
      </c>
      <c r="P167" s="13">
        <f t="shared" si="50"/>
        <v>14223004.34</v>
      </c>
      <c r="Q167" s="13">
        <f t="shared" si="70"/>
        <v>14223.00434</v>
      </c>
      <c r="R167" s="14">
        <v>438035</v>
      </c>
      <c r="S167" s="14">
        <v>1209333</v>
      </c>
      <c r="T167" s="14">
        <v>3852910</v>
      </c>
      <c r="U167" s="14">
        <v>1194519</v>
      </c>
      <c r="V167" s="14">
        <v>614601</v>
      </c>
      <c r="W167" s="13">
        <f t="shared" si="51"/>
        <v>7309398</v>
      </c>
      <c r="X167" s="13">
        <f t="shared" si="71"/>
        <v>7309.3980000000001</v>
      </c>
      <c r="Y167" s="14">
        <v>427126</v>
      </c>
      <c r="Z167" s="14">
        <v>1445383.68</v>
      </c>
      <c r="AA167" s="14">
        <v>2747066</v>
      </c>
      <c r="AB167" s="14">
        <v>1296537</v>
      </c>
      <c r="AC167" s="14">
        <v>713061</v>
      </c>
      <c r="AD167" s="13">
        <f t="shared" si="72"/>
        <v>6809712.6699999999</v>
      </c>
      <c r="AE167" s="13">
        <f t="shared" si="57"/>
        <v>6809.7126699999999</v>
      </c>
      <c r="AF167" s="14">
        <v>11174415</v>
      </c>
      <c r="AG167" s="14">
        <v>3247220</v>
      </c>
      <c r="AH167" s="14">
        <v>5962379</v>
      </c>
      <c r="AI167" s="14">
        <v>6275608</v>
      </c>
      <c r="AJ167" s="14">
        <f t="shared" si="58"/>
        <v>20384014</v>
      </c>
      <c r="AK167" s="13">
        <f t="shared" si="52"/>
        <v>26659622</v>
      </c>
      <c r="AL167" s="13">
        <f t="shared" si="59"/>
        <v>26659.621999999999</v>
      </c>
      <c r="AM167" s="14">
        <f t="shared" si="60"/>
        <v>10978900.336473754</v>
      </c>
      <c r="AN167" s="14">
        <f t="shared" si="61"/>
        <v>3186116.3978494625</v>
      </c>
      <c r="AO167" s="14">
        <f t="shared" si="62"/>
        <v>5850183.6962365592</v>
      </c>
      <c r="AP167" s="14">
        <f t="shared" si="53"/>
        <v>10975784.34</v>
      </c>
      <c r="AQ167" s="14">
        <f t="shared" si="54"/>
        <v>1347019</v>
      </c>
      <c r="AR167" s="13">
        <f t="shared" si="55"/>
        <v>26659622</v>
      </c>
      <c r="AS167" s="13">
        <f t="shared" si="63"/>
        <v>12322803.34</v>
      </c>
      <c r="AT167" s="25">
        <v>0</v>
      </c>
      <c r="AU167" s="26">
        <v>0</v>
      </c>
      <c r="AV167" s="27">
        <v>1</v>
      </c>
      <c r="AW167" s="30">
        <v>0</v>
      </c>
      <c r="AX167" s="17">
        <v>20</v>
      </c>
      <c r="AY167" s="19">
        <v>30</v>
      </c>
      <c r="AZ167" s="21">
        <v>35</v>
      </c>
      <c r="BA167" s="31">
        <v>0</v>
      </c>
      <c r="BB167" s="33">
        <f t="shared" si="64"/>
        <v>0</v>
      </c>
      <c r="BC167" s="33">
        <f t="shared" si="65"/>
        <v>0</v>
      </c>
      <c r="BD167" s="33">
        <f t="shared" si="66"/>
        <v>391104525</v>
      </c>
      <c r="BE167" s="33">
        <f t="shared" si="67"/>
        <v>0</v>
      </c>
      <c r="BF167" s="14">
        <v>533.82000000000005</v>
      </c>
      <c r="BG167" s="14">
        <v>533.82000000000005</v>
      </c>
      <c r="BH167" s="14">
        <v>533.82000000000005</v>
      </c>
      <c r="BI167" s="14">
        <v>533.82000000000005</v>
      </c>
      <c r="BJ167" s="13">
        <f t="shared" si="68"/>
        <v>533.82000000000005</v>
      </c>
      <c r="BK167" s="28">
        <v>0</v>
      </c>
      <c r="BL167" s="28">
        <v>0</v>
      </c>
      <c r="BM167" s="28">
        <v>0</v>
      </c>
      <c r="BN167" s="28">
        <v>0</v>
      </c>
      <c r="BO167" s="28">
        <v>0</v>
      </c>
      <c r="BP167" s="28">
        <v>1</v>
      </c>
      <c r="BQ167" s="28">
        <v>0</v>
      </c>
      <c r="BR167" s="28">
        <v>0</v>
      </c>
      <c r="BS167" s="28">
        <v>1</v>
      </c>
    </row>
    <row r="168" spans="1:71" x14ac:dyDescent="0.4">
      <c r="A168" s="15">
        <v>43040</v>
      </c>
      <c r="B168" s="32">
        <v>167</v>
      </c>
      <c r="C168" s="32">
        <v>720</v>
      </c>
      <c r="D168" s="14">
        <v>851687</v>
      </c>
      <c r="E168" s="14">
        <v>2357774</v>
      </c>
      <c r="F168" s="14">
        <v>5537482</v>
      </c>
      <c r="G168" s="14">
        <v>1693977</v>
      </c>
      <c r="H168" s="14">
        <v>1021212</v>
      </c>
      <c r="I168" s="13">
        <f t="shared" si="49"/>
        <v>11462132</v>
      </c>
      <c r="J168" s="13">
        <f t="shared" si="69"/>
        <v>11462.132</v>
      </c>
      <c r="K168" s="14">
        <v>1266066</v>
      </c>
      <c r="L168" s="14">
        <v>1882757.78</v>
      </c>
      <c r="M168" s="14">
        <v>7737430.0499999998</v>
      </c>
      <c r="N168" s="14">
        <v>2722376.6</v>
      </c>
      <c r="O168" s="14">
        <v>761899.43</v>
      </c>
      <c r="P168" s="13">
        <f t="shared" si="50"/>
        <v>14370529.859999999</v>
      </c>
      <c r="Q168" s="13">
        <f t="shared" si="70"/>
        <v>14370.529859999999</v>
      </c>
      <c r="R168" s="14">
        <v>427501</v>
      </c>
      <c r="S168" s="14">
        <v>1245718</v>
      </c>
      <c r="T168" s="14">
        <v>3978215</v>
      </c>
      <c r="U168" s="14">
        <v>1207313</v>
      </c>
      <c r="V168" s="14">
        <v>632604</v>
      </c>
      <c r="W168" s="13">
        <f t="shared" si="51"/>
        <v>7491351</v>
      </c>
      <c r="X168" s="13">
        <f t="shared" si="71"/>
        <v>7491.3509999999997</v>
      </c>
      <c r="Y168" s="14">
        <v>420647</v>
      </c>
      <c r="Z168" s="14">
        <v>1419198.4</v>
      </c>
      <c r="AA168" s="14">
        <v>2662274</v>
      </c>
      <c r="AB168" s="14">
        <v>1309001</v>
      </c>
      <c r="AC168" s="14">
        <v>691755</v>
      </c>
      <c r="AD168" s="13">
        <f t="shared" si="72"/>
        <v>6700111.3099999996</v>
      </c>
      <c r="AE168" s="13">
        <f t="shared" si="57"/>
        <v>6700.1113099999993</v>
      </c>
      <c r="AF168" s="14">
        <v>11461775</v>
      </c>
      <c r="AG168" s="14">
        <v>3244554</v>
      </c>
      <c r="AH168" s="14">
        <v>6091487</v>
      </c>
      <c r="AI168" s="14">
        <v>6146331</v>
      </c>
      <c r="AJ168" s="14">
        <f t="shared" si="58"/>
        <v>20797816</v>
      </c>
      <c r="AK168" s="13">
        <f t="shared" si="52"/>
        <v>26944147</v>
      </c>
      <c r="AL168" s="13">
        <f t="shared" si="59"/>
        <v>26944.147000000001</v>
      </c>
      <c r="AM168" s="14">
        <f t="shared" si="60"/>
        <v>11620966.319444446</v>
      </c>
      <c r="AN168" s="14">
        <f t="shared" si="61"/>
        <v>3183500.5645161294</v>
      </c>
      <c r="AO168" s="14">
        <f t="shared" si="62"/>
        <v>5976862.2446236555</v>
      </c>
      <c r="AP168" s="14">
        <f t="shared" si="53"/>
        <v>11125975.859999999</v>
      </c>
      <c r="AQ168" s="14">
        <f t="shared" si="54"/>
        <v>1399864</v>
      </c>
      <c r="AR168" s="13">
        <f t="shared" si="55"/>
        <v>26944147</v>
      </c>
      <c r="AS168" s="13">
        <f t="shared" si="63"/>
        <v>12525839.859999999</v>
      </c>
      <c r="AT168" s="25">
        <v>0</v>
      </c>
      <c r="AU168" s="26">
        <v>0</v>
      </c>
      <c r="AV168" s="27">
        <v>1</v>
      </c>
      <c r="AW168" s="30">
        <v>0</v>
      </c>
      <c r="AX168" s="17">
        <v>10</v>
      </c>
      <c r="AY168" s="19">
        <v>30</v>
      </c>
      <c r="AZ168" s="21">
        <v>50</v>
      </c>
      <c r="BA168" s="31">
        <v>0</v>
      </c>
      <c r="BB168" s="33">
        <f t="shared" si="64"/>
        <v>0</v>
      </c>
      <c r="BC168" s="33">
        <f t="shared" si="65"/>
        <v>0</v>
      </c>
      <c r="BD168" s="33">
        <f t="shared" si="66"/>
        <v>573088750</v>
      </c>
      <c r="BE168" s="33">
        <f t="shared" si="67"/>
        <v>0</v>
      </c>
      <c r="BF168" s="14">
        <v>425.17</v>
      </c>
      <c r="BG168" s="14">
        <v>425.17</v>
      </c>
      <c r="BH168" s="14">
        <v>425.18</v>
      </c>
      <c r="BI168" s="14">
        <v>425.18</v>
      </c>
      <c r="BJ168" s="13">
        <f t="shared" si="68"/>
        <v>425.17500000000001</v>
      </c>
      <c r="BK168" s="28">
        <v>0</v>
      </c>
      <c r="BL168" s="28">
        <v>0</v>
      </c>
      <c r="BM168" s="28">
        <v>0</v>
      </c>
      <c r="BN168" s="28">
        <v>0</v>
      </c>
      <c r="BO168" s="28">
        <v>0</v>
      </c>
      <c r="BP168" s="28">
        <v>1</v>
      </c>
      <c r="BQ168" s="28">
        <v>0</v>
      </c>
      <c r="BR168" s="28">
        <v>0</v>
      </c>
      <c r="BS168" s="28">
        <v>1</v>
      </c>
    </row>
    <row r="169" spans="1:71" x14ac:dyDescent="0.4">
      <c r="A169" s="15">
        <v>43070</v>
      </c>
      <c r="B169" s="32">
        <v>168</v>
      </c>
      <c r="C169" s="32">
        <v>744</v>
      </c>
      <c r="D169" s="14">
        <v>823516</v>
      </c>
      <c r="E169" s="14">
        <v>2378954</v>
      </c>
      <c r="F169" s="14">
        <v>5544800</v>
      </c>
      <c r="G169" s="14">
        <v>1755588</v>
      </c>
      <c r="H169" s="14">
        <v>938621</v>
      </c>
      <c r="I169" s="13">
        <f t="shared" si="49"/>
        <v>11441479</v>
      </c>
      <c r="J169" s="13">
        <f t="shared" si="69"/>
        <v>11441.478999999999</v>
      </c>
      <c r="K169" s="14">
        <v>1273070</v>
      </c>
      <c r="L169" s="14">
        <v>1862948.99</v>
      </c>
      <c r="M169" s="14">
        <v>7612805.0999999996</v>
      </c>
      <c r="N169" s="14">
        <v>2658069.7000000002</v>
      </c>
      <c r="O169" s="14">
        <v>746490.07</v>
      </c>
      <c r="P169" s="13">
        <f t="shared" si="50"/>
        <v>14153383.859999999</v>
      </c>
      <c r="Q169" s="13">
        <f t="shared" si="70"/>
        <v>14153.38386</v>
      </c>
      <c r="R169" s="14">
        <v>413124</v>
      </c>
      <c r="S169" s="14">
        <v>1271428</v>
      </c>
      <c r="T169" s="14">
        <v>4051793</v>
      </c>
      <c r="U169" s="14">
        <v>1280794</v>
      </c>
      <c r="V169" s="14">
        <v>602648</v>
      </c>
      <c r="W169" s="13">
        <f t="shared" si="51"/>
        <v>7619787</v>
      </c>
      <c r="X169" s="13">
        <f t="shared" si="71"/>
        <v>7619.7870000000003</v>
      </c>
      <c r="Y169" s="14">
        <v>407884</v>
      </c>
      <c r="Z169" s="14">
        <v>1389347.05</v>
      </c>
      <c r="AA169" s="14">
        <v>2538608</v>
      </c>
      <c r="AB169" s="14">
        <v>1434176</v>
      </c>
      <c r="AC169" s="14">
        <v>621461</v>
      </c>
      <c r="AD169" s="13">
        <f t="shared" si="72"/>
        <v>6724000.8799999999</v>
      </c>
      <c r="AE169" s="13">
        <f t="shared" si="57"/>
        <v>6724.0008799999996</v>
      </c>
      <c r="AF169" s="14">
        <v>11441127</v>
      </c>
      <c r="AG169" s="14">
        <v>3271186</v>
      </c>
      <c r="AH169" s="14">
        <v>6194572</v>
      </c>
      <c r="AI169" s="14">
        <v>6040058</v>
      </c>
      <c r="AJ169" s="14">
        <f t="shared" si="58"/>
        <v>20906885</v>
      </c>
      <c r="AK169" s="13">
        <f t="shared" si="52"/>
        <v>26946943</v>
      </c>
      <c r="AL169" s="13">
        <f t="shared" si="59"/>
        <v>26946.942999999999</v>
      </c>
      <c r="AM169" s="14">
        <f t="shared" si="60"/>
        <v>11225836.975806452</v>
      </c>
      <c r="AN169" s="14">
        <f t="shared" si="61"/>
        <v>3209631.4247311833</v>
      </c>
      <c r="AO169" s="14">
        <f t="shared" si="62"/>
        <v>6078007.4731182791</v>
      </c>
      <c r="AP169" s="14">
        <f t="shared" si="53"/>
        <v>10882197.859999999</v>
      </c>
      <c r="AQ169" s="14">
        <f t="shared" si="54"/>
        <v>1425215</v>
      </c>
      <c r="AR169" s="13">
        <f t="shared" si="55"/>
        <v>26946943</v>
      </c>
      <c r="AS169" s="13">
        <f t="shared" si="63"/>
        <v>12307412.859999999</v>
      </c>
      <c r="AT169" s="25">
        <v>0</v>
      </c>
      <c r="AU169" s="26">
        <v>1</v>
      </c>
      <c r="AV169" s="27">
        <v>0</v>
      </c>
      <c r="AW169" s="30">
        <v>0</v>
      </c>
      <c r="AX169" s="17">
        <v>10</v>
      </c>
      <c r="AY169" s="19">
        <v>30</v>
      </c>
      <c r="AZ169" s="21">
        <v>50</v>
      </c>
      <c r="BA169" s="31">
        <v>0</v>
      </c>
      <c r="BB169" s="33">
        <f t="shared" si="64"/>
        <v>0</v>
      </c>
      <c r="BC169" s="33">
        <f t="shared" si="65"/>
        <v>343233810</v>
      </c>
      <c r="BD169" s="33">
        <f t="shared" si="66"/>
        <v>0</v>
      </c>
      <c r="BE169" s="33">
        <f t="shared" si="67"/>
        <v>0</v>
      </c>
      <c r="BF169" s="14">
        <v>235.07</v>
      </c>
      <c r="BG169" s="14">
        <v>235.29</v>
      </c>
      <c r="BH169" s="14">
        <v>234.2</v>
      </c>
      <c r="BI169" s="14">
        <v>233.27</v>
      </c>
      <c r="BJ169" s="13">
        <f t="shared" si="68"/>
        <v>234.45749999999998</v>
      </c>
      <c r="BK169" s="28">
        <v>0</v>
      </c>
      <c r="BL169" s="28">
        <v>0</v>
      </c>
      <c r="BM169" s="28">
        <v>0</v>
      </c>
      <c r="BN169" s="28">
        <v>0</v>
      </c>
      <c r="BO169" s="28">
        <v>0</v>
      </c>
      <c r="BP169" s="28">
        <v>1</v>
      </c>
      <c r="BQ169" s="28">
        <v>0</v>
      </c>
      <c r="BR169" s="28">
        <v>0</v>
      </c>
      <c r="BS169" s="28">
        <v>1</v>
      </c>
    </row>
    <row r="170" spans="1:71" x14ac:dyDescent="0.4">
      <c r="A170" s="15">
        <v>43101</v>
      </c>
      <c r="B170" s="32">
        <v>169</v>
      </c>
      <c r="C170" s="32">
        <v>744</v>
      </c>
      <c r="D170" s="14">
        <v>749421.41</v>
      </c>
      <c r="E170" s="14">
        <v>2361905.2799999998</v>
      </c>
      <c r="F170" s="14">
        <v>5863374.7400000012</v>
      </c>
      <c r="G170" s="14">
        <v>1991357.9100000001</v>
      </c>
      <c r="H170" s="14">
        <v>991187.15</v>
      </c>
      <c r="I170" s="13">
        <f t="shared" si="49"/>
        <v>11957246.490000002</v>
      </c>
      <c r="J170" s="13">
        <f t="shared" si="69"/>
        <v>11957.246490000001</v>
      </c>
      <c r="K170" s="14">
        <v>1293988.95</v>
      </c>
      <c r="L170" s="14">
        <v>1794335.1599999997</v>
      </c>
      <c r="M170" s="14">
        <v>7505760.3700000001</v>
      </c>
      <c r="N170" s="14">
        <v>2558668.8699999996</v>
      </c>
      <c r="O170" s="14">
        <v>729141.63</v>
      </c>
      <c r="P170" s="13">
        <f t="shared" si="50"/>
        <v>13881894.98</v>
      </c>
      <c r="Q170" s="13">
        <f t="shared" si="70"/>
        <v>13881.894980000001</v>
      </c>
      <c r="R170" s="14">
        <v>383694.93999999994</v>
      </c>
      <c r="S170" s="14">
        <v>1194153.9699999997</v>
      </c>
      <c r="T170" s="14">
        <v>4079859.2199999997</v>
      </c>
      <c r="U170" s="14">
        <v>1351221.99</v>
      </c>
      <c r="V170" s="14">
        <v>602521.61</v>
      </c>
      <c r="W170" s="13">
        <f t="shared" si="51"/>
        <v>7611451.7299999995</v>
      </c>
      <c r="X170" s="13">
        <f t="shared" si="71"/>
        <v>7611.4517299999998</v>
      </c>
      <c r="Y170" s="14">
        <v>385792.56000000006</v>
      </c>
      <c r="Z170" s="14">
        <v>1364775.7299999997</v>
      </c>
      <c r="AA170" s="14">
        <v>2629370.1300000004</v>
      </c>
      <c r="AB170" s="14">
        <v>1625375.55</v>
      </c>
      <c r="AC170" s="14">
        <v>598767.63</v>
      </c>
      <c r="AD170" s="13">
        <f t="shared" ref="AD170:AD222" si="73">SUM(Y182:AC182)</f>
        <v>6692443.0299999993</v>
      </c>
      <c r="AE170" s="13">
        <f t="shared" si="57"/>
        <v>6692.4430299999995</v>
      </c>
      <c r="AF170" s="14">
        <v>11956876.990000002</v>
      </c>
      <c r="AG170" s="14">
        <v>2384370.7500000005</v>
      </c>
      <c r="AH170" s="14">
        <v>6132831.4399999995</v>
      </c>
      <c r="AI170" s="14">
        <v>6182121.5900000017</v>
      </c>
      <c r="AJ170" s="14">
        <f t="shared" si="58"/>
        <v>20474079.18</v>
      </c>
      <c r="AK170" s="13">
        <f t="shared" si="52"/>
        <v>26656200.770000003</v>
      </c>
      <c r="AL170" s="13">
        <f t="shared" si="59"/>
        <v>26656.200770000003</v>
      </c>
      <c r="AM170" s="14">
        <f t="shared" si="60"/>
        <v>11731881.992876345</v>
      </c>
      <c r="AN170" s="14">
        <f t="shared" si="61"/>
        <v>2339503.5584677425</v>
      </c>
      <c r="AO170" s="14">
        <f t="shared" si="62"/>
        <v>6017428.6978494627</v>
      </c>
      <c r="AP170" s="14">
        <f t="shared" si="53"/>
        <v>11497524.23</v>
      </c>
      <c r="AQ170" s="14">
        <f t="shared" si="54"/>
        <v>1478620.29</v>
      </c>
      <c r="AR170" s="13">
        <f t="shared" si="55"/>
        <v>26656200.770000003</v>
      </c>
      <c r="AS170" s="13">
        <f t="shared" si="63"/>
        <v>12976144.52</v>
      </c>
      <c r="AT170" s="25">
        <v>0</v>
      </c>
      <c r="AU170" s="26">
        <v>0</v>
      </c>
      <c r="AV170" s="27">
        <v>0</v>
      </c>
      <c r="AW170" s="30">
        <v>0</v>
      </c>
      <c r="AX170" s="17">
        <v>10</v>
      </c>
      <c r="AY170" s="19">
        <v>30</v>
      </c>
      <c r="AZ170" s="21">
        <v>50</v>
      </c>
      <c r="BA170" s="31">
        <v>0</v>
      </c>
      <c r="BB170" s="33">
        <f t="shared" si="64"/>
        <v>0</v>
      </c>
      <c r="BC170" s="33">
        <f t="shared" si="65"/>
        <v>0</v>
      </c>
      <c r="BD170" s="33">
        <f t="shared" si="66"/>
        <v>0</v>
      </c>
      <c r="BE170" s="33">
        <f t="shared" si="67"/>
        <v>0</v>
      </c>
      <c r="BF170" s="14">
        <v>180.07</v>
      </c>
      <c r="BG170" s="14">
        <v>177.82</v>
      </c>
      <c r="BH170" s="14">
        <v>178.01</v>
      </c>
      <c r="BI170" s="14">
        <v>142.22999999999999</v>
      </c>
      <c r="BJ170" s="13">
        <f t="shared" si="68"/>
        <v>169.5325</v>
      </c>
      <c r="BK170" s="28">
        <v>0</v>
      </c>
      <c r="BL170" s="28">
        <v>0</v>
      </c>
      <c r="BM170" s="28">
        <v>0</v>
      </c>
      <c r="BN170" s="28">
        <v>0</v>
      </c>
      <c r="BO170" s="28">
        <v>0</v>
      </c>
      <c r="BP170" s="28">
        <v>0</v>
      </c>
      <c r="BQ170" s="28">
        <v>1</v>
      </c>
      <c r="BR170" s="28">
        <v>0</v>
      </c>
      <c r="BS170" s="28">
        <v>1</v>
      </c>
    </row>
    <row r="171" spans="1:71" x14ac:dyDescent="0.4">
      <c r="A171" s="15">
        <v>43132</v>
      </c>
      <c r="B171" s="32">
        <v>170</v>
      </c>
      <c r="C171" s="32">
        <v>673</v>
      </c>
      <c r="D171" s="14">
        <v>721929.39</v>
      </c>
      <c r="E171" s="14">
        <v>2298488.62</v>
      </c>
      <c r="F171" s="14">
        <v>5718346.7999999998</v>
      </c>
      <c r="G171" s="14">
        <v>1946358.47</v>
      </c>
      <c r="H171" s="14">
        <v>973765.15</v>
      </c>
      <c r="I171" s="13">
        <f t="shared" si="49"/>
        <v>11658888.430000002</v>
      </c>
      <c r="J171" s="13">
        <f t="shared" si="69"/>
        <v>11658.888430000001</v>
      </c>
      <c r="K171" s="14">
        <v>1193865.1800000002</v>
      </c>
      <c r="L171" s="14">
        <v>1639747.9200000002</v>
      </c>
      <c r="M171" s="14">
        <v>7364372.7299999995</v>
      </c>
      <c r="N171" s="14">
        <v>2635613.3200000008</v>
      </c>
      <c r="O171" s="14">
        <v>691496.32</v>
      </c>
      <c r="P171" s="13">
        <f t="shared" si="50"/>
        <v>13525095.470000001</v>
      </c>
      <c r="Q171" s="13">
        <f t="shared" si="70"/>
        <v>13525.09547</v>
      </c>
      <c r="R171" s="14">
        <v>365332.56</v>
      </c>
      <c r="S171" s="14">
        <v>1167658.31</v>
      </c>
      <c r="T171" s="14">
        <v>4054596.12</v>
      </c>
      <c r="U171" s="14">
        <v>1365541.4999999998</v>
      </c>
      <c r="V171" s="14">
        <v>618940.93000000005</v>
      </c>
      <c r="W171" s="13">
        <f t="shared" si="51"/>
        <v>7572069.4199999999</v>
      </c>
      <c r="X171" s="13">
        <f t="shared" si="71"/>
        <v>7572.0694199999998</v>
      </c>
      <c r="Y171" s="14">
        <v>369411.62999999995</v>
      </c>
      <c r="Z171" s="14">
        <v>1246368.2899999998</v>
      </c>
      <c r="AA171" s="14">
        <v>2552283.9400000004</v>
      </c>
      <c r="AB171" s="14">
        <v>1624013.2400000002</v>
      </c>
      <c r="AC171" s="14">
        <v>620899.32999999996</v>
      </c>
      <c r="AD171" s="13">
        <f t="shared" si="73"/>
        <v>6787634.1599999992</v>
      </c>
      <c r="AE171" s="13">
        <f t="shared" si="57"/>
        <v>6787.6341599999996</v>
      </c>
      <c r="AF171" s="14">
        <v>11658567.730000002</v>
      </c>
      <c r="AG171" s="14">
        <v>2717011.0900000012</v>
      </c>
      <c r="AH171" s="14">
        <v>6190519.4500000011</v>
      </c>
      <c r="AI171" s="14">
        <v>5975258.3100000015</v>
      </c>
      <c r="AJ171" s="14">
        <f t="shared" si="58"/>
        <v>20566098.270000003</v>
      </c>
      <c r="AK171" s="13">
        <f t="shared" si="52"/>
        <v>26541356.580000006</v>
      </c>
      <c r="AL171" s="13">
        <f t="shared" si="59"/>
        <v>26541.356580000007</v>
      </c>
      <c r="AM171" s="14">
        <f t="shared" si="60"/>
        <v>12645994.714561667</v>
      </c>
      <c r="AN171" s="14">
        <f t="shared" si="61"/>
        <v>2665884.5372311841</v>
      </c>
      <c r="AO171" s="14">
        <f t="shared" si="62"/>
        <v>6074031.1807795707</v>
      </c>
      <c r="AP171" s="14">
        <f t="shared" si="53"/>
        <v>10808084.379999999</v>
      </c>
      <c r="AQ171" s="14">
        <f t="shared" si="54"/>
        <v>1381549.9699999988</v>
      </c>
      <c r="AR171" s="13">
        <f t="shared" si="55"/>
        <v>26541356.580000006</v>
      </c>
      <c r="AS171" s="13">
        <f t="shared" si="63"/>
        <v>12189634.349999998</v>
      </c>
      <c r="AT171" s="25">
        <v>0</v>
      </c>
      <c r="AU171" s="26">
        <v>0</v>
      </c>
      <c r="AV171" s="27">
        <v>0</v>
      </c>
      <c r="AW171" s="30">
        <v>0</v>
      </c>
      <c r="AX171" s="17">
        <v>10</v>
      </c>
      <c r="AY171" s="19">
        <v>30</v>
      </c>
      <c r="AZ171" s="21">
        <v>50</v>
      </c>
      <c r="BA171" s="31">
        <v>0</v>
      </c>
      <c r="BB171" s="33">
        <f t="shared" si="64"/>
        <v>0</v>
      </c>
      <c r="BC171" s="33">
        <f t="shared" si="65"/>
        <v>0</v>
      </c>
      <c r="BD171" s="33">
        <f t="shared" si="66"/>
        <v>0</v>
      </c>
      <c r="BE171" s="33">
        <f t="shared" si="67"/>
        <v>0</v>
      </c>
      <c r="BF171" s="14">
        <v>188.79</v>
      </c>
      <c r="BG171" s="14">
        <v>188.54</v>
      </c>
      <c r="BH171" s="14">
        <v>178.54</v>
      </c>
      <c r="BI171" s="14">
        <v>42.91</v>
      </c>
      <c r="BJ171" s="13">
        <f t="shared" si="68"/>
        <v>149.69499999999999</v>
      </c>
      <c r="BK171" s="28">
        <v>0</v>
      </c>
      <c r="BL171" s="28">
        <v>0</v>
      </c>
      <c r="BM171" s="28">
        <v>0</v>
      </c>
      <c r="BN171" s="28">
        <v>0</v>
      </c>
      <c r="BO171" s="28">
        <v>0</v>
      </c>
      <c r="BP171" s="28">
        <v>0</v>
      </c>
      <c r="BQ171" s="28">
        <v>1</v>
      </c>
      <c r="BR171" s="28">
        <v>0</v>
      </c>
      <c r="BS171" s="28">
        <v>1</v>
      </c>
    </row>
    <row r="172" spans="1:71" x14ac:dyDescent="0.4">
      <c r="A172" s="15">
        <v>43160</v>
      </c>
      <c r="B172" s="32">
        <v>171</v>
      </c>
      <c r="C172" s="32">
        <v>744</v>
      </c>
      <c r="D172" s="14">
        <v>749308.89000000013</v>
      </c>
      <c r="E172" s="14">
        <v>2335814.5999999996</v>
      </c>
      <c r="F172" s="14">
        <v>5957651.9500000002</v>
      </c>
      <c r="G172" s="14">
        <v>1917646.5599999996</v>
      </c>
      <c r="H172" s="14">
        <v>989901.66999999993</v>
      </c>
      <c r="I172" s="13">
        <f t="shared" si="49"/>
        <v>11950323.67</v>
      </c>
      <c r="J172" s="13">
        <f t="shared" si="69"/>
        <v>11950.32367</v>
      </c>
      <c r="K172" s="14">
        <v>1311227.3799999999</v>
      </c>
      <c r="L172" s="14">
        <v>1783651.1400000001</v>
      </c>
      <c r="M172" s="14">
        <v>7995341.2999999998</v>
      </c>
      <c r="N172" s="14">
        <v>2841469.35</v>
      </c>
      <c r="O172" s="14">
        <v>767281.97</v>
      </c>
      <c r="P172" s="13">
        <f t="shared" si="50"/>
        <v>14698971.140000001</v>
      </c>
      <c r="Q172" s="13">
        <f t="shared" si="70"/>
        <v>14698.971140000001</v>
      </c>
      <c r="R172" s="14">
        <v>402732.88</v>
      </c>
      <c r="S172" s="14">
        <v>1201575.3299999996</v>
      </c>
      <c r="T172" s="14">
        <v>4218605.66</v>
      </c>
      <c r="U172" s="14">
        <v>1401412.6400000001</v>
      </c>
      <c r="V172" s="14">
        <v>641182.82999999996</v>
      </c>
      <c r="W172" s="13">
        <f t="shared" si="51"/>
        <v>7865509.3399999999</v>
      </c>
      <c r="X172" s="13">
        <f t="shared" si="71"/>
        <v>7865.5093399999996</v>
      </c>
      <c r="Y172" s="14">
        <v>405304.44</v>
      </c>
      <c r="Z172" s="14">
        <v>1260618.1299999999</v>
      </c>
      <c r="AA172" s="14">
        <v>2681354.02</v>
      </c>
      <c r="AB172" s="14">
        <v>1611430.51</v>
      </c>
      <c r="AC172" s="14">
        <v>633359.37</v>
      </c>
      <c r="AD172" s="13">
        <f t="shared" si="73"/>
        <v>6663915.2700000005</v>
      </c>
      <c r="AE172" s="13">
        <f t="shared" si="57"/>
        <v>6663.9152700000004</v>
      </c>
      <c r="AF172" s="14">
        <v>11949925.369999999</v>
      </c>
      <c r="AG172" s="14">
        <v>2735197.3</v>
      </c>
      <c r="AH172" s="14">
        <v>6333822.7100000009</v>
      </c>
      <c r="AI172" s="14">
        <v>6122092.0599999996</v>
      </c>
      <c r="AJ172" s="14">
        <f t="shared" si="58"/>
        <v>21018945.379999999</v>
      </c>
      <c r="AK172" s="13">
        <f t="shared" si="52"/>
        <v>27141037.439999998</v>
      </c>
      <c r="AL172" s="13">
        <f t="shared" si="59"/>
        <v>27141.037439999996</v>
      </c>
      <c r="AM172" s="14">
        <f t="shared" si="60"/>
        <v>11725061.182930106</v>
      </c>
      <c r="AN172" s="14">
        <f t="shared" si="61"/>
        <v>2683728.5336021506</v>
      </c>
      <c r="AO172" s="14">
        <f t="shared" si="62"/>
        <v>6214637.8740591407</v>
      </c>
      <c r="AP172" s="14">
        <f t="shared" si="53"/>
        <v>11963773.84</v>
      </c>
      <c r="AQ172" s="14">
        <f t="shared" si="54"/>
        <v>1531686.629999999</v>
      </c>
      <c r="AR172" s="13">
        <f t="shared" si="55"/>
        <v>27141037.439999998</v>
      </c>
      <c r="AS172" s="13">
        <f t="shared" si="63"/>
        <v>13495460.469999999</v>
      </c>
      <c r="AT172" s="25">
        <v>0</v>
      </c>
      <c r="AU172" s="26">
        <v>0</v>
      </c>
      <c r="AV172" s="27">
        <v>0</v>
      </c>
      <c r="AW172" s="30">
        <v>0</v>
      </c>
      <c r="AX172" s="17">
        <v>10</v>
      </c>
      <c r="AY172" s="19">
        <v>30</v>
      </c>
      <c r="AZ172" s="21">
        <v>50</v>
      </c>
      <c r="BA172" s="31">
        <v>0</v>
      </c>
      <c r="BB172" s="33">
        <f t="shared" si="64"/>
        <v>0</v>
      </c>
      <c r="BC172" s="33">
        <f t="shared" si="65"/>
        <v>0</v>
      </c>
      <c r="BD172" s="33">
        <f t="shared" si="66"/>
        <v>0</v>
      </c>
      <c r="BE172" s="33">
        <f t="shared" si="67"/>
        <v>0</v>
      </c>
      <c r="BF172" s="14">
        <v>219.23</v>
      </c>
      <c r="BG172" s="14">
        <v>219.23</v>
      </c>
      <c r="BH172" s="14">
        <v>218.14</v>
      </c>
      <c r="BI172" s="14">
        <v>40.159999999999997</v>
      </c>
      <c r="BJ172" s="13">
        <f t="shared" si="68"/>
        <v>174.18999999999997</v>
      </c>
      <c r="BK172" s="28">
        <v>0</v>
      </c>
      <c r="BL172" s="28">
        <v>0</v>
      </c>
      <c r="BM172" s="28">
        <v>0</v>
      </c>
      <c r="BN172" s="28">
        <v>0</v>
      </c>
      <c r="BO172" s="28">
        <v>0</v>
      </c>
      <c r="BP172" s="28">
        <v>0</v>
      </c>
      <c r="BQ172" s="28">
        <v>1</v>
      </c>
      <c r="BR172" s="28">
        <v>0</v>
      </c>
      <c r="BS172" s="28">
        <v>1</v>
      </c>
    </row>
    <row r="173" spans="1:71" x14ac:dyDescent="0.4">
      <c r="A173" s="15">
        <v>43191</v>
      </c>
      <c r="B173" s="32">
        <v>172</v>
      </c>
      <c r="C173" s="32">
        <v>720</v>
      </c>
      <c r="D173" s="14">
        <v>761092.72999999986</v>
      </c>
      <c r="E173" s="14">
        <v>2366882.7800000003</v>
      </c>
      <c r="F173" s="14">
        <v>5957746.2299999995</v>
      </c>
      <c r="G173" s="14">
        <v>1836582.89</v>
      </c>
      <c r="H173" s="14">
        <v>1010648.51</v>
      </c>
      <c r="I173" s="13">
        <f t="shared" si="49"/>
        <v>11932953.140000001</v>
      </c>
      <c r="J173" s="13">
        <f t="shared" si="69"/>
        <v>11932.953140000001</v>
      </c>
      <c r="K173" s="14">
        <v>1110102.94</v>
      </c>
      <c r="L173" s="14">
        <v>1837390.8000000005</v>
      </c>
      <c r="M173" s="14">
        <v>7812471.6999999993</v>
      </c>
      <c r="N173" s="14">
        <v>2812492.0500000003</v>
      </c>
      <c r="O173" s="14">
        <v>779076.04</v>
      </c>
      <c r="P173" s="13">
        <f t="shared" si="50"/>
        <v>14351533.530000001</v>
      </c>
      <c r="Q173" s="13">
        <f t="shared" si="70"/>
        <v>14351.533530000001</v>
      </c>
      <c r="R173" s="14">
        <v>394826.41</v>
      </c>
      <c r="S173" s="14">
        <v>1194859.2</v>
      </c>
      <c r="T173" s="14">
        <v>4242007.669999999</v>
      </c>
      <c r="U173" s="14">
        <v>1365752.57</v>
      </c>
      <c r="V173" s="14">
        <v>649982.55000000005</v>
      </c>
      <c r="W173" s="13">
        <f t="shared" si="51"/>
        <v>7847428.3999999994</v>
      </c>
      <c r="X173" s="13">
        <f t="shared" si="71"/>
        <v>7847.4283999999998</v>
      </c>
      <c r="Y173" s="14">
        <v>413291.69</v>
      </c>
      <c r="Z173" s="14">
        <v>1266413.51</v>
      </c>
      <c r="AA173" s="14">
        <v>2720560.1700000004</v>
      </c>
      <c r="AB173" s="14">
        <v>1512564.56</v>
      </c>
      <c r="AC173" s="14">
        <v>650260.25</v>
      </c>
      <c r="AD173" s="13">
        <f t="shared" si="73"/>
        <v>6472290.25</v>
      </c>
      <c r="AE173" s="13">
        <f t="shared" si="57"/>
        <v>6472.29025</v>
      </c>
      <c r="AF173" s="14">
        <v>11932569.74</v>
      </c>
      <c r="AG173" s="14">
        <v>2754336.3499999992</v>
      </c>
      <c r="AH173" s="14">
        <v>6371322.7599999988</v>
      </c>
      <c r="AI173" s="14">
        <v>6133247.1800000006</v>
      </c>
      <c r="AJ173" s="14">
        <f t="shared" si="58"/>
        <v>21058228.849999998</v>
      </c>
      <c r="AK173" s="13">
        <f t="shared" si="52"/>
        <v>27191476.029999997</v>
      </c>
      <c r="AL173" s="13">
        <f t="shared" si="59"/>
        <v>27191.476029999998</v>
      </c>
      <c r="AM173" s="14">
        <f t="shared" si="60"/>
        <v>12098299.875277778</v>
      </c>
      <c r="AN173" s="14">
        <f t="shared" si="61"/>
        <v>2702507.4401881713</v>
      </c>
      <c r="AO173" s="14">
        <f t="shared" si="62"/>
        <v>6251432.2779569877</v>
      </c>
      <c r="AP173" s="14">
        <f t="shared" si="53"/>
        <v>11597197.180000002</v>
      </c>
      <c r="AQ173" s="14">
        <f t="shared" si="54"/>
        <v>1476105.6400000006</v>
      </c>
      <c r="AR173" s="13">
        <f t="shared" si="55"/>
        <v>27191476.029999997</v>
      </c>
      <c r="AS173" s="13">
        <f t="shared" si="63"/>
        <v>13073302.820000002</v>
      </c>
      <c r="AT173" s="25">
        <v>0</v>
      </c>
      <c r="AU173" s="26">
        <v>0</v>
      </c>
      <c r="AV173" s="27">
        <v>0</v>
      </c>
      <c r="AW173" s="30">
        <v>0</v>
      </c>
      <c r="AX173" s="17">
        <v>10</v>
      </c>
      <c r="AY173" s="19">
        <v>30</v>
      </c>
      <c r="AZ173" s="21">
        <v>50</v>
      </c>
      <c r="BA173" s="31">
        <v>0</v>
      </c>
      <c r="BB173" s="33">
        <f t="shared" si="64"/>
        <v>0</v>
      </c>
      <c r="BC173" s="33">
        <f t="shared" si="65"/>
        <v>0</v>
      </c>
      <c r="BD173" s="33">
        <f t="shared" si="66"/>
        <v>0</v>
      </c>
      <c r="BE173" s="33">
        <f t="shared" si="67"/>
        <v>0</v>
      </c>
      <c r="BF173" s="14">
        <v>109.71</v>
      </c>
      <c r="BG173" s="14">
        <v>109.71</v>
      </c>
      <c r="BH173" s="14">
        <v>108.64</v>
      </c>
      <c r="BI173" s="14">
        <v>51.13</v>
      </c>
      <c r="BJ173" s="13">
        <f t="shared" si="68"/>
        <v>94.797499999999999</v>
      </c>
      <c r="BK173" s="28">
        <v>0</v>
      </c>
      <c r="BL173" s="28">
        <v>0</v>
      </c>
      <c r="BM173" s="28">
        <v>0</v>
      </c>
      <c r="BN173" s="28">
        <v>0</v>
      </c>
      <c r="BO173" s="28">
        <v>0</v>
      </c>
      <c r="BP173" s="28">
        <v>0</v>
      </c>
      <c r="BQ173" s="28">
        <v>1</v>
      </c>
      <c r="BR173" s="28">
        <v>0</v>
      </c>
      <c r="BS173" s="28">
        <v>1</v>
      </c>
    </row>
    <row r="174" spans="1:71" x14ac:dyDescent="0.4">
      <c r="A174" s="15">
        <v>43221</v>
      </c>
      <c r="B174" s="32">
        <v>173</v>
      </c>
      <c r="C174" s="32">
        <v>744</v>
      </c>
      <c r="D174" s="14">
        <v>784448.36</v>
      </c>
      <c r="E174" s="14">
        <v>2280119.8499999996</v>
      </c>
      <c r="F174" s="14">
        <v>5536523.7999999998</v>
      </c>
      <c r="G174" s="14">
        <v>1826147.81</v>
      </c>
      <c r="H174" s="14">
        <v>973480.84999999986</v>
      </c>
      <c r="I174" s="13">
        <f t="shared" si="49"/>
        <v>11400720.67</v>
      </c>
      <c r="J174" s="13">
        <f t="shared" si="69"/>
        <v>11400.720670000001</v>
      </c>
      <c r="K174" s="14">
        <v>1048149.42</v>
      </c>
      <c r="L174" s="14">
        <v>1877538.9699999997</v>
      </c>
      <c r="M174" s="14">
        <v>7496034.9200000009</v>
      </c>
      <c r="N174" s="14">
        <v>2631082.8100000005</v>
      </c>
      <c r="O174" s="14">
        <v>758567.6</v>
      </c>
      <c r="P174" s="13">
        <f t="shared" si="50"/>
        <v>13811373.720000001</v>
      </c>
      <c r="Q174" s="13">
        <f t="shared" si="70"/>
        <v>13811.373720000001</v>
      </c>
      <c r="R174" s="14">
        <v>406346.79000000004</v>
      </c>
      <c r="S174" s="14">
        <v>1179365.6000000001</v>
      </c>
      <c r="T174" s="14">
        <v>3926689.96</v>
      </c>
      <c r="U174" s="14">
        <v>1294824.4300000002</v>
      </c>
      <c r="V174" s="14">
        <v>610420.1</v>
      </c>
      <c r="W174" s="13">
        <f t="shared" si="51"/>
        <v>7417646.879999999</v>
      </c>
      <c r="X174" s="13">
        <f t="shared" si="71"/>
        <v>7417.6468799999993</v>
      </c>
      <c r="Y174" s="14">
        <v>427950.1</v>
      </c>
      <c r="Z174" s="14">
        <v>1318904.6700000002</v>
      </c>
      <c r="AA174" s="14">
        <v>2777175.1300000004</v>
      </c>
      <c r="AB174" s="14">
        <v>1438211.62</v>
      </c>
      <c r="AC174" s="14">
        <v>671315.76</v>
      </c>
      <c r="AD174" s="13">
        <f t="shared" si="73"/>
        <v>6587667.2999999989</v>
      </c>
      <c r="AE174" s="13">
        <f t="shared" si="57"/>
        <v>6587.6672999999992</v>
      </c>
      <c r="AF174" s="14">
        <v>11400345.77</v>
      </c>
      <c r="AG174" s="14">
        <v>2721256.0199999991</v>
      </c>
      <c r="AH174" s="14">
        <v>6026479.0399999991</v>
      </c>
      <c r="AI174" s="14">
        <v>6222926.9000000013</v>
      </c>
      <c r="AJ174" s="14">
        <f t="shared" si="58"/>
        <v>20148080.829999998</v>
      </c>
      <c r="AK174" s="13">
        <f t="shared" si="52"/>
        <v>26371007.73</v>
      </c>
      <c r="AL174" s="13">
        <f t="shared" si="59"/>
        <v>26371.007730000001</v>
      </c>
      <c r="AM174" s="14">
        <f t="shared" si="60"/>
        <v>11185823.134543011</v>
      </c>
      <c r="AN174" s="14">
        <f t="shared" si="61"/>
        <v>2670049.5895161279</v>
      </c>
      <c r="AO174" s="14">
        <f t="shared" si="62"/>
        <v>5913077.5526881712</v>
      </c>
      <c r="AP174" s="14">
        <f t="shared" si="53"/>
        <v>11090117.700000001</v>
      </c>
      <c r="AQ174" s="14">
        <f t="shared" si="54"/>
        <v>1391167.8399999999</v>
      </c>
      <c r="AR174" s="13">
        <f t="shared" si="55"/>
        <v>26371007.73</v>
      </c>
      <c r="AS174" s="13">
        <f t="shared" si="63"/>
        <v>12481285.540000001</v>
      </c>
      <c r="AT174" s="25">
        <v>1</v>
      </c>
      <c r="AU174" s="26">
        <v>0</v>
      </c>
      <c r="AV174" s="27">
        <v>0</v>
      </c>
      <c r="AW174" s="30">
        <v>0</v>
      </c>
      <c r="AX174" s="17">
        <v>10</v>
      </c>
      <c r="AY174" s="19">
        <v>30</v>
      </c>
      <c r="AZ174" s="21">
        <v>50</v>
      </c>
      <c r="BA174" s="31">
        <v>0</v>
      </c>
      <c r="BB174" s="33">
        <f t="shared" si="64"/>
        <v>114003457.69999999</v>
      </c>
      <c r="BC174" s="33">
        <f t="shared" si="65"/>
        <v>0</v>
      </c>
      <c r="BD174" s="33">
        <f t="shared" si="66"/>
        <v>0</v>
      </c>
      <c r="BE174" s="33">
        <f t="shared" si="67"/>
        <v>0</v>
      </c>
      <c r="BF174" s="14">
        <v>325.45999999999998</v>
      </c>
      <c r="BG174" s="14">
        <v>325.45999999999998</v>
      </c>
      <c r="BH174" s="14">
        <v>211.57</v>
      </c>
      <c r="BI174" s="14">
        <v>159.47</v>
      </c>
      <c r="BJ174" s="13">
        <f t="shared" si="68"/>
        <v>255.49</v>
      </c>
      <c r="BK174" s="28">
        <v>0</v>
      </c>
      <c r="BL174" s="28">
        <v>0</v>
      </c>
      <c r="BM174" s="28">
        <v>0</v>
      </c>
      <c r="BN174" s="28">
        <v>0</v>
      </c>
      <c r="BO174" s="28">
        <v>0</v>
      </c>
      <c r="BP174" s="28">
        <v>0</v>
      </c>
      <c r="BQ174" s="28">
        <v>1</v>
      </c>
      <c r="BR174" s="28">
        <v>0</v>
      </c>
      <c r="BS174" s="28">
        <v>1</v>
      </c>
    </row>
    <row r="175" spans="1:71" x14ac:dyDescent="0.4">
      <c r="A175" s="15">
        <v>43252</v>
      </c>
      <c r="B175" s="32">
        <v>174</v>
      </c>
      <c r="C175" s="32">
        <v>720</v>
      </c>
      <c r="D175" s="14">
        <v>776976.32</v>
      </c>
      <c r="E175" s="14">
        <v>2278070.8700000006</v>
      </c>
      <c r="F175" s="14">
        <v>5320617.83</v>
      </c>
      <c r="G175" s="14">
        <v>1781848.3399999996</v>
      </c>
      <c r="H175" s="14">
        <v>908682.23999999999</v>
      </c>
      <c r="I175" s="13">
        <f t="shared" si="49"/>
        <v>11066195.6</v>
      </c>
      <c r="J175" s="13">
        <f t="shared" si="69"/>
        <v>11066.195599999999</v>
      </c>
      <c r="K175" s="14">
        <v>1000828.8099999999</v>
      </c>
      <c r="L175" s="14">
        <v>1848623.36</v>
      </c>
      <c r="M175" s="14">
        <v>7476361.2199999997</v>
      </c>
      <c r="N175" s="14">
        <v>2643086.2200000002</v>
      </c>
      <c r="O175" s="14">
        <v>776742.18</v>
      </c>
      <c r="P175" s="13">
        <f t="shared" si="50"/>
        <v>13745641.790000001</v>
      </c>
      <c r="Q175" s="13">
        <f t="shared" si="70"/>
        <v>13745.641790000001</v>
      </c>
      <c r="R175" s="14">
        <v>402220</v>
      </c>
      <c r="S175" s="14">
        <v>1148011.5499999998</v>
      </c>
      <c r="T175" s="14">
        <v>3645483.17</v>
      </c>
      <c r="U175" s="14">
        <v>1130663.52</v>
      </c>
      <c r="V175" s="14">
        <v>559116.48</v>
      </c>
      <c r="W175" s="13">
        <f t="shared" si="51"/>
        <v>6885494.7200000007</v>
      </c>
      <c r="X175" s="13">
        <f t="shared" si="71"/>
        <v>6885.4947200000006</v>
      </c>
      <c r="Y175" s="14">
        <v>403898.43000000005</v>
      </c>
      <c r="Z175" s="14">
        <v>1321862.0900000001</v>
      </c>
      <c r="AA175" s="14">
        <v>2736697.82</v>
      </c>
      <c r="AB175" s="14">
        <v>1345274.78</v>
      </c>
      <c r="AC175" s="14">
        <v>698233.84999999986</v>
      </c>
      <c r="AD175" s="13">
        <f t="shared" si="73"/>
        <v>6421689.6199999992</v>
      </c>
      <c r="AE175" s="13">
        <f t="shared" si="57"/>
        <v>6421.6896199999992</v>
      </c>
      <c r="AF175" s="14">
        <v>11065830.699999996</v>
      </c>
      <c r="AG175" s="14">
        <v>2547010.5499999998</v>
      </c>
      <c r="AH175" s="14">
        <v>5572605.0099999998</v>
      </c>
      <c r="AI175" s="14">
        <v>6105027.5099999998</v>
      </c>
      <c r="AJ175" s="14">
        <f t="shared" si="58"/>
        <v>19185446.259999998</v>
      </c>
      <c r="AK175" s="13">
        <f t="shared" si="52"/>
        <v>25290473.769999996</v>
      </c>
      <c r="AL175" s="13">
        <f t="shared" si="59"/>
        <v>25290.473769999997</v>
      </c>
      <c r="AM175" s="14">
        <f t="shared" si="60"/>
        <v>11219522.793055551</v>
      </c>
      <c r="AN175" s="14">
        <f t="shared" si="61"/>
        <v>2499082.9321236559</v>
      </c>
      <c r="AO175" s="14">
        <f t="shared" si="62"/>
        <v>5467744.1630376345</v>
      </c>
      <c r="AP175" s="14">
        <f t="shared" si="53"/>
        <v>11198631.240000002</v>
      </c>
      <c r="AQ175" s="14">
        <f t="shared" si="54"/>
        <v>1312889.7100000009</v>
      </c>
      <c r="AR175" s="13">
        <f t="shared" si="55"/>
        <v>25290473.769999996</v>
      </c>
      <c r="AS175" s="13">
        <f t="shared" si="63"/>
        <v>12511520.950000003</v>
      </c>
      <c r="AT175" s="25">
        <v>0</v>
      </c>
      <c r="AU175" s="26">
        <v>0</v>
      </c>
      <c r="AV175" s="27">
        <v>1</v>
      </c>
      <c r="AW175" s="30">
        <v>0</v>
      </c>
      <c r="AX175" s="17">
        <v>10</v>
      </c>
      <c r="AY175" s="19">
        <v>30</v>
      </c>
      <c r="AZ175" s="21">
        <v>50</v>
      </c>
      <c r="BA175" s="31">
        <v>0</v>
      </c>
      <c r="BB175" s="33">
        <f t="shared" si="64"/>
        <v>0</v>
      </c>
      <c r="BC175" s="33">
        <f t="shared" si="65"/>
        <v>0</v>
      </c>
      <c r="BD175" s="33">
        <f t="shared" si="66"/>
        <v>553291534.99999976</v>
      </c>
      <c r="BE175" s="33">
        <f t="shared" si="67"/>
        <v>0</v>
      </c>
      <c r="BF175" s="14">
        <v>472.87</v>
      </c>
      <c r="BG175" s="14">
        <v>472.87</v>
      </c>
      <c r="BH175" s="14">
        <v>441.96</v>
      </c>
      <c r="BI175" s="14">
        <v>441.96</v>
      </c>
      <c r="BJ175" s="13">
        <f t="shared" si="68"/>
        <v>457.41500000000002</v>
      </c>
      <c r="BK175" s="28">
        <v>0</v>
      </c>
      <c r="BL175" s="28">
        <v>0</v>
      </c>
      <c r="BM175" s="28">
        <v>0</v>
      </c>
      <c r="BN175" s="28">
        <v>0</v>
      </c>
      <c r="BO175" s="28">
        <v>0</v>
      </c>
      <c r="BP175" s="28">
        <v>0</v>
      </c>
      <c r="BQ175" s="28">
        <v>1</v>
      </c>
      <c r="BR175" s="28">
        <v>0</v>
      </c>
      <c r="BS175" s="28">
        <v>1</v>
      </c>
    </row>
    <row r="176" spans="1:71" x14ac:dyDescent="0.4">
      <c r="A176" s="15">
        <v>43282</v>
      </c>
      <c r="B176" s="32">
        <v>175</v>
      </c>
      <c r="C176" s="32">
        <v>744</v>
      </c>
      <c r="D176" s="14">
        <v>782045.64</v>
      </c>
      <c r="E176" s="14">
        <v>2144669.2100000004</v>
      </c>
      <c r="F176" s="14">
        <v>5186862.7399999993</v>
      </c>
      <c r="G176" s="14">
        <v>1768601.6400000001</v>
      </c>
      <c r="H176" s="14">
        <v>908422.42999999993</v>
      </c>
      <c r="I176" s="13">
        <f>SUM(D176:H176)</f>
        <v>10790601.66</v>
      </c>
      <c r="J176" s="13">
        <f>I176/1000</f>
        <v>10790.60166</v>
      </c>
      <c r="K176" s="14">
        <v>1064459.07</v>
      </c>
      <c r="L176" s="14">
        <v>1968866.5599999998</v>
      </c>
      <c r="M176" s="14">
        <v>7789892.330000001</v>
      </c>
      <c r="N176" s="14">
        <v>2852111.9699999997</v>
      </c>
      <c r="O176" s="14">
        <v>812011.5</v>
      </c>
      <c r="P176" s="13">
        <f>SUM(K176:O176)</f>
        <v>14487341.43</v>
      </c>
      <c r="Q176" s="13">
        <f>P176/1000</f>
        <v>14487.34143</v>
      </c>
      <c r="R176" s="14">
        <v>405698.52999999997</v>
      </c>
      <c r="S176" s="14">
        <v>1091109.43</v>
      </c>
      <c r="T176" s="14">
        <v>3569521.86</v>
      </c>
      <c r="U176" s="14">
        <v>1118044.1099999999</v>
      </c>
      <c r="V176" s="14">
        <v>562709.62</v>
      </c>
      <c r="W176" s="13">
        <f>SUM(R176:V176)</f>
        <v>6747083.5499999998</v>
      </c>
      <c r="X176" s="13">
        <f>W176/1000</f>
        <v>6747.0835499999994</v>
      </c>
      <c r="Y176" s="14">
        <v>406248.82000000007</v>
      </c>
      <c r="Z176" s="14">
        <v>1315749.0199999998</v>
      </c>
      <c r="AA176" s="14">
        <v>2726501.75</v>
      </c>
      <c r="AB176" s="14">
        <v>1311198.2099999997</v>
      </c>
      <c r="AC176" s="14">
        <v>723432.47</v>
      </c>
      <c r="AD176" s="13">
        <f t="shared" si="73"/>
        <v>6382353.129999999</v>
      </c>
      <c r="AE176" s="13">
        <f t="shared" si="57"/>
        <v>6382.3531299999986</v>
      </c>
      <c r="AF176" s="14">
        <v>10790173.360000001</v>
      </c>
      <c r="AG176" s="14">
        <v>2652455.77</v>
      </c>
      <c r="AH176" s="14">
        <v>5417198.5699999994</v>
      </c>
      <c r="AI176" s="14">
        <v>6080562.1600000001</v>
      </c>
      <c r="AJ176" s="14">
        <f t="shared" si="58"/>
        <v>18859827.699999999</v>
      </c>
      <c r="AK176" s="13">
        <f t="shared" si="52"/>
        <v>24940389.859999999</v>
      </c>
      <c r="AL176" s="13">
        <f t="shared" si="59"/>
        <v>24940.389859999999</v>
      </c>
      <c r="AM176" s="14">
        <f t="shared" si="60"/>
        <v>10587132.463440862</v>
      </c>
      <c r="AN176" s="14">
        <f t="shared" si="61"/>
        <v>2602543.967876344</v>
      </c>
      <c r="AO176" s="14">
        <f t="shared" si="62"/>
        <v>5315262.0377688166</v>
      </c>
      <c r="AP176" s="14">
        <f t="shared" si="53"/>
        <v>11834885.66</v>
      </c>
      <c r="AQ176" s="14">
        <f t="shared" si="54"/>
        <v>1329884.9800000004</v>
      </c>
      <c r="AR176" s="13">
        <f t="shared" si="55"/>
        <v>24940389.859999999</v>
      </c>
      <c r="AS176" s="13">
        <f t="shared" si="63"/>
        <v>13164770.640000001</v>
      </c>
      <c r="AT176" s="25">
        <v>0</v>
      </c>
      <c r="AU176" s="26">
        <v>0</v>
      </c>
      <c r="AV176" s="27">
        <v>1</v>
      </c>
      <c r="AW176" s="30">
        <v>0</v>
      </c>
      <c r="AX176" s="17">
        <v>10</v>
      </c>
      <c r="AY176" s="19">
        <v>30</v>
      </c>
      <c r="AZ176" s="21">
        <v>50</v>
      </c>
      <c r="BA176" s="31">
        <v>0</v>
      </c>
      <c r="BB176" s="33">
        <f t="shared" si="64"/>
        <v>0</v>
      </c>
      <c r="BC176" s="33">
        <f t="shared" si="65"/>
        <v>0</v>
      </c>
      <c r="BD176" s="33">
        <f t="shared" si="66"/>
        <v>539508668.00000012</v>
      </c>
      <c r="BE176" s="33">
        <f t="shared" si="67"/>
        <v>0</v>
      </c>
      <c r="BF176" s="14">
        <v>505.18</v>
      </c>
      <c r="BG176" s="14">
        <v>505.18</v>
      </c>
      <c r="BH176" s="14">
        <v>505.18</v>
      </c>
      <c r="BI176" s="14">
        <v>505.18</v>
      </c>
      <c r="BJ176" s="13">
        <f t="shared" si="68"/>
        <v>505.18</v>
      </c>
      <c r="BK176" s="28">
        <v>0</v>
      </c>
      <c r="BL176" s="28">
        <v>0</v>
      </c>
      <c r="BM176" s="28">
        <v>0</v>
      </c>
      <c r="BN176" s="28">
        <v>0</v>
      </c>
      <c r="BO176" s="28">
        <v>0</v>
      </c>
      <c r="BP176" s="28">
        <v>0</v>
      </c>
      <c r="BQ176" s="28">
        <v>1</v>
      </c>
      <c r="BR176" s="28">
        <v>0</v>
      </c>
      <c r="BS176" s="28">
        <v>1</v>
      </c>
    </row>
    <row r="177" spans="1:71" x14ac:dyDescent="0.4">
      <c r="A177" s="15">
        <v>43313</v>
      </c>
      <c r="B177" s="32">
        <v>176</v>
      </c>
      <c r="C177" s="32">
        <v>744</v>
      </c>
      <c r="D177" s="14">
        <v>797188.52</v>
      </c>
      <c r="E177" s="14">
        <v>2215549.8100000005</v>
      </c>
      <c r="F177" s="14">
        <v>5116358.3100000005</v>
      </c>
      <c r="G177" s="14">
        <v>1748057.6700000002</v>
      </c>
      <c r="H177" s="14">
        <v>931628.27000000014</v>
      </c>
      <c r="I177" s="13">
        <f t="shared" ref="I177:I181" si="74">SUM(D177:H177)</f>
        <v>10808782.58</v>
      </c>
      <c r="J177" s="13">
        <f t="shared" ref="J177:J181" si="75">I177/1000</f>
        <v>10808.782580000001</v>
      </c>
      <c r="K177" s="14">
        <v>1035203.2599999999</v>
      </c>
      <c r="L177" s="14">
        <v>1949005.77</v>
      </c>
      <c r="M177" s="14">
        <v>7914508.0500000017</v>
      </c>
      <c r="N177" s="14">
        <v>2899814.3000000003</v>
      </c>
      <c r="O177" s="14">
        <v>876473.3</v>
      </c>
      <c r="P177" s="13">
        <f t="shared" ref="P177:P181" si="76">SUM(K177:O177)</f>
        <v>14675004.680000003</v>
      </c>
      <c r="Q177" s="13">
        <f t="shared" ref="Q177:Q181" si="77">P177/1000</f>
        <v>14675.004680000004</v>
      </c>
      <c r="R177" s="14">
        <v>426941.79</v>
      </c>
      <c r="S177" s="14">
        <v>1145210.5</v>
      </c>
      <c r="T177" s="14">
        <v>3574641.8200000003</v>
      </c>
      <c r="U177" s="14">
        <v>1157135.1600000001</v>
      </c>
      <c r="V177" s="14">
        <v>590919.35999999987</v>
      </c>
      <c r="W177" s="13">
        <f t="shared" ref="W177:W181" si="78">SUM(R177:V177)</f>
        <v>6894848.6300000008</v>
      </c>
      <c r="X177" s="13">
        <f t="shared" ref="X177:X181" si="79">W177/1000</f>
        <v>6894.8486300000004</v>
      </c>
      <c r="Y177" s="14">
        <v>429660.24</v>
      </c>
      <c r="Z177" s="14">
        <v>1378131.64</v>
      </c>
      <c r="AA177" s="14">
        <v>2772679.1899999995</v>
      </c>
      <c r="AB177" s="14">
        <v>1336581.2700000003</v>
      </c>
      <c r="AC177" s="14">
        <v>753187.77999999991</v>
      </c>
      <c r="AD177" s="13">
        <f t="shared" si="73"/>
        <v>6523049.2800000003</v>
      </c>
      <c r="AE177" s="13">
        <f t="shared" si="57"/>
        <v>6523.0492800000002</v>
      </c>
      <c r="AF177" s="14">
        <v>10808430.380000003</v>
      </c>
      <c r="AG177" s="14">
        <v>2736426.79</v>
      </c>
      <c r="AH177" s="14">
        <v>5537320.6399999987</v>
      </c>
      <c r="AI177" s="14">
        <v>6227408.3500000024</v>
      </c>
      <c r="AJ177" s="14">
        <f t="shared" si="58"/>
        <v>19082177.810000002</v>
      </c>
      <c r="AK177" s="13">
        <f t="shared" si="52"/>
        <v>25309586.160000004</v>
      </c>
      <c r="AL177" s="13">
        <f t="shared" si="59"/>
        <v>25309.586160000003</v>
      </c>
      <c r="AM177" s="14">
        <f t="shared" si="60"/>
        <v>10605045.937365593</v>
      </c>
      <c r="AN177" s="14">
        <f t="shared" si="61"/>
        <v>2684934.8880376341</v>
      </c>
      <c r="AO177" s="14">
        <f t="shared" si="62"/>
        <v>5433123.7462365581</v>
      </c>
      <c r="AP177" s="14">
        <f t="shared" si="53"/>
        <v>11938577.890000004</v>
      </c>
      <c r="AQ177" s="14">
        <f t="shared" si="54"/>
        <v>1357527.9900000021</v>
      </c>
      <c r="AR177" s="13">
        <f t="shared" si="55"/>
        <v>25309586.160000004</v>
      </c>
      <c r="AS177" s="13">
        <f t="shared" si="63"/>
        <v>13296105.880000006</v>
      </c>
      <c r="AT177" s="25">
        <v>0</v>
      </c>
      <c r="AU177" s="26">
        <v>0</v>
      </c>
      <c r="AV177" s="27">
        <v>1</v>
      </c>
      <c r="AW177" s="30">
        <v>0</v>
      </c>
      <c r="AX177" s="17">
        <v>10</v>
      </c>
      <c r="AY177" s="19">
        <v>30</v>
      </c>
      <c r="AZ177" s="21">
        <v>50</v>
      </c>
      <c r="BA177" s="31">
        <v>0</v>
      </c>
      <c r="BB177" s="33">
        <f t="shared" si="64"/>
        <v>0</v>
      </c>
      <c r="BC177" s="33">
        <f t="shared" si="65"/>
        <v>0</v>
      </c>
      <c r="BD177" s="33">
        <f t="shared" si="66"/>
        <v>540421519.00000012</v>
      </c>
      <c r="BE177" s="33">
        <f t="shared" si="67"/>
        <v>0</v>
      </c>
      <c r="BF177" s="14">
        <v>505.18</v>
      </c>
      <c r="BG177" s="14">
        <v>505.18</v>
      </c>
      <c r="BH177" s="14">
        <v>505.18</v>
      </c>
      <c r="BI177" s="14">
        <v>505.18</v>
      </c>
      <c r="BJ177" s="13">
        <f t="shared" si="68"/>
        <v>505.18</v>
      </c>
      <c r="BK177" s="28">
        <v>0</v>
      </c>
      <c r="BL177" s="28">
        <v>0</v>
      </c>
      <c r="BM177" s="28">
        <v>0</v>
      </c>
      <c r="BN177" s="28">
        <v>0</v>
      </c>
      <c r="BO177" s="28">
        <v>0</v>
      </c>
      <c r="BP177" s="28">
        <v>0</v>
      </c>
      <c r="BQ177" s="28">
        <v>1</v>
      </c>
      <c r="BR177" s="28">
        <v>0</v>
      </c>
      <c r="BS177" s="28">
        <v>1</v>
      </c>
    </row>
    <row r="178" spans="1:71" x14ac:dyDescent="0.4">
      <c r="A178" s="15">
        <v>43344</v>
      </c>
      <c r="B178" s="32">
        <v>177</v>
      </c>
      <c r="C178" s="32">
        <v>720</v>
      </c>
      <c r="D178" s="14">
        <v>804932.52</v>
      </c>
      <c r="E178" s="14">
        <v>2230595.94</v>
      </c>
      <c r="F178" s="14">
        <v>5360841.6900000004</v>
      </c>
      <c r="G178" s="14">
        <v>1751267.98</v>
      </c>
      <c r="H178" s="14">
        <v>981923.47999999986</v>
      </c>
      <c r="I178" s="13">
        <f t="shared" si="74"/>
        <v>11129561.610000001</v>
      </c>
      <c r="J178" s="13">
        <f t="shared" si="75"/>
        <v>11129.561610000001</v>
      </c>
      <c r="K178" s="14">
        <v>1038594.82</v>
      </c>
      <c r="L178" s="14">
        <v>1846362.0599999996</v>
      </c>
      <c r="M178" s="14">
        <v>7702179.4100000001</v>
      </c>
      <c r="N178" s="14">
        <v>2720058.11</v>
      </c>
      <c r="O178" s="14">
        <v>816888.88</v>
      </c>
      <c r="P178" s="13">
        <f t="shared" si="76"/>
        <v>14124083.279999999</v>
      </c>
      <c r="Q178" s="13">
        <f t="shared" si="77"/>
        <v>14124.083279999999</v>
      </c>
      <c r="R178" s="14">
        <v>422602.76999999996</v>
      </c>
      <c r="S178" s="14">
        <v>1146311.78</v>
      </c>
      <c r="T178" s="14">
        <v>3707136.11</v>
      </c>
      <c r="U178" s="14">
        <v>1145578.7200000002</v>
      </c>
      <c r="V178" s="14">
        <v>609321.51</v>
      </c>
      <c r="W178" s="13">
        <f t="shared" si="78"/>
        <v>7030950.8900000006</v>
      </c>
      <c r="X178" s="13">
        <f t="shared" si="79"/>
        <v>7030.950890000001</v>
      </c>
      <c r="Y178" s="14">
        <v>422962.71</v>
      </c>
      <c r="Z178" s="14">
        <v>1413411.48</v>
      </c>
      <c r="AA178" s="14">
        <v>2829560.96</v>
      </c>
      <c r="AB178" s="14">
        <v>1338431.4599999997</v>
      </c>
      <c r="AC178" s="14">
        <v>750024.15</v>
      </c>
      <c r="AD178" s="13">
        <f t="shared" si="73"/>
        <v>6773314.8499999996</v>
      </c>
      <c r="AE178" s="13">
        <f t="shared" si="57"/>
        <v>6773.3148499999998</v>
      </c>
      <c r="AF178" s="14">
        <v>11129205.709999997</v>
      </c>
      <c r="AG178" s="14">
        <v>2737409.2999999993</v>
      </c>
      <c r="AH178" s="14">
        <v>5676613.7399999993</v>
      </c>
      <c r="AI178" s="14">
        <v>6333446.2699999996</v>
      </c>
      <c r="AJ178" s="14">
        <f t="shared" si="58"/>
        <v>19543228.749999996</v>
      </c>
      <c r="AK178" s="13">
        <f t="shared" si="52"/>
        <v>25876675.019999996</v>
      </c>
      <c r="AL178" s="13">
        <f t="shared" si="59"/>
        <v>25876.675019999995</v>
      </c>
      <c r="AM178" s="14">
        <f t="shared" si="60"/>
        <v>11283778.011527775</v>
      </c>
      <c r="AN178" s="14">
        <f t="shared" si="61"/>
        <v>2685898.9099462358</v>
      </c>
      <c r="AO178" s="14">
        <f t="shared" si="62"/>
        <v>5569795.7395161288</v>
      </c>
      <c r="AP178" s="14">
        <f t="shared" si="53"/>
        <v>11386673.98</v>
      </c>
      <c r="AQ178" s="14">
        <f t="shared" si="54"/>
        <v>1354337.1500000013</v>
      </c>
      <c r="AR178" s="13">
        <f t="shared" si="55"/>
        <v>25876675.019999996</v>
      </c>
      <c r="AS178" s="13">
        <f t="shared" si="63"/>
        <v>12741011.130000003</v>
      </c>
      <c r="AT178" s="25">
        <v>0</v>
      </c>
      <c r="AU178" s="26">
        <v>0</v>
      </c>
      <c r="AV178" s="27">
        <v>1</v>
      </c>
      <c r="AW178" s="30">
        <v>0</v>
      </c>
      <c r="AX178" s="17">
        <v>10</v>
      </c>
      <c r="AY178" s="19">
        <v>30</v>
      </c>
      <c r="AZ178" s="21">
        <v>50</v>
      </c>
      <c r="BA178" s="31">
        <v>0</v>
      </c>
      <c r="BB178" s="33">
        <f t="shared" si="64"/>
        <v>0</v>
      </c>
      <c r="BC178" s="33">
        <f t="shared" si="65"/>
        <v>0</v>
      </c>
      <c r="BD178" s="33">
        <f t="shared" si="66"/>
        <v>556460285.49999988</v>
      </c>
      <c r="BE178" s="33">
        <f t="shared" si="67"/>
        <v>0</v>
      </c>
      <c r="BF178" s="14">
        <v>472.75</v>
      </c>
      <c r="BG178" s="14">
        <v>472.75</v>
      </c>
      <c r="BH178" s="14">
        <v>472.75</v>
      </c>
      <c r="BI178" s="14">
        <v>473.58</v>
      </c>
      <c r="BJ178" s="13">
        <f t="shared" si="68"/>
        <v>472.95749999999998</v>
      </c>
      <c r="BK178" s="28">
        <v>0</v>
      </c>
      <c r="BL178" s="28">
        <v>0</v>
      </c>
      <c r="BM178" s="28">
        <v>0</v>
      </c>
      <c r="BN178" s="28">
        <v>0</v>
      </c>
      <c r="BO178" s="28">
        <v>0</v>
      </c>
      <c r="BP178" s="28">
        <v>0</v>
      </c>
      <c r="BQ178" s="28">
        <v>1</v>
      </c>
      <c r="BR178" s="28">
        <v>0</v>
      </c>
      <c r="BS178" s="28">
        <v>1</v>
      </c>
    </row>
    <row r="179" spans="1:71" x14ac:dyDescent="0.4">
      <c r="A179" s="15">
        <v>43374</v>
      </c>
      <c r="B179" s="32">
        <v>178</v>
      </c>
      <c r="C179" s="32">
        <v>744</v>
      </c>
      <c r="D179" s="14">
        <v>861574.38</v>
      </c>
      <c r="E179" s="14">
        <v>2378989.64</v>
      </c>
      <c r="F179" s="14">
        <v>5482086.2699999986</v>
      </c>
      <c r="G179" s="14">
        <v>1729765.9700000002</v>
      </c>
      <c r="H179" s="14">
        <v>1074488.6100000001</v>
      </c>
      <c r="I179" s="13">
        <f t="shared" si="74"/>
        <v>11526904.869999999</v>
      </c>
      <c r="J179" s="13">
        <f t="shared" si="75"/>
        <v>11526.904869999998</v>
      </c>
      <c r="K179" s="14">
        <v>1055636.94</v>
      </c>
      <c r="L179" s="14">
        <v>1947564.77</v>
      </c>
      <c r="M179" s="14">
        <v>7933622.879999999</v>
      </c>
      <c r="N179" s="14">
        <v>2838796.0000000005</v>
      </c>
      <c r="O179" s="14">
        <v>850976.26</v>
      </c>
      <c r="P179" s="13">
        <f t="shared" si="76"/>
        <v>14626596.85</v>
      </c>
      <c r="Q179" s="13">
        <f t="shared" si="77"/>
        <v>14626.59685</v>
      </c>
      <c r="R179" s="14">
        <v>455827.65</v>
      </c>
      <c r="S179" s="14">
        <v>1224244.7500000002</v>
      </c>
      <c r="T179" s="14">
        <v>3895858.85</v>
      </c>
      <c r="U179" s="14">
        <v>1199662.74</v>
      </c>
      <c r="V179" s="14">
        <v>654977.87</v>
      </c>
      <c r="W179" s="13">
        <f t="shared" si="78"/>
        <v>7430571.8600000003</v>
      </c>
      <c r="X179" s="13">
        <f t="shared" si="79"/>
        <v>7430.57186</v>
      </c>
      <c r="Y179" s="14">
        <v>455420.01000000007</v>
      </c>
      <c r="Z179" s="14">
        <v>1502658.57</v>
      </c>
      <c r="AA179" s="14">
        <v>2798600.82</v>
      </c>
      <c r="AB179" s="14">
        <v>1319030.7100000002</v>
      </c>
      <c r="AC179" s="14">
        <v>734002.55999999994</v>
      </c>
      <c r="AD179" s="13">
        <f t="shared" si="73"/>
        <v>6940972.4000000004</v>
      </c>
      <c r="AE179" s="13">
        <f t="shared" si="57"/>
        <v>6940.9724000000006</v>
      </c>
      <c r="AF179" s="14">
        <v>11526543.670000004</v>
      </c>
      <c r="AG179" s="14">
        <v>2706391.8099999996</v>
      </c>
      <c r="AH179" s="14">
        <v>5985748.5599999987</v>
      </c>
      <c r="AI179" s="14">
        <v>6356272.0500000007</v>
      </c>
      <c r="AJ179" s="14">
        <f t="shared" si="58"/>
        <v>20218684.040000003</v>
      </c>
      <c r="AK179" s="13">
        <f t="shared" si="52"/>
        <v>26574956.090000004</v>
      </c>
      <c r="AL179" s="13">
        <f t="shared" si="59"/>
        <v>26574.956090000003</v>
      </c>
      <c r="AM179" s="14">
        <f t="shared" si="60"/>
        <v>11309646.342876347</v>
      </c>
      <c r="AN179" s="14">
        <f t="shared" si="61"/>
        <v>2655465.0823924728</v>
      </c>
      <c r="AO179" s="14">
        <f t="shared" si="62"/>
        <v>5873113.5064516114</v>
      </c>
      <c r="AP179" s="14">
        <f t="shared" si="53"/>
        <v>11920205.039999999</v>
      </c>
      <c r="AQ179" s="14">
        <f t="shared" si="54"/>
        <v>1444823.3000000017</v>
      </c>
      <c r="AR179" s="13">
        <f t="shared" si="55"/>
        <v>26574956.090000004</v>
      </c>
      <c r="AS179" s="13">
        <f t="shared" si="63"/>
        <v>13365028.34</v>
      </c>
      <c r="AT179" s="25">
        <v>0</v>
      </c>
      <c r="AU179" s="26">
        <v>0</v>
      </c>
      <c r="AV179" s="27">
        <v>1</v>
      </c>
      <c r="AW179" s="30">
        <v>0</v>
      </c>
      <c r="AX179" s="17">
        <v>10</v>
      </c>
      <c r="AY179" s="19">
        <v>30</v>
      </c>
      <c r="AZ179" s="21">
        <v>50</v>
      </c>
      <c r="BA179" s="31">
        <v>0</v>
      </c>
      <c r="BB179" s="33">
        <f t="shared" si="64"/>
        <v>0</v>
      </c>
      <c r="BC179" s="33">
        <f t="shared" si="65"/>
        <v>0</v>
      </c>
      <c r="BD179" s="33">
        <f t="shared" si="66"/>
        <v>576327183.50000024</v>
      </c>
      <c r="BE179" s="33">
        <f t="shared" si="67"/>
        <v>0</v>
      </c>
      <c r="BF179" s="14">
        <v>271.83</v>
      </c>
      <c r="BG179" s="14">
        <v>271.83</v>
      </c>
      <c r="BH179" s="14">
        <v>271.83</v>
      </c>
      <c r="BI179" s="14">
        <v>271.83</v>
      </c>
      <c r="BJ179" s="13">
        <f t="shared" si="68"/>
        <v>271.83</v>
      </c>
      <c r="BK179" s="28">
        <v>0</v>
      </c>
      <c r="BL179" s="28">
        <v>0</v>
      </c>
      <c r="BM179" s="28">
        <v>0</v>
      </c>
      <c r="BN179" s="28">
        <v>0</v>
      </c>
      <c r="BO179" s="28">
        <v>0</v>
      </c>
      <c r="BP179" s="28">
        <v>0</v>
      </c>
      <c r="BQ179" s="28">
        <v>1</v>
      </c>
      <c r="BR179" s="28">
        <v>0</v>
      </c>
      <c r="BS179" s="28">
        <v>1</v>
      </c>
    </row>
    <row r="180" spans="1:71" x14ac:dyDescent="0.4">
      <c r="A180" s="15">
        <v>43405</v>
      </c>
      <c r="B180" s="32">
        <v>179</v>
      </c>
      <c r="C180" s="32">
        <v>719</v>
      </c>
      <c r="D180" s="14">
        <v>841536.64000000013</v>
      </c>
      <c r="E180" s="14">
        <v>2518675.39</v>
      </c>
      <c r="F180" s="14">
        <v>5585816.7699999986</v>
      </c>
      <c r="G180" s="14">
        <v>1771098.41</v>
      </c>
      <c r="H180" s="14">
        <v>1041678.63</v>
      </c>
      <c r="I180" s="13">
        <f t="shared" si="74"/>
        <v>11758805.84</v>
      </c>
      <c r="J180" s="13">
        <f t="shared" si="75"/>
        <v>11758.805839999999</v>
      </c>
      <c r="K180" s="14">
        <v>1019286.11</v>
      </c>
      <c r="L180" s="14">
        <v>1926539.92</v>
      </c>
      <c r="M180" s="14">
        <v>7871137.6500000013</v>
      </c>
      <c r="N180" s="14">
        <v>2758092.9399999995</v>
      </c>
      <c r="O180" s="14">
        <v>799914.67</v>
      </c>
      <c r="P180" s="13">
        <f t="shared" si="76"/>
        <v>14374971.290000001</v>
      </c>
      <c r="Q180" s="13">
        <f t="shared" si="77"/>
        <v>14374.971290000001</v>
      </c>
      <c r="R180" s="14">
        <v>436701.15</v>
      </c>
      <c r="S180" s="14">
        <v>1263488.31</v>
      </c>
      <c r="T180" s="14">
        <v>3980072.9899999998</v>
      </c>
      <c r="U180" s="14">
        <v>1253653.1299999999</v>
      </c>
      <c r="V180" s="14">
        <v>639864.48099999991</v>
      </c>
      <c r="W180" s="13">
        <f t="shared" si="78"/>
        <v>7573780.0609999988</v>
      </c>
      <c r="X180" s="13">
        <f t="shared" si="79"/>
        <v>7573.7800609999986</v>
      </c>
      <c r="Y180" s="14">
        <v>426114.26999999996</v>
      </c>
      <c r="Z180" s="14">
        <v>1475538.58</v>
      </c>
      <c r="AA180" s="14">
        <v>2717401.26</v>
      </c>
      <c r="AB180" s="14">
        <v>1390663.5899999999</v>
      </c>
      <c r="AC180" s="14">
        <v>690393.61</v>
      </c>
      <c r="AD180" s="13">
        <f t="shared" si="73"/>
        <v>7116390.1899999995</v>
      </c>
      <c r="AE180" s="13">
        <f t="shared" si="57"/>
        <v>7116.3901899999992</v>
      </c>
      <c r="AF180" s="14">
        <v>11758471.340000002</v>
      </c>
      <c r="AG180" s="14">
        <v>2694957.98</v>
      </c>
      <c r="AH180" s="14">
        <v>6094684.6200000001</v>
      </c>
      <c r="AI180" s="14">
        <v>6248448.0699999994</v>
      </c>
      <c r="AJ180" s="14">
        <f t="shared" si="58"/>
        <v>20548113.940000001</v>
      </c>
      <c r="AK180" s="13">
        <f t="shared" si="52"/>
        <v>26796562.010000002</v>
      </c>
      <c r="AL180" s="13">
        <f t="shared" si="59"/>
        <v>26796.562010000001</v>
      </c>
      <c r="AM180" s="14">
        <f t="shared" si="60"/>
        <v>11938364.503755217</v>
      </c>
      <c r="AN180" s="14">
        <f t="shared" si="61"/>
        <v>2644246.405107527</v>
      </c>
      <c r="AO180" s="14">
        <f t="shared" si="62"/>
        <v>5979999.6943548387</v>
      </c>
      <c r="AP180" s="14">
        <f t="shared" si="53"/>
        <v>11680013.310000001</v>
      </c>
      <c r="AQ180" s="14">
        <f t="shared" si="54"/>
        <v>1479095.4409999987</v>
      </c>
      <c r="AR180" s="13">
        <f t="shared" si="55"/>
        <v>26796562.010000002</v>
      </c>
      <c r="AS180" s="13">
        <f t="shared" si="63"/>
        <v>13159108.750999998</v>
      </c>
      <c r="AT180" s="25">
        <v>1</v>
      </c>
      <c r="AU180" s="23">
        <v>0</v>
      </c>
      <c r="AV180" s="27">
        <v>0</v>
      </c>
      <c r="AW180" s="30">
        <v>0</v>
      </c>
      <c r="AX180" s="17">
        <v>10</v>
      </c>
      <c r="AY180" s="19">
        <v>30</v>
      </c>
      <c r="AZ180" s="21">
        <v>50</v>
      </c>
      <c r="BA180" s="31">
        <v>0</v>
      </c>
      <c r="BB180" s="33">
        <f t="shared" si="64"/>
        <v>117584713.40000002</v>
      </c>
      <c r="BC180" s="33">
        <f t="shared" si="65"/>
        <v>0</v>
      </c>
      <c r="BD180" s="33">
        <f t="shared" si="66"/>
        <v>0</v>
      </c>
      <c r="BE180" s="33">
        <f t="shared" si="67"/>
        <v>0</v>
      </c>
      <c r="BF180" s="14">
        <v>123.92</v>
      </c>
      <c r="BG180" s="14">
        <v>123.92</v>
      </c>
      <c r="BH180" s="14">
        <v>123.92</v>
      </c>
      <c r="BI180" s="14">
        <v>123.92</v>
      </c>
      <c r="BJ180" s="13">
        <f t="shared" si="68"/>
        <v>123.92</v>
      </c>
      <c r="BK180" s="28">
        <v>0</v>
      </c>
      <c r="BL180" s="28">
        <v>0</v>
      </c>
      <c r="BM180" s="28">
        <v>0</v>
      </c>
      <c r="BN180" s="28">
        <v>0</v>
      </c>
      <c r="BO180" s="28">
        <v>0</v>
      </c>
      <c r="BP180" s="28">
        <v>0</v>
      </c>
      <c r="BQ180" s="28">
        <v>1</v>
      </c>
      <c r="BR180" s="28">
        <v>0</v>
      </c>
      <c r="BS180" s="28">
        <v>1</v>
      </c>
    </row>
    <row r="181" spans="1:71" x14ac:dyDescent="0.4">
      <c r="A181" s="15">
        <v>43435</v>
      </c>
      <c r="B181" s="32">
        <v>180</v>
      </c>
      <c r="C181" s="32">
        <v>744</v>
      </c>
      <c r="D181" s="14">
        <v>738718.12000000011</v>
      </c>
      <c r="E181" s="14">
        <v>2346242.11</v>
      </c>
      <c r="F181" s="14">
        <v>5687378.4999999991</v>
      </c>
      <c r="G181" s="14">
        <v>1835186.92</v>
      </c>
      <c r="H181" s="14">
        <v>1026433.92</v>
      </c>
      <c r="I181" s="13">
        <f t="shared" si="74"/>
        <v>11633959.569999998</v>
      </c>
      <c r="J181" s="13">
        <f t="shared" si="75"/>
        <v>11633.959569999999</v>
      </c>
      <c r="K181" s="14">
        <v>1040528.48</v>
      </c>
      <c r="L181" s="14">
        <v>1910217.6800000002</v>
      </c>
      <c r="M181" s="14">
        <v>7420486.8999999985</v>
      </c>
      <c r="N181" s="14">
        <v>2593429.2099999995</v>
      </c>
      <c r="O181" s="14">
        <v>798455.86</v>
      </c>
      <c r="P181" s="13">
        <f t="shared" si="76"/>
        <v>13763118.129999997</v>
      </c>
      <c r="Q181" s="13">
        <f t="shared" si="77"/>
        <v>13763.118129999997</v>
      </c>
      <c r="R181" s="14">
        <v>400246.4</v>
      </c>
      <c r="S181" s="14">
        <v>1223283.23</v>
      </c>
      <c r="T181" s="14">
        <v>4140014.85</v>
      </c>
      <c r="U181" s="14">
        <v>1347100.58</v>
      </c>
      <c r="V181" s="14">
        <v>643124.25</v>
      </c>
      <c r="W181" s="13">
        <f t="shared" si="78"/>
        <v>7753769.3100000005</v>
      </c>
      <c r="X181" s="13">
        <f t="shared" si="79"/>
        <v>7753.7693100000006</v>
      </c>
      <c r="Y181" s="14">
        <v>405767.22</v>
      </c>
      <c r="Z181" s="14">
        <v>1369122.09</v>
      </c>
      <c r="AA181" s="14">
        <v>2773634.4400000004</v>
      </c>
      <c r="AB181" s="14">
        <v>1501265.91</v>
      </c>
      <c r="AC181" s="14">
        <v>674211.22000000009</v>
      </c>
      <c r="AD181" s="13">
        <f t="shared" si="73"/>
        <v>6958293.1399999997</v>
      </c>
      <c r="AE181" s="13">
        <f t="shared" si="57"/>
        <v>6958.2931399999998</v>
      </c>
      <c r="AF181" s="14">
        <v>11633654.970000001</v>
      </c>
      <c r="AG181" s="14">
        <v>2683502.63</v>
      </c>
      <c r="AH181" s="14">
        <v>6191406.1899999995</v>
      </c>
      <c r="AI181" s="14">
        <v>6273375.9299999997</v>
      </c>
      <c r="AJ181" s="14">
        <f t="shared" si="58"/>
        <v>20508563.789999999</v>
      </c>
      <c r="AK181" s="13">
        <f t="shared" si="52"/>
        <v>26781939.719999999</v>
      </c>
      <c r="AL181" s="13">
        <f t="shared" si="59"/>
        <v>26781.939719999998</v>
      </c>
      <c r="AM181" s="14">
        <f t="shared" si="60"/>
        <v>11414742.10766129</v>
      </c>
      <c r="AN181" s="14">
        <f t="shared" si="61"/>
        <v>2633006.6127688172</v>
      </c>
      <c r="AO181" s="14">
        <f t="shared" si="62"/>
        <v>6074901.2348118275</v>
      </c>
      <c r="AP181" s="14">
        <f t="shared" si="53"/>
        <v>11079615.499999996</v>
      </c>
      <c r="AQ181" s="14">
        <f t="shared" si="54"/>
        <v>1562363.120000001</v>
      </c>
      <c r="AR181" s="13">
        <f t="shared" si="55"/>
        <v>26781939.719999999</v>
      </c>
      <c r="AS181" s="13">
        <f t="shared" si="63"/>
        <v>12641978.619999997</v>
      </c>
      <c r="AT181" s="22">
        <v>0</v>
      </c>
      <c r="AU181" s="26">
        <v>0</v>
      </c>
      <c r="AV181" s="27">
        <v>0</v>
      </c>
      <c r="AW181" s="30">
        <v>0</v>
      </c>
      <c r="AX181" s="17">
        <v>10</v>
      </c>
      <c r="AY181" s="19">
        <v>30</v>
      </c>
      <c r="AZ181" s="21">
        <v>50</v>
      </c>
      <c r="BA181" s="31">
        <v>0</v>
      </c>
      <c r="BB181" s="33">
        <f t="shared" si="64"/>
        <v>0</v>
      </c>
      <c r="BC181" s="33">
        <f t="shared" si="65"/>
        <v>0</v>
      </c>
      <c r="BD181" s="33">
        <f t="shared" si="66"/>
        <v>0</v>
      </c>
      <c r="BE181" s="33">
        <f t="shared" si="67"/>
        <v>0</v>
      </c>
      <c r="BF181" s="14">
        <v>78.959999999999994</v>
      </c>
      <c r="BG181" s="14">
        <v>78.959999999999994</v>
      </c>
      <c r="BH181" s="14">
        <v>71.13</v>
      </c>
      <c r="BI181" s="14">
        <v>51.61</v>
      </c>
      <c r="BJ181" s="13">
        <f t="shared" si="68"/>
        <v>70.164999999999992</v>
      </c>
      <c r="BK181" s="28">
        <v>0</v>
      </c>
      <c r="BL181" s="28">
        <v>0</v>
      </c>
      <c r="BM181" s="28">
        <v>0</v>
      </c>
      <c r="BN181" s="28">
        <v>0</v>
      </c>
      <c r="BO181" s="28">
        <v>0</v>
      </c>
      <c r="BP181" s="28">
        <v>0</v>
      </c>
      <c r="BQ181" s="28">
        <v>1</v>
      </c>
      <c r="BR181" s="28">
        <v>0</v>
      </c>
      <c r="BS181" s="28">
        <v>1</v>
      </c>
    </row>
    <row r="182" spans="1:71" x14ac:dyDescent="0.4">
      <c r="A182" s="15">
        <v>43466</v>
      </c>
      <c r="B182" s="32">
        <v>181</v>
      </c>
      <c r="C182" s="32">
        <v>744</v>
      </c>
      <c r="D182" s="14">
        <v>726873.89</v>
      </c>
      <c r="E182" s="14">
        <v>2433230.0599999996</v>
      </c>
      <c r="F182" s="14">
        <v>6389713.75</v>
      </c>
      <c r="G182" s="14">
        <v>2302787.4500000002</v>
      </c>
      <c r="H182" s="14">
        <v>1085468</v>
      </c>
      <c r="I182" s="13">
        <f t="shared" ref="I182:I222" si="80">SUM(D182:H182)</f>
        <v>12938073.149999999</v>
      </c>
      <c r="J182" s="13">
        <f t="shared" ref="J182:J222" si="81">I182/1000</f>
        <v>12938.073149999998</v>
      </c>
      <c r="K182" s="14">
        <v>1057234.28</v>
      </c>
      <c r="L182" s="14">
        <v>1901190.2099999997</v>
      </c>
      <c r="M182" s="14">
        <v>7545071.0599999996</v>
      </c>
      <c r="N182" s="14">
        <v>2614120.02</v>
      </c>
      <c r="O182" s="14">
        <v>773637.67999999993</v>
      </c>
      <c r="P182" s="13">
        <f t="shared" ref="P182:P222" si="82">SUM(K182:O182)</f>
        <v>13891253.249999998</v>
      </c>
      <c r="Q182" s="13">
        <f t="shared" ref="Q182:Q222" si="83">P182/1000</f>
        <v>13891.253249999998</v>
      </c>
      <c r="R182" s="14">
        <v>393236.52</v>
      </c>
      <c r="S182" s="14">
        <v>1244524.4399999997</v>
      </c>
      <c r="T182" s="14">
        <v>4370412.120000001</v>
      </c>
      <c r="U182" s="14">
        <v>1482138.2100000002</v>
      </c>
      <c r="V182" s="14">
        <v>635107.64999999991</v>
      </c>
      <c r="W182" s="13">
        <f t="shared" ref="W182:W222" si="84">SUM(R182:V182)</f>
        <v>8125418.9400000013</v>
      </c>
      <c r="X182" s="13">
        <f t="shared" ref="X182:X222" si="85">W182/1000</f>
        <v>8125.4189400000014</v>
      </c>
      <c r="Y182" s="14">
        <v>385839.44</v>
      </c>
      <c r="Z182" s="14">
        <v>1386575.92</v>
      </c>
      <c r="AA182" s="14">
        <v>2660740.5699999998</v>
      </c>
      <c r="AB182" s="14">
        <v>1601589.38</v>
      </c>
      <c r="AC182" s="14">
        <v>657697.72000000009</v>
      </c>
      <c r="AD182" s="13">
        <f t="shared" si="73"/>
        <v>6870767.0000000009</v>
      </c>
      <c r="AE182" s="13">
        <f t="shared" si="57"/>
        <v>6870.7670000000007</v>
      </c>
      <c r="AF182" s="14">
        <v>12937806.15</v>
      </c>
      <c r="AG182" s="14">
        <v>2240464.5900000003</v>
      </c>
      <c r="AH182" s="14">
        <v>6431688.9799999986</v>
      </c>
      <c r="AI182" s="14">
        <v>6245148.5499999998</v>
      </c>
      <c r="AJ182" s="14">
        <f t="shared" si="58"/>
        <v>21609959.719999999</v>
      </c>
      <c r="AK182" s="13">
        <f t="shared" si="52"/>
        <v>27855108.27</v>
      </c>
      <c r="AL182" s="13">
        <f t="shared" si="59"/>
        <v>27855.108270000001</v>
      </c>
      <c r="AM182" s="14">
        <f t="shared" si="60"/>
        <v>12694352.808467742</v>
      </c>
      <c r="AN182" s="14">
        <f t="shared" si="61"/>
        <v>2198305.3100806456</v>
      </c>
      <c r="AO182" s="14">
        <f t="shared" si="62"/>
        <v>6310662.5744623635</v>
      </c>
      <c r="AP182" s="14">
        <f t="shared" si="53"/>
        <v>11650788.659999998</v>
      </c>
      <c r="AQ182" s="14">
        <f t="shared" si="54"/>
        <v>1693729.9600000028</v>
      </c>
      <c r="AR182" s="13">
        <f t="shared" si="55"/>
        <v>27855108.27</v>
      </c>
      <c r="AS182" s="13">
        <f t="shared" ref="AS182:AS222" si="86">SUM(AP182:AQ182)</f>
        <v>13344518.620000001</v>
      </c>
      <c r="AT182" s="22">
        <v>0</v>
      </c>
      <c r="AU182" s="26">
        <v>0</v>
      </c>
      <c r="AV182" s="27">
        <v>0</v>
      </c>
      <c r="AW182" s="30">
        <v>0</v>
      </c>
      <c r="AX182" s="17">
        <v>10</v>
      </c>
      <c r="AY182" s="19">
        <v>30</v>
      </c>
      <c r="AZ182" s="21">
        <v>50</v>
      </c>
      <c r="BA182" s="31">
        <v>0</v>
      </c>
      <c r="BB182" s="33">
        <f t="shared" si="64"/>
        <v>0</v>
      </c>
      <c r="BC182" s="33">
        <f t="shared" si="65"/>
        <v>0</v>
      </c>
      <c r="BD182" s="33">
        <f t="shared" si="66"/>
        <v>0</v>
      </c>
      <c r="BE182" s="33">
        <f t="shared" si="67"/>
        <v>0</v>
      </c>
      <c r="BF182" s="14">
        <v>192.1</v>
      </c>
      <c r="BG182" s="14">
        <v>192.1</v>
      </c>
      <c r="BH182" s="14">
        <v>84.76</v>
      </c>
      <c r="BI182" s="14">
        <v>74.19</v>
      </c>
      <c r="BJ182" s="13">
        <f t="shared" ref="BJ182:BJ222" si="87">SUM(BF182:BI182)/4</f>
        <v>135.78749999999999</v>
      </c>
      <c r="BK182" s="28">
        <v>0</v>
      </c>
      <c r="BL182" s="28">
        <v>0</v>
      </c>
      <c r="BM182" s="28">
        <v>0</v>
      </c>
      <c r="BN182" s="28">
        <v>0</v>
      </c>
      <c r="BO182" s="28">
        <v>0</v>
      </c>
      <c r="BP182" s="28">
        <v>0</v>
      </c>
      <c r="BQ182" s="28">
        <v>0</v>
      </c>
      <c r="BR182" s="28">
        <v>0</v>
      </c>
      <c r="BS182" s="28">
        <v>1</v>
      </c>
    </row>
    <row r="183" spans="1:71" x14ac:dyDescent="0.4">
      <c r="A183" s="15">
        <v>43497</v>
      </c>
      <c r="B183" s="32">
        <v>182</v>
      </c>
      <c r="C183" s="32">
        <v>673</v>
      </c>
      <c r="D183" s="14">
        <v>713768.59999999986</v>
      </c>
      <c r="E183" s="14">
        <v>2421842.0599999996</v>
      </c>
      <c r="F183" s="14">
        <v>6188834.4900000012</v>
      </c>
      <c r="G183" s="14">
        <v>2226479.0899999994</v>
      </c>
      <c r="H183" s="14">
        <v>1075743.54</v>
      </c>
      <c r="I183" s="13">
        <f t="shared" si="80"/>
        <v>12626667.780000001</v>
      </c>
      <c r="J183" s="13">
        <f t="shared" si="81"/>
        <v>12626.667780000002</v>
      </c>
      <c r="K183" s="14">
        <v>939391.68</v>
      </c>
      <c r="L183" s="14">
        <v>1821777.7299999997</v>
      </c>
      <c r="M183" s="14">
        <v>7285407.1499999985</v>
      </c>
      <c r="N183" s="14">
        <v>2716159.7200000007</v>
      </c>
      <c r="O183" s="14">
        <v>777469.45</v>
      </c>
      <c r="P183" s="13">
        <f t="shared" si="82"/>
        <v>13540205.729999999</v>
      </c>
      <c r="Q183" s="13">
        <f t="shared" si="83"/>
        <v>13540.205729999998</v>
      </c>
      <c r="R183" s="14">
        <v>384184.47</v>
      </c>
      <c r="S183" s="14">
        <v>1258333.5800000003</v>
      </c>
      <c r="T183" s="14">
        <v>4365503.7700000005</v>
      </c>
      <c r="U183" s="14">
        <v>1523768.42</v>
      </c>
      <c r="V183" s="14">
        <v>677702.42</v>
      </c>
      <c r="W183" s="13">
        <f t="shared" si="84"/>
        <v>8209492.6600000001</v>
      </c>
      <c r="X183" s="13">
        <f t="shared" si="85"/>
        <v>8209.4926599999999</v>
      </c>
      <c r="Y183" s="14">
        <v>384034.12</v>
      </c>
      <c r="Z183" s="14">
        <v>1319021.22</v>
      </c>
      <c r="AA183" s="14">
        <v>2744776</v>
      </c>
      <c r="AB183" s="14">
        <v>1664689.0499999998</v>
      </c>
      <c r="AC183" s="14">
        <v>675113.7699999999</v>
      </c>
      <c r="AD183" s="13">
        <f t="shared" si="73"/>
        <v>6643945.6600000001</v>
      </c>
      <c r="AE183" s="13">
        <f t="shared" si="57"/>
        <v>6643.9456600000003</v>
      </c>
      <c r="AF183" s="14">
        <v>12626300.480000004</v>
      </c>
      <c r="AG183" s="14">
        <v>2608449.5500000003</v>
      </c>
      <c r="AH183" s="14">
        <v>6612861.4800000004</v>
      </c>
      <c r="AI183" s="14">
        <v>6375448.9099999983</v>
      </c>
      <c r="AJ183" s="14">
        <f t="shared" si="58"/>
        <v>21847611.510000005</v>
      </c>
      <c r="AK183" s="13">
        <f t="shared" si="52"/>
        <v>28223060.420000002</v>
      </c>
      <c r="AL183" s="13">
        <f t="shared" si="59"/>
        <v>28223.060420000002</v>
      </c>
      <c r="AM183" s="14">
        <f t="shared" si="60"/>
        <v>13695689.970876677</v>
      </c>
      <c r="AN183" s="14">
        <f t="shared" si="61"/>
        <v>2559365.8219086025</v>
      </c>
      <c r="AO183" s="14">
        <f t="shared" si="62"/>
        <v>6488425.9145161295</v>
      </c>
      <c r="AP183" s="14">
        <f t="shared" si="53"/>
        <v>10931756.179999998</v>
      </c>
      <c r="AQ183" s="14">
        <f t="shared" si="54"/>
        <v>1596631.1799999997</v>
      </c>
      <c r="AR183" s="13">
        <f t="shared" si="55"/>
        <v>28223060.420000002</v>
      </c>
      <c r="AS183" s="13">
        <f t="shared" si="86"/>
        <v>12528387.359999998</v>
      </c>
      <c r="AT183" s="22">
        <v>0</v>
      </c>
      <c r="AU183" s="26">
        <v>0</v>
      </c>
      <c r="AV183" s="27">
        <v>0</v>
      </c>
      <c r="AW183" s="30">
        <v>0</v>
      </c>
      <c r="AX183" s="17">
        <v>10</v>
      </c>
      <c r="AY183" s="19">
        <v>30</v>
      </c>
      <c r="AZ183" s="21">
        <v>50</v>
      </c>
      <c r="BA183" s="31">
        <v>0</v>
      </c>
      <c r="BB183" s="33">
        <f t="shared" si="64"/>
        <v>0</v>
      </c>
      <c r="BC183" s="33">
        <f t="shared" si="65"/>
        <v>0</v>
      </c>
      <c r="BD183" s="33">
        <f t="shared" si="66"/>
        <v>0</v>
      </c>
      <c r="BE183" s="33">
        <f t="shared" si="67"/>
        <v>0</v>
      </c>
      <c r="BF183" s="14">
        <v>443.66</v>
      </c>
      <c r="BG183" s="14">
        <v>443.67</v>
      </c>
      <c r="BH183" s="14">
        <v>164.24</v>
      </c>
      <c r="BI183" s="14">
        <v>45.28</v>
      </c>
      <c r="BJ183" s="13">
        <f t="shared" si="87"/>
        <v>274.21250000000003</v>
      </c>
      <c r="BK183" s="28">
        <v>0</v>
      </c>
      <c r="BL183" s="28">
        <v>0</v>
      </c>
      <c r="BM183" s="28">
        <v>0</v>
      </c>
      <c r="BN183" s="28">
        <v>0</v>
      </c>
      <c r="BO183" s="28">
        <v>0</v>
      </c>
      <c r="BP183" s="28">
        <v>0</v>
      </c>
      <c r="BQ183" s="28">
        <v>0</v>
      </c>
      <c r="BR183" s="28">
        <v>0</v>
      </c>
      <c r="BS183" s="28">
        <v>1</v>
      </c>
    </row>
    <row r="184" spans="1:71" x14ac:dyDescent="0.4">
      <c r="A184" s="15">
        <v>43525</v>
      </c>
      <c r="B184" s="32">
        <v>183</v>
      </c>
      <c r="C184" s="32">
        <v>744</v>
      </c>
      <c r="D184" s="14">
        <v>731745.1</v>
      </c>
      <c r="E184" s="14">
        <v>2541247.5000000005</v>
      </c>
      <c r="F184" s="14">
        <v>6072326.7700000014</v>
      </c>
      <c r="G184" s="14">
        <v>1999924.0499999998</v>
      </c>
      <c r="H184" s="14">
        <v>1038806.5</v>
      </c>
      <c r="I184" s="13">
        <f t="shared" si="80"/>
        <v>12384049.920000002</v>
      </c>
      <c r="J184" s="13">
        <f t="shared" si="81"/>
        <v>12384.049920000001</v>
      </c>
      <c r="K184" s="14">
        <v>1048819.08</v>
      </c>
      <c r="L184" s="14">
        <v>1870741.2700000003</v>
      </c>
      <c r="M184" s="14">
        <v>7556147.4000000004</v>
      </c>
      <c r="N184" s="14">
        <v>2798578.6</v>
      </c>
      <c r="O184" s="14">
        <v>771087.2</v>
      </c>
      <c r="P184" s="13">
        <f t="shared" si="82"/>
        <v>14045373.549999999</v>
      </c>
      <c r="Q184" s="13">
        <f t="shared" si="83"/>
        <v>14045.373549999998</v>
      </c>
      <c r="R184" s="14">
        <v>404139.41</v>
      </c>
      <c r="S184" s="14">
        <v>1293170.3900000001</v>
      </c>
      <c r="T184" s="14">
        <v>4303462.82</v>
      </c>
      <c r="U184" s="14">
        <v>1399618.12</v>
      </c>
      <c r="V184" s="14">
        <v>654262.15</v>
      </c>
      <c r="W184" s="13">
        <f t="shared" si="84"/>
        <v>8054652.8900000006</v>
      </c>
      <c r="X184" s="13">
        <f t="shared" si="85"/>
        <v>8054.6528900000003</v>
      </c>
      <c r="Y184" s="14">
        <v>415887.06</v>
      </c>
      <c r="Z184" s="14">
        <v>1344418.93</v>
      </c>
      <c r="AA184" s="14">
        <v>2694392.7200000007</v>
      </c>
      <c r="AB184" s="14">
        <v>1569307.64</v>
      </c>
      <c r="AC184" s="14">
        <v>639908.92000000004</v>
      </c>
      <c r="AD184" s="13">
        <f t="shared" si="73"/>
        <v>6763330</v>
      </c>
      <c r="AE184" s="13">
        <f t="shared" si="57"/>
        <v>6763.33</v>
      </c>
      <c r="AF184" s="14">
        <v>12383711.619999995</v>
      </c>
      <c r="AG184" s="14">
        <v>2523310.2300000009</v>
      </c>
      <c r="AH184" s="14">
        <v>6379207.8800000008</v>
      </c>
      <c r="AI184" s="14">
        <v>6224746.9100000011</v>
      </c>
      <c r="AJ184" s="14">
        <f t="shared" si="58"/>
        <v>21286229.729999997</v>
      </c>
      <c r="AK184" s="13">
        <f t="shared" si="52"/>
        <v>27510976.639999997</v>
      </c>
      <c r="AL184" s="13">
        <f t="shared" si="59"/>
        <v>27510.976639999997</v>
      </c>
      <c r="AM184" s="14">
        <f t="shared" si="60"/>
        <v>12150684.788440857</v>
      </c>
      <c r="AN184" s="14">
        <f t="shared" si="61"/>
        <v>2475828.5858870978</v>
      </c>
      <c r="AO184" s="14">
        <f t="shared" si="62"/>
        <v>6259169.0220430121</v>
      </c>
      <c r="AP184" s="14">
        <f t="shared" si="53"/>
        <v>11522063.319999998</v>
      </c>
      <c r="AQ184" s="14">
        <f t="shared" si="54"/>
        <v>1675445.0099999998</v>
      </c>
      <c r="AR184" s="13">
        <f t="shared" si="55"/>
        <v>27510976.639999997</v>
      </c>
      <c r="AS184" s="13">
        <f t="shared" si="86"/>
        <v>13197508.329999998</v>
      </c>
      <c r="AT184" s="22">
        <v>0</v>
      </c>
      <c r="AU184" s="26">
        <v>0</v>
      </c>
      <c r="AV184" s="27">
        <v>0</v>
      </c>
      <c r="AW184" s="30">
        <v>0</v>
      </c>
      <c r="AX184" s="17">
        <v>10</v>
      </c>
      <c r="AY184" s="19">
        <v>30</v>
      </c>
      <c r="AZ184" s="21">
        <v>50</v>
      </c>
      <c r="BA184" s="31">
        <v>0</v>
      </c>
      <c r="BB184" s="33">
        <f t="shared" si="64"/>
        <v>0</v>
      </c>
      <c r="BC184" s="33">
        <f t="shared" si="65"/>
        <v>0</v>
      </c>
      <c r="BD184" s="33">
        <f t="shared" si="66"/>
        <v>0</v>
      </c>
      <c r="BE184" s="33">
        <f t="shared" si="67"/>
        <v>0</v>
      </c>
      <c r="BF184" s="14">
        <v>234.49</v>
      </c>
      <c r="BG184" s="14">
        <v>234.49</v>
      </c>
      <c r="BH184" s="14">
        <v>154.15</v>
      </c>
      <c r="BI184" s="14">
        <v>42.35</v>
      </c>
      <c r="BJ184" s="13">
        <f t="shared" si="87"/>
        <v>166.37</v>
      </c>
      <c r="BK184" s="28">
        <v>0</v>
      </c>
      <c r="BL184" s="28">
        <v>0</v>
      </c>
      <c r="BM184" s="28">
        <v>0</v>
      </c>
      <c r="BN184" s="28">
        <v>0</v>
      </c>
      <c r="BO184" s="28">
        <v>0</v>
      </c>
      <c r="BP184" s="28">
        <v>0</v>
      </c>
      <c r="BQ184" s="28">
        <v>0</v>
      </c>
      <c r="BR184" s="28">
        <v>0</v>
      </c>
      <c r="BS184" s="28">
        <v>1</v>
      </c>
    </row>
    <row r="185" spans="1:71" x14ac:dyDescent="0.4">
      <c r="A185" s="15">
        <v>43556</v>
      </c>
      <c r="B185" s="32">
        <v>184</v>
      </c>
      <c r="C185" s="32">
        <v>720</v>
      </c>
      <c r="D185" s="14">
        <v>751878.25999999989</v>
      </c>
      <c r="E185" s="14">
        <v>2381421.36</v>
      </c>
      <c r="F185" s="14">
        <v>5610277.9900000002</v>
      </c>
      <c r="G185" s="14">
        <v>1806674.2699999996</v>
      </c>
      <c r="H185" s="14">
        <v>1019206.6699999999</v>
      </c>
      <c r="I185" s="13">
        <f t="shared" si="80"/>
        <v>11569458.549999999</v>
      </c>
      <c r="J185" s="13">
        <f t="shared" si="81"/>
        <v>11569.458549999999</v>
      </c>
      <c r="K185" s="14">
        <v>992356</v>
      </c>
      <c r="L185" s="14">
        <v>1832546.3399999999</v>
      </c>
      <c r="M185" s="14">
        <v>7494815.6599999992</v>
      </c>
      <c r="N185" s="14">
        <v>2827373.6100000013</v>
      </c>
      <c r="O185" s="14">
        <v>752613.62</v>
      </c>
      <c r="P185" s="13">
        <f t="shared" si="82"/>
        <v>13899705.23</v>
      </c>
      <c r="Q185" s="13">
        <f t="shared" si="83"/>
        <v>13899.70523</v>
      </c>
      <c r="R185" s="14">
        <v>410519.63999999996</v>
      </c>
      <c r="S185" s="14">
        <v>1265485.6599999999</v>
      </c>
      <c r="T185" s="14">
        <v>4115920.4899999998</v>
      </c>
      <c r="U185" s="14">
        <v>1343136.01</v>
      </c>
      <c r="V185" s="14">
        <v>646878.87</v>
      </c>
      <c r="W185" s="13">
        <f t="shared" si="84"/>
        <v>7781940.669999999</v>
      </c>
      <c r="X185" s="13">
        <f t="shared" si="85"/>
        <v>7781.940669999999</v>
      </c>
      <c r="Y185" s="14">
        <v>413055.48000000004</v>
      </c>
      <c r="Z185" s="14">
        <v>1293948.43</v>
      </c>
      <c r="AA185" s="14">
        <v>2606645.17</v>
      </c>
      <c r="AB185" s="14">
        <v>1493701.6099999999</v>
      </c>
      <c r="AC185" s="14">
        <v>664939.56000000006</v>
      </c>
      <c r="AD185" s="13">
        <f t="shared" si="73"/>
        <v>6389898.8100000005</v>
      </c>
      <c r="AE185" s="13">
        <f t="shared" si="57"/>
        <v>6389.8988100000006</v>
      </c>
      <c r="AF185" s="14">
        <v>11569122.050000003</v>
      </c>
      <c r="AG185" s="14">
        <v>2521712.5099999998</v>
      </c>
      <c r="AH185" s="14">
        <v>6131314.790000001</v>
      </c>
      <c r="AI185" s="14">
        <v>6037048.6100000003</v>
      </c>
      <c r="AJ185" s="14">
        <f t="shared" si="58"/>
        <v>20222149.350000001</v>
      </c>
      <c r="AK185" s="13">
        <f t="shared" si="52"/>
        <v>26259197.960000001</v>
      </c>
      <c r="AL185" s="13">
        <f t="shared" si="59"/>
        <v>26259.197960000001</v>
      </c>
      <c r="AM185" s="14">
        <f t="shared" si="60"/>
        <v>11729804.300694447</v>
      </c>
      <c r="AN185" s="14">
        <f t="shared" si="61"/>
        <v>2474260.9305107524</v>
      </c>
      <c r="AO185" s="14">
        <f t="shared" si="62"/>
        <v>6015940.5869623665</v>
      </c>
      <c r="AP185" s="14">
        <f t="shared" si="53"/>
        <v>11377992.720000001</v>
      </c>
      <c r="AQ185" s="14">
        <f t="shared" si="54"/>
        <v>1650625.879999998</v>
      </c>
      <c r="AR185" s="13">
        <f t="shared" si="55"/>
        <v>26259197.960000001</v>
      </c>
      <c r="AS185" s="13">
        <f t="shared" si="86"/>
        <v>13028618.599999998</v>
      </c>
      <c r="AT185" s="22">
        <v>0</v>
      </c>
      <c r="AU185" s="26">
        <v>0</v>
      </c>
      <c r="AV185" s="27">
        <v>0</v>
      </c>
      <c r="AW185" s="30">
        <v>0</v>
      </c>
      <c r="AX185" s="17">
        <v>10</v>
      </c>
      <c r="AY185" s="19">
        <v>30</v>
      </c>
      <c r="AZ185" s="21">
        <v>50</v>
      </c>
      <c r="BA185" s="31">
        <v>0</v>
      </c>
      <c r="BB185" s="33">
        <f t="shared" si="64"/>
        <v>0</v>
      </c>
      <c r="BC185" s="33">
        <f t="shared" si="65"/>
        <v>0</v>
      </c>
      <c r="BD185" s="33">
        <f t="shared" si="66"/>
        <v>0</v>
      </c>
      <c r="BE185" s="33">
        <f t="shared" si="67"/>
        <v>0</v>
      </c>
      <c r="BF185" s="14">
        <v>180.41</v>
      </c>
      <c r="BG185" s="14">
        <v>180.41</v>
      </c>
      <c r="BH185" s="14">
        <v>42.35</v>
      </c>
      <c r="BI185" s="14">
        <v>42.35</v>
      </c>
      <c r="BJ185" s="13">
        <f t="shared" si="87"/>
        <v>111.38000000000001</v>
      </c>
      <c r="BK185" s="28">
        <v>0</v>
      </c>
      <c r="BL185" s="28">
        <v>0</v>
      </c>
      <c r="BM185" s="28">
        <v>0</v>
      </c>
      <c r="BN185" s="28">
        <v>0</v>
      </c>
      <c r="BO185" s="28">
        <v>0</v>
      </c>
      <c r="BP185" s="28">
        <v>0</v>
      </c>
      <c r="BQ185" s="28">
        <v>0</v>
      </c>
      <c r="BR185" s="28">
        <v>0</v>
      </c>
      <c r="BS185" s="28">
        <v>1</v>
      </c>
    </row>
    <row r="186" spans="1:71" x14ac:dyDescent="0.4">
      <c r="A186" s="15">
        <v>43586</v>
      </c>
      <c r="B186" s="32">
        <v>185</v>
      </c>
      <c r="C186" s="32">
        <v>744</v>
      </c>
      <c r="D186" s="14">
        <v>777286.91</v>
      </c>
      <c r="E186" s="14">
        <v>2490241.5400000005</v>
      </c>
      <c r="F186" s="14">
        <v>5785412.4699999997</v>
      </c>
      <c r="G186" s="14">
        <v>1822174.45</v>
      </c>
      <c r="H186" s="14">
        <v>1051478.28</v>
      </c>
      <c r="I186" s="13">
        <f t="shared" si="80"/>
        <v>11926593.649999999</v>
      </c>
      <c r="J186" s="13">
        <f t="shared" si="81"/>
        <v>11926.593649999999</v>
      </c>
      <c r="K186" s="14">
        <v>1061169.92</v>
      </c>
      <c r="L186" s="14">
        <v>1896488.5</v>
      </c>
      <c r="M186" s="14">
        <v>7597072.459999999</v>
      </c>
      <c r="N186" s="14">
        <v>2834365.9900000007</v>
      </c>
      <c r="O186" s="14">
        <v>809514.64999999991</v>
      </c>
      <c r="P186" s="13">
        <f t="shared" si="82"/>
        <v>14198611.52</v>
      </c>
      <c r="Q186" s="13">
        <f t="shared" si="83"/>
        <v>14198.61152</v>
      </c>
      <c r="R186" s="14">
        <v>425585.28</v>
      </c>
      <c r="S186" s="14">
        <v>1285962.6900000002</v>
      </c>
      <c r="T186" s="14">
        <v>4141318.7</v>
      </c>
      <c r="U186" s="14">
        <v>1276694.79</v>
      </c>
      <c r="V186" s="14">
        <v>638217.1399999999</v>
      </c>
      <c r="W186" s="13">
        <f t="shared" si="84"/>
        <v>7767778.5999999996</v>
      </c>
      <c r="X186" s="13">
        <f t="shared" si="85"/>
        <v>7767.7785999999996</v>
      </c>
      <c r="Y186" s="14">
        <v>424700.95</v>
      </c>
      <c r="Z186" s="14">
        <v>1382369.4599999995</v>
      </c>
      <c r="AA186" s="14">
        <v>2663198.92</v>
      </c>
      <c r="AB186" s="14">
        <v>1441646.16</v>
      </c>
      <c r="AC186" s="14">
        <v>675751.80999999994</v>
      </c>
      <c r="AD186" s="13">
        <f t="shared" si="73"/>
        <v>6278815.2499999991</v>
      </c>
      <c r="AE186" s="13">
        <f t="shared" si="57"/>
        <v>6278.8152499999987</v>
      </c>
      <c r="AF186" s="14">
        <v>11926232.149999997</v>
      </c>
      <c r="AG186" s="14">
        <v>2466229.2799999998</v>
      </c>
      <c r="AH186" s="14">
        <v>6134912.9000000004</v>
      </c>
      <c r="AI186" s="14">
        <v>6150724.7999999998</v>
      </c>
      <c r="AJ186" s="14">
        <f t="shared" si="58"/>
        <v>20527374.329999998</v>
      </c>
      <c r="AK186" s="13">
        <f t="shared" si="52"/>
        <v>26678099.129999999</v>
      </c>
      <c r="AL186" s="13">
        <f t="shared" si="59"/>
        <v>26678.099129999999</v>
      </c>
      <c r="AM186" s="14">
        <f t="shared" si="60"/>
        <v>11701813.803091396</v>
      </c>
      <c r="AN186" s="14">
        <f t="shared" si="61"/>
        <v>2419821.7397849462</v>
      </c>
      <c r="AO186" s="14">
        <f t="shared" si="62"/>
        <v>6019470.9905913975</v>
      </c>
      <c r="AP186" s="14">
        <f t="shared" si="53"/>
        <v>11732382.24</v>
      </c>
      <c r="AQ186" s="14">
        <f t="shared" si="54"/>
        <v>1632865.6999999993</v>
      </c>
      <c r="AR186" s="13">
        <f t="shared" si="55"/>
        <v>26678099.129999999</v>
      </c>
      <c r="AS186" s="13">
        <f t="shared" si="86"/>
        <v>13365247.939999999</v>
      </c>
      <c r="AT186" s="22">
        <v>1</v>
      </c>
      <c r="AU186" s="26">
        <v>0</v>
      </c>
      <c r="AV186" s="27">
        <v>0</v>
      </c>
      <c r="AW186" s="30">
        <v>0</v>
      </c>
      <c r="AX186" s="17">
        <v>10</v>
      </c>
      <c r="AY186" s="19">
        <v>30</v>
      </c>
      <c r="AZ186" s="21">
        <v>50</v>
      </c>
      <c r="BA186" s="31">
        <v>0</v>
      </c>
      <c r="BB186" s="33">
        <f t="shared" si="64"/>
        <v>119262321.49999997</v>
      </c>
      <c r="BC186" s="33">
        <f t="shared" si="65"/>
        <v>0</v>
      </c>
      <c r="BD186" s="33">
        <f t="shared" si="66"/>
        <v>0</v>
      </c>
      <c r="BE186" s="33">
        <f t="shared" si="67"/>
        <v>0</v>
      </c>
      <c r="BF186" s="14">
        <v>135.16999999999999</v>
      </c>
      <c r="BG186" s="14">
        <v>135.16999999999999</v>
      </c>
      <c r="BH186" s="14">
        <v>50.95</v>
      </c>
      <c r="BI186" s="14">
        <v>50.95</v>
      </c>
      <c r="BJ186" s="13">
        <f t="shared" si="87"/>
        <v>93.059999999999988</v>
      </c>
      <c r="BK186" s="28">
        <v>0</v>
      </c>
      <c r="BL186" s="28">
        <v>0</v>
      </c>
      <c r="BM186" s="28">
        <v>0</v>
      </c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1</v>
      </c>
    </row>
    <row r="187" spans="1:71" x14ac:dyDescent="0.4">
      <c r="A187" s="15">
        <v>43617</v>
      </c>
      <c r="B187" s="32">
        <v>186</v>
      </c>
      <c r="C187" s="32">
        <v>720</v>
      </c>
      <c r="D187" s="14">
        <v>782406</v>
      </c>
      <c r="E187" s="14">
        <v>2330185.4599999995</v>
      </c>
      <c r="F187" s="14">
        <v>5269701.3999999994</v>
      </c>
      <c r="G187" s="14">
        <v>1714445.2799999998</v>
      </c>
      <c r="H187" s="14">
        <v>953578.41999999993</v>
      </c>
      <c r="I187" s="13">
        <f t="shared" si="80"/>
        <v>11050316.559999999</v>
      </c>
      <c r="J187" s="13">
        <f t="shared" si="81"/>
        <v>11050.316559999999</v>
      </c>
      <c r="K187" s="14">
        <v>1090461.71</v>
      </c>
      <c r="L187" s="14">
        <v>1775269.3999999997</v>
      </c>
      <c r="M187" s="14">
        <v>7384030.629999999</v>
      </c>
      <c r="N187" s="14">
        <v>2793948.65</v>
      </c>
      <c r="O187" s="14">
        <v>784253.51</v>
      </c>
      <c r="P187" s="13">
        <f t="shared" si="82"/>
        <v>13827963.899999999</v>
      </c>
      <c r="Q187" s="13">
        <f t="shared" si="83"/>
        <v>13827.963899999999</v>
      </c>
      <c r="R187" s="14">
        <v>421486.16999999993</v>
      </c>
      <c r="S187" s="14">
        <v>1209099.31</v>
      </c>
      <c r="T187" s="14">
        <v>3726295.9600000004</v>
      </c>
      <c r="U187" s="14">
        <v>1176295.47</v>
      </c>
      <c r="V187" s="14">
        <v>607637.13</v>
      </c>
      <c r="W187" s="13">
        <f t="shared" si="84"/>
        <v>7140814.04</v>
      </c>
      <c r="X187" s="13">
        <f t="shared" si="85"/>
        <v>7140.8140400000002</v>
      </c>
      <c r="Y187" s="14">
        <v>425329.82</v>
      </c>
      <c r="Z187" s="14">
        <v>1309884.2</v>
      </c>
      <c r="AA187" s="14">
        <v>2600751.5599999996</v>
      </c>
      <c r="AB187" s="14">
        <v>1373644.52</v>
      </c>
      <c r="AC187" s="14">
        <v>712079.52</v>
      </c>
      <c r="AD187" s="13">
        <f t="shared" si="73"/>
        <v>6211097.8799999999</v>
      </c>
      <c r="AE187" s="13">
        <f t="shared" si="57"/>
        <v>6211.0978800000003</v>
      </c>
      <c r="AF187" s="14">
        <v>11049947.560000002</v>
      </c>
      <c r="AG187" s="14">
        <v>2400440.96</v>
      </c>
      <c r="AH187" s="14">
        <v>5620339.9399999985</v>
      </c>
      <c r="AI187" s="14">
        <v>6012498.6799999997</v>
      </c>
      <c r="AJ187" s="14">
        <f t="shared" si="58"/>
        <v>19070728.460000001</v>
      </c>
      <c r="AK187" s="13">
        <f t="shared" si="52"/>
        <v>25083227.140000001</v>
      </c>
      <c r="AL187" s="13">
        <f t="shared" si="59"/>
        <v>25083.227139999999</v>
      </c>
      <c r="AM187" s="14">
        <f t="shared" si="60"/>
        <v>11203419.053888891</v>
      </c>
      <c r="AN187" s="14">
        <f t="shared" si="61"/>
        <v>2355271.3720430108</v>
      </c>
      <c r="AO187" s="14">
        <f t="shared" si="62"/>
        <v>5514580.8551075254</v>
      </c>
      <c r="AP187" s="14">
        <f t="shared" si="53"/>
        <v>11427522.939999998</v>
      </c>
      <c r="AQ187" s="14">
        <f t="shared" si="54"/>
        <v>1520474.1000000015</v>
      </c>
      <c r="AR187" s="13">
        <f t="shared" si="55"/>
        <v>25083227.140000001</v>
      </c>
      <c r="AS187" s="13">
        <f t="shared" si="86"/>
        <v>12947997.039999999</v>
      </c>
      <c r="AT187" s="22">
        <v>0</v>
      </c>
      <c r="AU187" s="26">
        <v>0</v>
      </c>
      <c r="AV187" s="27">
        <v>0</v>
      </c>
      <c r="AW187" s="30">
        <v>0</v>
      </c>
      <c r="AX187" s="17">
        <v>10</v>
      </c>
      <c r="AY187" s="19">
        <v>30</v>
      </c>
      <c r="AZ187" s="21">
        <v>50</v>
      </c>
      <c r="BA187" s="31">
        <v>0</v>
      </c>
      <c r="BB187" s="33">
        <f t="shared" si="64"/>
        <v>0</v>
      </c>
      <c r="BC187" s="33">
        <f t="shared" si="65"/>
        <v>0</v>
      </c>
      <c r="BD187" s="33">
        <f t="shared" si="66"/>
        <v>0</v>
      </c>
      <c r="BE187" s="33">
        <f t="shared" si="67"/>
        <v>0</v>
      </c>
      <c r="BF187" s="14">
        <v>78.52</v>
      </c>
      <c r="BG187" s="14">
        <v>78.52</v>
      </c>
      <c r="BH187" s="14">
        <v>78.52</v>
      </c>
      <c r="BI187" s="14">
        <v>78.52</v>
      </c>
      <c r="BJ187" s="13">
        <f t="shared" si="87"/>
        <v>78.52</v>
      </c>
      <c r="BK187" s="28">
        <v>0</v>
      </c>
      <c r="BL187" s="28">
        <v>0</v>
      </c>
      <c r="BM187" s="28">
        <v>0</v>
      </c>
      <c r="BN187" s="28">
        <v>0</v>
      </c>
      <c r="BO187" s="28">
        <v>0</v>
      </c>
      <c r="BP187" s="28">
        <v>0</v>
      </c>
      <c r="BQ187" s="28">
        <v>0</v>
      </c>
      <c r="BR187" s="28">
        <v>0</v>
      </c>
      <c r="BS187" s="28">
        <v>1</v>
      </c>
    </row>
    <row r="188" spans="1:71" x14ac:dyDescent="0.4">
      <c r="A188" s="15">
        <v>43647</v>
      </c>
      <c r="B188" s="32">
        <v>187</v>
      </c>
      <c r="C188" s="32">
        <v>744</v>
      </c>
      <c r="D188" s="14">
        <v>807440.67999999993</v>
      </c>
      <c r="E188" s="14">
        <v>2300502.0100000002</v>
      </c>
      <c r="F188" s="14">
        <v>5152317.8899999997</v>
      </c>
      <c r="G188" s="14">
        <v>1761217.46</v>
      </c>
      <c r="H188" s="14">
        <v>930807.81</v>
      </c>
      <c r="I188" s="13">
        <f t="shared" si="80"/>
        <v>10952285.85</v>
      </c>
      <c r="J188" s="13">
        <f t="shared" si="81"/>
        <v>10952.28585</v>
      </c>
      <c r="K188" s="14">
        <v>1152862.7</v>
      </c>
      <c r="L188" s="14">
        <v>1858686.95</v>
      </c>
      <c r="M188" s="14">
        <v>7434148.6800000006</v>
      </c>
      <c r="N188" s="14">
        <v>2813399.6599999997</v>
      </c>
      <c r="O188" s="14">
        <v>836923.98999999987</v>
      </c>
      <c r="P188" s="13">
        <f t="shared" si="82"/>
        <v>14096021.98</v>
      </c>
      <c r="Q188" s="13">
        <f t="shared" si="83"/>
        <v>14096.021980000001</v>
      </c>
      <c r="R188" s="14">
        <v>434296.43000000005</v>
      </c>
      <c r="S188" s="14">
        <v>1189921.4000000001</v>
      </c>
      <c r="T188" s="14">
        <v>3547092.2299999995</v>
      </c>
      <c r="U188" s="14">
        <v>1158707.53</v>
      </c>
      <c r="V188" s="14">
        <v>585240.06000000006</v>
      </c>
      <c r="W188" s="13">
        <f t="shared" si="84"/>
        <v>6915257.6500000004</v>
      </c>
      <c r="X188" s="13">
        <f t="shared" si="85"/>
        <v>6915.2576500000005</v>
      </c>
      <c r="Y188" s="14">
        <v>425893.67</v>
      </c>
      <c r="Z188" s="14">
        <v>1323043.9099999999</v>
      </c>
      <c r="AA188" s="14">
        <v>2566028.7199999997</v>
      </c>
      <c r="AB188" s="14">
        <v>1347860.1400000001</v>
      </c>
      <c r="AC188" s="14">
        <v>719526.69</v>
      </c>
      <c r="AD188" s="13">
        <f t="shared" si="73"/>
        <v>6315952.2499999991</v>
      </c>
      <c r="AE188" s="13">
        <f t="shared" si="57"/>
        <v>6315.9522499999994</v>
      </c>
      <c r="AF188" s="14">
        <v>10951801.249999998</v>
      </c>
      <c r="AG188" s="14">
        <v>2355572.2599999998</v>
      </c>
      <c r="AH188" s="14">
        <v>5412174.8500000015</v>
      </c>
      <c r="AI188" s="14">
        <v>5936084.6799999997</v>
      </c>
      <c r="AJ188" s="14">
        <f t="shared" si="58"/>
        <v>18719548.359999999</v>
      </c>
      <c r="AK188" s="13">
        <f t="shared" si="52"/>
        <v>24655633.039999999</v>
      </c>
      <c r="AL188" s="13">
        <f t="shared" si="59"/>
        <v>24655.633040000001</v>
      </c>
      <c r="AM188" s="14">
        <f t="shared" si="60"/>
        <v>10745718.968413977</v>
      </c>
      <c r="AN188" s="14">
        <f t="shared" si="61"/>
        <v>2311246.975537634</v>
      </c>
      <c r="AO188" s="14">
        <f t="shared" si="62"/>
        <v>5310332.85013441</v>
      </c>
      <c r="AP188" s="14">
        <f t="shared" si="53"/>
        <v>11740449.720000001</v>
      </c>
      <c r="AQ188" s="14">
        <f t="shared" si="54"/>
        <v>1503082.7999999989</v>
      </c>
      <c r="AR188" s="13">
        <f t="shared" si="55"/>
        <v>24655633.039999999</v>
      </c>
      <c r="AS188" s="13">
        <f t="shared" si="86"/>
        <v>13243532.52</v>
      </c>
      <c r="AT188" s="22">
        <v>1</v>
      </c>
      <c r="AU188" s="23">
        <v>0</v>
      </c>
      <c r="AV188" s="24">
        <v>0</v>
      </c>
      <c r="AW188" s="30">
        <v>0</v>
      </c>
      <c r="AX188" s="17">
        <v>15</v>
      </c>
      <c r="AY188" s="19">
        <v>40</v>
      </c>
      <c r="AZ188" s="21">
        <v>60</v>
      </c>
      <c r="BA188" s="31">
        <v>0</v>
      </c>
      <c r="BB188" s="33">
        <f t="shared" si="64"/>
        <v>164277018.74999997</v>
      </c>
      <c r="BC188" s="33">
        <f t="shared" si="65"/>
        <v>0</v>
      </c>
      <c r="BD188" s="33">
        <f t="shared" si="66"/>
        <v>0</v>
      </c>
      <c r="BE188" s="33">
        <f t="shared" si="67"/>
        <v>0</v>
      </c>
      <c r="BF188" s="14">
        <v>185.52</v>
      </c>
      <c r="BG188" s="14">
        <v>185.52</v>
      </c>
      <c r="BH188" s="14">
        <v>177.49</v>
      </c>
      <c r="BI188" s="14">
        <v>177.49</v>
      </c>
      <c r="BJ188" s="13">
        <f t="shared" si="87"/>
        <v>181.505</v>
      </c>
      <c r="BK188" s="28">
        <v>0</v>
      </c>
      <c r="BL188" s="28">
        <v>0</v>
      </c>
      <c r="BM188" s="28">
        <v>0</v>
      </c>
      <c r="BN188" s="28">
        <v>0</v>
      </c>
      <c r="BO188" s="28">
        <v>0</v>
      </c>
      <c r="BP188" s="28">
        <v>0</v>
      </c>
      <c r="BQ188" s="28">
        <v>0</v>
      </c>
      <c r="BR188" s="28">
        <v>0</v>
      </c>
      <c r="BS188" s="28">
        <v>1</v>
      </c>
    </row>
    <row r="189" spans="1:71" x14ac:dyDescent="0.4">
      <c r="A189" s="15">
        <v>43678</v>
      </c>
      <c r="B189" s="32">
        <v>188</v>
      </c>
      <c r="C189" s="32">
        <v>744</v>
      </c>
      <c r="D189" s="14">
        <v>817871.15999999992</v>
      </c>
      <c r="E189" s="14">
        <v>2206131.1889999998</v>
      </c>
      <c r="F189" s="14">
        <v>5201820.3999999994</v>
      </c>
      <c r="G189" s="14">
        <v>1797404.5600000003</v>
      </c>
      <c r="H189" s="14">
        <v>963776.83</v>
      </c>
      <c r="I189" s="13">
        <f t="shared" si="80"/>
        <v>10987004.138999999</v>
      </c>
      <c r="J189" s="13">
        <f t="shared" si="81"/>
        <v>10987.004138999999</v>
      </c>
      <c r="K189" s="14">
        <v>1195972.47</v>
      </c>
      <c r="L189" s="14">
        <v>1801580.7699999998</v>
      </c>
      <c r="M189" s="14">
        <v>7485987.9499999983</v>
      </c>
      <c r="N189" s="14">
        <v>2844378.5500000003</v>
      </c>
      <c r="O189" s="14">
        <v>857968.52</v>
      </c>
      <c r="P189" s="13">
        <f t="shared" si="82"/>
        <v>14185888.259999998</v>
      </c>
      <c r="Q189" s="13">
        <f t="shared" si="83"/>
        <v>14185.888259999998</v>
      </c>
      <c r="R189" s="14">
        <v>444999.81</v>
      </c>
      <c r="S189" s="14">
        <v>1171069.5600000003</v>
      </c>
      <c r="T189" s="14">
        <v>3575391.82</v>
      </c>
      <c r="U189" s="14">
        <v>1156687.29</v>
      </c>
      <c r="V189" s="14">
        <v>597455.68000000005</v>
      </c>
      <c r="W189" s="13">
        <f t="shared" si="84"/>
        <v>6945604.1600000001</v>
      </c>
      <c r="X189" s="13">
        <f t="shared" si="85"/>
        <v>6945.6041599999999</v>
      </c>
      <c r="Y189" s="14">
        <v>422372.29000000004</v>
      </c>
      <c r="Z189" s="14">
        <v>1366502.05</v>
      </c>
      <c r="AA189" s="14">
        <v>2636944.4</v>
      </c>
      <c r="AB189" s="14">
        <v>1371503.96</v>
      </c>
      <c r="AC189" s="14">
        <v>725726.58000000007</v>
      </c>
      <c r="AD189" s="13">
        <f t="shared" si="73"/>
        <v>6600634.4400000004</v>
      </c>
      <c r="AE189" s="13">
        <f t="shared" si="57"/>
        <v>6600.6344400000007</v>
      </c>
      <c r="AF189" s="14">
        <v>10986641.220000001</v>
      </c>
      <c r="AG189" s="14">
        <v>2395158.7600000002</v>
      </c>
      <c r="AH189" s="14">
        <v>5409691.120000001</v>
      </c>
      <c r="AI189" s="14">
        <v>6050013.4999999991</v>
      </c>
      <c r="AJ189" s="14">
        <f t="shared" si="58"/>
        <v>18791491.100000001</v>
      </c>
      <c r="AK189" s="13">
        <f t="shared" si="52"/>
        <v>24841504.600000001</v>
      </c>
      <c r="AL189" s="13">
        <f t="shared" si="59"/>
        <v>24841.5046</v>
      </c>
      <c r="AM189" s="14">
        <f t="shared" si="60"/>
        <v>10779903.347580647</v>
      </c>
      <c r="AN189" s="14">
        <f t="shared" si="61"/>
        <v>2350088.56827957</v>
      </c>
      <c r="AO189" s="14">
        <f t="shared" si="62"/>
        <v>5307895.8569892487</v>
      </c>
      <c r="AP189" s="14">
        <f t="shared" si="53"/>
        <v>11790729.499999998</v>
      </c>
      <c r="AQ189" s="14">
        <f t="shared" si="54"/>
        <v>1535913.0399999991</v>
      </c>
      <c r="AR189" s="13">
        <f t="shared" si="55"/>
        <v>24841504.600000001</v>
      </c>
      <c r="AS189" s="13">
        <f t="shared" si="86"/>
        <v>13326642.539999997</v>
      </c>
      <c r="AT189" s="22">
        <v>0</v>
      </c>
      <c r="AU189" s="23">
        <v>1</v>
      </c>
      <c r="AV189" s="24">
        <v>0</v>
      </c>
      <c r="AW189" s="30">
        <v>0</v>
      </c>
      <c r="AX189" s="17">
        <v>15</v>
      </c>
      <c r="AY189" s="19">
        <v>40</v>
      </c>
      <c r="AZ189" s="21">
        <v>60</v>
      </c>
      <c r="BA189" s="31">
        <v>0</v>
      </c>
      <c r="BB189" s="33">
        <f t="shared" si="64"/>
        <v>0</v>
      </c>
      <c r="BC189" s="33">
        <f t="shared" si="65"/>
        <v>439465648.80000001</v>
      </c>
      <c r="BD189" s="33">
        <f t="shared" si="66"/>
        <v>0</v>
      </c>
      <c r="BE189" s="33">
        <f t="shared" si="67"/>
        <v>0</v>
      </c>
      <c r="BF189" s="14">
        <v>237.29</v>
      </c>
      <c r="BG189" s="14">
        <v>237.29</v>
      </c>
      <c r="BH189" s="14">
        <v>211.33</v>
      </c>
      <c r="BI189" s="14">
        <v>211.33</v>
      </c>
      <c r="BJ189" s="13">
        <f t="shared" si="87"/>
        <v>224.31</v>
      </c>
      <c r="BK189" s="28">
        <v>0</v>
      </c>
      <c r="BL189" s="28">
        <v>0</v>
      </c>
      <c r="BM189" s="28">
        <v>0</v>
      </c>
      <c r="BN189" s="28">
        <v>0</v>
      </c>
      <c r="BO189" s="28">
        <v>0</v>
      </c>
      <c r="BP189" s="28">
        <v>0</v>
      </c>
      <c r="BQ189" s="28">
        <v>0</v>
      </c>
      <c r="BR189" s="28">
        <v>0</v>
      </c>
      <c r="BS189" s="28">
        <v>1</v>
      </c>
    </row>
    <row r="190" spans="1:71" x14ac:dyDescent="0.4">
      <c r="A190" s="15">
        <v>43709</v>
      </c>
      <c r="B190" s="32">
        <v>189</v>
      </c>
      <c r="C190" s="32">
        <v>720</v>
      </c>
      <c r="D190" s="14">
        <v>855773.27</v>
      </c>
      <c r="E190" s="14">
        <v>2263214.84</v>
      </c>
      <c r="F190" s="14">
        <v>5376428.2199999997</v>
      </c>
      <c r="G190" s="14">
        <v>1770890.6299999997</v>
      </c>
      <c r="H190" s="14">
        <v>1112872</v>
      </c>
      <c r="I190" s="13">
        <f t="shared" si="80"/>
        <v>11379178.959999999</v>
      </c>
      <c r="J190" s="13">
        <f t="shared" si="81"/>
        <v>11379.178959999999</v>
      </c>
      <c r="K190" s="14">
        <v>1165926.77</v>
      </c>
      <c r="L190" s="14">
        <v>1711854.67</v>
      </c>
      <c r="M190" s="14">
        <v>7411806.6700000009</v>
      </c>
      <c r="N190" s="14">
        <v>2741019.9299999997</v>
      </c>
      <c r="O190" s="14">
        <v>834625.65000000014</v>
      </c>
      <c r="P190" s="13">
        <f t="shared" si="82"/>
        <v>13865233.690000001</v>
      </c>
      <c r="Q190" s="13">
        <f t="shared" si="83"/>
        <v>13865.233690000001</v>
      </c>
      <c r="R190" s="14">
        <v>456322.39999999997</v>
      </c>
      <c r="S190" s="14">
        <v>1207621.73</v>
      </c>
      <c r="T190" s="14">
        <v>3768173.4499999993</v>
      </c>
      <c r="U190" s="14">
        <v>1162529.5510000002</v>
      </c>
      <c r="V190" s="14">
        <v>649814.76</v>
      </c>
      <c r="W190" s="13">
        <f t="shared" si="84"/>
        <v>7244461.8909999989</v>
      </c>
      <c r="X190" s="13">
        <f t="shared" si="85"/>
        <v>7244.461890999999</v>
      </c>
      <c r="Y190" s="14">
        <v>460003.31999999995</v>
      </c>
      <c r="Z190" s="14">
        <v>1450696</v>
      </c>
      <c r="AA190" s="14">
        <v>2735613.9100000006</v>
      </c>
      <c r="AB190" s="14">
        <v>1357512.52</v>
      </c>
      <c r="AC190" s="14">
        <v>769489.1</v>
      </c>
      <c r="AD190" s="13">
        <f t="shared" si="73"/>
        <v>6791688.2489999998</v>
      </c>
      <c r="AE190" s="13">
        <f t="shared" si="57"/>
        <v>6791.6882489999998</v>
      </c>
      <c r="AF190" s="14">
        <v>11378824.360000001</v>
      </c>
      <c r="AG190" s="14">
        <v>2403766.69</v>
      </c>
      <c r="AH190" s="14">
        <v>5656839.21</v>
      </c>
      <c r="AI190" s="14">
        <v>6306304.2400000012</v>
      </c>
      <c r="AJ190" s="14">
        <f t="shared" si="58"/>
        <v>19439430.260000002</v>
      </c>
      <c r="AK190" s="13">
        <f t="shared" si="52"/>
        <v>25745734.500000004</v>
      </c>
      <c r="AL190" s="13">
        <f t="shared" si="59"/>
        <v>25745.734500000002</v>
      </c>
      <c r="AM190" s="14">
        <f t="shared" si="60"/>
        <v>11536863.587222222</v>
      </c>
      <c r="AN190" s="14">
        <f t="shared" si="61"/>
        <v>2358534.5211021504</v>
      </c>
      <c r="AO190" s="14">
        <f t="shared" si="62"/>
        <v>5550393.3108870964</v>
      </c>
      <c r="AP190" s="14">
        <f t="shared" si="53"/>
        <v>11461467.000000002</v>
      </c>
      <c r="AQ190" s="14">
        <f t="shared" si="54"/>
        <v>1587622.6809999989</v>
      </c>
      <c r="AR190" s="13">
        <f t="shared" si="55"/>
        <v>25745734.500000004</v>
      </c>
      <c r="AS190" s="13">
        <f t="shared" si="86"/>
        <v>13049089.681000002</v>
      </c>
      <c r="AT190" s="22">
        <v>0</v>
      </c>
      <c r="AU190" s="23">
        <v>1</v>
      </c>
      <c r="AV190" s="24">
        <v>0</v>
      </c>
      <c r="AW190" s="30">
        <v>0</v>
      </c>
      <c r="AX190" s="17">
        <v>15</v>
      </c>
      <c r="AY190" s="19">
        <v>40</v>
      </c>
      <c r="AZ190" s="21">
        <v>60</v>
      </c>
      <c r="BA190" s="31">
        <v>0</v>
      </c>
      <c r="BB190" s="33">
        <f t="shared" si="64"/>
        <v>0</v>
      </c>
      <c r="BC190" s="33">
        <f t="shared" si="65"/>
        <v>455152974.40000004</v>
      </c>
      <c r="BD190" s="33">
        <f t="shared" si="66"/>
        <v>0</v>
      </c>
      <c r="BE190" s="33">
        <f t="shared" si="67"/>
        <v>0</v>
      </c>
      <c r="BF190" s="14">
        <v>219.57</v>
      </c>
      <c r="BG190" s="14">
        <v>219.57</v>
      </c>
      <c r="BH190" s="14">
        <v>218.52</v>
      </c>
      <c r="BI190" s="14">
        <v>218.52</v>
      </c>
      <c r="BJ190" s="13">
        <f t="shared" si="87"/>
        <v>219.04499999999999</v>
      </c>
      <c r="BK190" s="28">
        <v>0</v>
      </c>
      <c r="BL190" s="28">
        <v>0</v>
      </c>
      <c r="BM190" s="28">
        <v>0</v>
      </c>
      <c r="BN190" s="28">
        <v>0</v>
      </c>
      <c r="BO190" s="28">
        <v>0</v>
      </c>
      <c r="BP190" s="28">
        <v>0</v>
      </c>
      <c r="BQ190" s="28">
        <v>0</v>
      </c>
      <c r="BR190" s="28">
        <v>0</v>
      </c>
      <c r="BS190" s="28">
        <v>1</v>
      </c>
    </row>
    <row r="191" spans="1:71" x14ac:dyDescent="0.4">
      <c r="A191" s="15">
        <v>43739</v>
      </c>
      <c r="B191" s="32">
        <v>190</v>
      </c>
      <c r="C191" s="32">
        <v>744</v>
      </c>
      <c r="D191" s="14">
        <v>826928.21000000008</v>
      </c>
      <c r="E191" s="14">
        <v>2467785.96</v>
      </c>
      <c r="F191" s="14">
        <v>5668331.0900000008</v>
      </c>
      <c r="G191" s="14">
        <v>1849757.0499999998</v>
      </c>
      <c r="H191" s="14">
        <v>1160311.57</v>
      </c>
      <c r="I191" s="13">
        <f t="shared" si="80"/>
        <v>11973113.880000003</v>
      </c>
      <c r="J191" s="13">
        <f t="shared" si="81"/>
        <v>11973.113880000003</v>
      </c>
      <c r="K191" s="14">
        <v>1232301.95</v>
      </c>
      <c r="L191" s="14">
        <v>1844100.2699999998</v>
      </c>
      <c r="M191" s="14">
        <v>7616448.5300000003</v>
      </c>
      <c r="N191" s="14">
        <v>2850856.8200000003</v>
      </c>
      <c r="O191" s="14">
        <v>855292.85000000009</v>
      </c>
      <c r="P191" s="13">
        <f t="shared" si="82"/>
        <v>14399000.42</v>
      </c>
      <c r="Q191" s="13">
        <f t="shared" si="83"/>
        <v>14399.00042</v>
      </c>
      <c r="R191" s="14">
        <v>451289.67000000004</v>
      </c>
      <c r="S191" s="14">
        <v>1286049.94</v>
      </c>
      <c r="T191" s="14">
        <v>4084436.14</v>
      </c>
      <c r="U191" s="14">
        <v>1255707.2299999997</v>
      </c>
      <c r="V191" s="14">
        <v>677209.2300000001</v>
      </c>
      <c r="W191" s="13">
        <f t="shared" si="84"/>
        <v>7754692.21</v>
      </c>
      <c r="X191" s="13">
        <f t="shared" si="85"/>
        <v>7754.6922100000002</v>
      </c>
      <c r="Y191" s="14">
        <v>454811.09</v>
      </c>
      <c r="Z191" s="14">
        <v>1540428.04</v>
      </c>
      <c r="AA191" s="14">
        <v>2801668.5399999996</v>
      </c>
      <c r="AB191" s="14">
        <v>1390412.9899999998</v>
      </c>
      <c r="AC191" s="14">
        <v>753651.74</v>
      </c>
      <c r="AD191" s="13">
        <f t="shared" si="73"/>
        <v>7183759.4300000006</v>
      </c>
      <c r="AE191" s="13">
        <f t="shared" si="57"/>
        <v>7183.759430000001</v>
      </c>
      <c r="AF191" s="14">
        <v>11972683.980000002</v>
      </c>
      <c r="AG191" s="14">
        <v>2428241.87</v>
      </c>
      <c r="AH191" s="14">
        <v>6014589.7000000002</v>
      </c>
      <c r="AI191" s="14">
        <v>6445290.3000000007</v>
      </c>
      <c r="AJ191" s="14">
        <f t="shared" si="58"/>
        <v>20415515.550000001</v>
      </c>
      <c r="AK191" s="13">
        <f t="shared" si="52"/>
        <v>26860805.850000001</v>
      </c>
      <c r="AL191" s="13">
        <f t="shared" si="59"/>
        <v>26860.805850000001</v>
      </c>
      <c r="AM191" s="14">
        <f t="shared" si="60"/>
        <v>11747391.53951613</v>
      </c>
      <c r="AN191" s="14">
        <f t="shared" si="61"/>
        <v>2382549.1466397853</v>
      </c>
      <c r="AO191" s="14">
        <f t="shared" si="62"/>
        <v>5901411.9368279576</v>
      </c>
      <c r="AP191" s="14">
        <f t="shared" si="53"/>
        <v>11970758.550000001</v>
      </c>
      <c r="AQ191" s="14">
        <f t="shared" si="54"/>
        <v>1740102.5099999998</v>
      </c>
      <c r="AR191" s="13">
        <f t="shared" si="55"/>
        <v>26860805.850000001</v>
      </c>
      <c r="AS191" s="13">
        <f t="shared" si="86"/>
        <v>13710861.060000001</v>
      </c>
      <c r="AT191" s="22">
        <v>1</v>
      </c>
      <c r="AU191" s="23">
        <v>0</v>
      </c>
      <c r="AV191" s="24">
        <v>0</v>
      </c>
      <c r="AW191" s="30">
        <v>0</v>
      </c>
      <c r="AX191" s="17">
        <v>15</v>
      </c>
      <c r="AY191" s="19">
        <v>40</v>
      </c>
      <c r="AZ191" s="21">
        <v>60</v>
      </c>
      <c r="BA191" s="31">
        <v>0</v>
      </c>
      <c r="BB191" s="33">
        <f t="shared" si="64"/>
        <v>179590259.70000005</v>
      </c>
      <c r="BC191" s="33">
        <f t="shared" si="65"/>
        <v>0</v>
      </c>
      <c r="BD191" s="33">
        <f t="shared" si="66"/>
        <v>0</v>
      </c>
      <c r="BE191" s="33">
        <f t="shared" si="67"/>
        <v>0</v>
      </c>
      <c r="BF191" s="14">
        <v>273.89</v>
      </c>
      <c r="BG191" s="14">
        <v>273.89</v>
      </c>
      <c r="BH191" s="14">
        <v>273.89</v>
      </c>
      <c r="BI191" s="14">
        <v>273.89</v>
      </c>
      <c r="BJ191" s="13">
        <f t="shared" si="87"/>
        <v>273.89</v>
      </c>
      <c r="BK191" s="28">
        <v>0</v>
      </c>
      <c r="BL191" s="28">
        <v>0</v>
      </c>
      <c r="BM191" s="28">
        <v>0</v>
      </c>
      <c r="BN191" s="28">
        <v>0</v>
      </c>
      <c r="BO191" s="28">
        <v>0</v>
      </c>
      <c r="BP191" s="28">
        <v>0</v>
      </c>
      <c r="BQ191" s="28">
        <v>0</v>
      </c>
      <c r="BR191" s="28">
        <v>0</v>
      </c>
      <c r="BS191" s="28">
        <v>1</v>
      </c>
    </row>
    <row r="192" spans="1:71" x14ac:dyDescent="0.4">
      <c r="A192" s="15">
        <v>43770</v>
      </c>
      <c r="B192" s="32">
        <v>191</v>
      </c>
      <c r="C192" s="32">
        <v>719</v>
      </c>
      <c r="D192" s="14">
        <v>837489.03</v>
      </c>
      <c r="E192" s="14">
        <v>2565288.6599999997</v>
      </c>
      <c r="F192" s="14">
        <v>5967915.8700000001</v>
      </c>
      <c r="G192" s="14">
        <v>1913587.31</v>
      </c>
      <c r="H192" s="14">
        <v>1139397.29</v>
      </c>
      <c r="I192" s="13">
        <f t="shared" si="80"/>
        <v>12423678.16</v>
      </c>
      <c r="J192" s="13">
        <f t="shared" si="81"/>
        <v>12423.678159999999</v>
      </c>
      <c r="K192" s="14">
        <v>1200189.8799999999</v>
      </c>
      <c r="L192" s="14">
        <v>1794957.1300000008</v>
      </c>
      <c r="M192" s="14">
        <v>7523365.0299999993</v>
      </c>
      <c r="N192" s="14">
        <v>2813231.79</v>
      </c>
      <c r="O192" s="14">
        <v>825262</v>
      </c>
      <c r="P192" s="13">
        <f t="shared" si="82"/>
        <v>14157005.829999998</v>
      </c>
      <c r="Q192" s="13">
        <f t="shared" si="83"/>
        <v>14157.005829999998</v>
      </c>
      <c r="R192" s="14">
        <v>451874.12</v>
      </c>
      <c r="S192" s="14">
        <v>1330201.1599999997</v>
      </c>
      <c r="T192" s="14">
        <v>4293625.2799999993</v>
      </c>
      <c r="U192" s="14">
        <v>1336587.3600000003</v>
      </c>
      <c r="V192" s="14">
        <v>683111.36999999988</v>
      </c>
      <c r="W192" s="13">
        <f t="shared" si="84"/>
        <v>8095399.2899999991</v>
      </c>
      <c r="X192" s="13">
        <f t="shared" si="85"/>
        <v>8095.3992899999994</v>
      </c>
      <c r="Y192" s="14">
        <v>435878.76999999996</v>
      </c>
      <c r="Z192" s="14">
        <v>1633192.6399999997</v>
      </c>
      <c r="AA192" s="14">
        <v>2838132.7099999995</v>
      </c>
      <c r="AB192" s="14">
        <v>1457423.4899999998</v>
      </c>
      <c r="AC192" s="14">
        <v>751762.57999999984</v>
      </c>
      <c r="AD192" s="13">
        <f t="shared" si="73"/>
        <v>6709977.5999999996</v>
      </c>
      <c r="AE192" s="13">
        <f t="shared" si="57"/>
        <v>6709.9775999999993</v>
      </c>
      <c r="AF192" s="14">
        <v>12423293.260000002</v>
      </c>
      <c r="AG192" s="14">
        <v>2433384.46</v>
      </c>
      <c r="AH192" s="14">
        <v>6347286.0100000016</v>
      </c>
      <c r="AI192" s="14">
        <v>6621679.8299999982</v>
      </c>
      <c r="AJ192" s="14">
        <f t="shared" si="58"/>
        <v>21203963.730000004</v>
      </c>
      <c r="AK192" s="13">
        <f t="shared" si="52"/>
        <v>27825643.560000002</v>
      </c>
      <c r="AL192" s="13">
        <f t="shared" si="59"/>
        <v>27825.643560000004</v>
      </c>
      <c r="AM192" s="14">
        <f t="shared" si="60"/>
        <v>12613357.55187761</v>
      </c>
      <c r="AN192" s="14">
        <f t="shared" si="61"/>
        <v>2387594.9674731181</v>
      </c>
      <c r="AO192" s="14">
        <f t="shared" si="62"/>
        <v>6227847.8323924746</v>
      </c>
      <c r="AP192" s="14">
        <f t="shared" si="53"/>
        <v>11723621.369999997</v>
      </c>
      <c r="AQ192" s="14">
        <f t="shared" si="54"/>
        <v>1748113.2799999975</v>
      </c>
      <c r="AR192" s="13">
        <f t="shared" si="55"/>
        <v>27825643.560000002</v>
      </c>
      <c r="AS192" s="13">
        <f t="shared" si="86"/>
        <v>13471734.649999995</v>
      </c>
      <c r="AT192" s="22">
        <v>0</v>
      </c>
      <c r="AU192" s="23">
        <v>1</v>
      </c>
      <c r="AV192" s="24">
        <v>0</v>
      </c>
      <c r="AW192" s="30">
        <v>0</v>
      </c>
      <c r="AX192" s="17">
        <v>13.4</v>
      </c>
      <c r="AY192" s="19">
        <v>41.6</v>
      </c>
      <c r="AZ192" s="21">
        <v>62.400000000000006</v>
      </c>
      <c r="BA192" s="31">
        <v>0</v>
      </c>
      <c r="BB192" s="33">
        <f t="shared" si="64"/>
        <v>0</v>
      </c>
      <c r="BC192" s="33">
        <f t="shared" si="65"/>
        <v>516808999.61600006</v>
      </c>
      <c r="BD192" s="33">
        <f t="shared" si="66"/>
        <v>0</v>
      </c>
      <c r="BE192" s="33">
        <f t="shared" si="67"/>
        <v>0</v>
      </c>
      <c r="BF192" s="14">
        <v>317.27999999999997</v>
      </c>
      <c r="BG192" s="14">
        <v>317.27999999999997</v>
      </c>
      <c r="BH192" s="14">
        <v>317.27999999999997</v>
      </c>
      <c r="BI192" s="14">
        <v>317.27999999999997</v>
      </c>
      <c r="BJ192" s="13">
        <f t="shared" si="87"/>
        <v>317.27999999999997</v>
      </c>
      <c r="BK192" s="28">
        <v>0</v>
      </c>
      <c r="BL192" s="28">
        <v>0</v>
      </c>
      <c r="BM192" s="28">
        <v>0</v>
      </c>
      <c r="BN192" s="28">
        <v>0</v>
      </c>
      <c r="BO192" s="28">
        <v>0</v>
      </c>
      <c r="BP192" s="28">
        <v>0</v>
      </c>
      <c r="BQ192" s="28">
        <v>0</v>
      </c>
      <c r="BR192" s="28">
        <v>0</v>
      </c>
      <c r="BS192" s="28">
        <v>1</v>
      </c>
    </row>
    <row r="193" spans="1:71" x14ac:dyDescent="0.4">
      <c r="A193" s="15">
        <v>43800</v>
      </c>
      <c r="B193" s="32">
        <v>192</v>
      </c>
      <c r="C193" s="32">
        <v>744</v>
      </c>
      <c r="D193" s="14">
        <v>837765.26</v>
      </c>
      <c r="E193" s="14">
        <v>2674692.67</v>
      </c>
      <c r="F193" s="14">
        <v>5682864.1700000018</v>
      </c>
      <c r="G193" s="14">
        <v>1918579.33</v>
      </c>
      <c r="H193" s="14">
        <v>1086804.56</v>
      </c>
      <c r="I193" s="13">
        <f t="shared" si="80"/>
        <v>12200705.990000002</v>
      </c>
      <c r="J193" s="13">
        <f t="shared" si="81"/>
        <v>12200.705990000002</v>
      </c>
      <c r="K193" s="14">
        <v>1255437.81</v>
      </c>
      <c r="L193" s="14">
        <v>1845277.0599999996</v>
      </c>
      <c r="M193" s="14">
        <v>7086548.2200000007</v>
      </c>
      <c r="N193" s="14">
        <v>2615961.2299999995</v>
      </c>
      <c r="O193" s="14">
        <v>791694.57</v>
      </c>
      <c r="P193" s="13">
        <f t="shared" si="82"/>
        <v>13594918.890000001</v>
      </c>
      <c r="Q193" s="13">
        <f t="shared" si="83"/>
        <v>13594.918890000001</v>
      </c>
      <c r="R193" s="14">
        <v>452906.55000000005</v>
      </c>
      <c r="S193" s="14">
        <v>1390622.2699999998</v>
      </c>
      <c r="T193" s="14">
        <v>4194165.77</v>
      </c>
      <c r="U193" s="14">
        <v>1358280.48</v>
      </c>
      <c r="V193" s="14">
        <v>652004.7300000001</v>
      </c>
      <c r="W193" s="13">
        <f t="shared" si="84"/>
        <v>8047979.8000000007</v>
      </c>
      <c r="X193" s="13">
        <f t="shared" si="85"/>
        <v>8047.979800000001</v>
      </c>
      <c r="Y193" s="14">
        <v>448643.09000000008</v>
      </c>
      <c r="Z193" s="14">
        <v>1626151.8299999998</v>
      </c>
      <c r="AA193" s="14">
        <v>2629573.02</v>
      </c>
      <c r="AB193" s="14">
        <v>1574181.36</v>
      </c>
      <c r="AC193" s="14">
        <v>679743.83999999985</v>
      </c>
      <c r="AD193" s="13">
        <f t="shared" si="73"/>
        <v>6659378.5099999998</v>
      </c>
      <c r="AE193" s="13">
        <f t="shared" si="57"/>
        <v>6659.3785099999996</v>
      </c>
      <c r="AF193" s="14">
        <v>12200361.990000002</v>
      </c>
      <c r="AG193" s="14">
        <v>2364269.2199999997</v>
      </c>
      <c r="AH193" s="14">
        <v>6228722.6299999999</v>
      </c>
      <c r="AI193" s="14">
        <v>6465252.0099999998</v>
      </c>
      <c r="AJ193" s="14">
        <f t="shared" si="58"/>
        <v>20793353.84</v>
      </c>
      <c r="AK193" s="13">
        <f t="shared" si="52"/>
        <v>27258605.850000001</v>
      </c>
      <c r="AL193" s="13">
        <f t="shared" si="59"/>
        <v>27258.60585</v>
      </c>
      <c r="AM193" s="14">
        <f t="shared" si="60"/>
        <v>11970785.285887098</v>
      </c>
      <c r="AN193" s="14">
        <f t="shared" si="61"/>
        <v>2319780.2830645158</v>
      </c>
      <c r="AO193" s="14">
        <f t="shared" si="62"/>
        <v>6111515.4837365588</v>
      </c>
      <c r="AP193" s="14">
        <f t="shared" si="53"/>
        <v>11230649.670000002</v>
      </c>
      <c r="AQ193" s="14">
        <f t="shared" si="54"/>
        <v>1819257.1700000009</v>
      </c>
      <c r="AR193" s="13">
        <f t="shared" si="55"/>
        <v>27258605.850000001</v>
      </c>
      <c r="AS193" s="13">
        <f t="shared" si="86"/>
        <v>13049906.840000004</v>
      </c>
      <c r="AT193" s="22">
        <v>1</v>
      </c>
      <c r="AU193" s="23">
        <v>0</v>
      </c>
      <c r="AV193" s="24">
        <v>0</v>
      </c>
      <c r="AW193" s="30">
        <v>0</v>
      </c>
      <c r="AX193" s="17">
        <v>13.4</v>
      </c>
      <c r="AY193" s="19">
        <v>41.6</v>
      </c>
      <c r="AZ193" s="21">
        <v>62.400000000000006</v>
      </c>
      <c r="BA193" s="31">
        <v>0</v>
      </c>
      <c r="BB193" s="33">
        <f t="shared" si="64"/>
        <v>163484850.66600004</v>
      </c>
      <c r="BC193" s="33">
        <f t="shared" si="65"/>
        <v>0</v>
      </c>
      <c r="BD193" s="33">
        <f t="shared" si="66"/>
        <v>0</v>
      </c>
      <c r="BE193" s="33">
        <f t="shared" si="67"/>
        <v>0</v>
      </c>
      <c r="BF193" s="14">
        <v>227.3</v>
      </c>
      <c r="BG193" s="14">
        <v>227.3</v>
      </c>
      <c r="BH193" s="14">
        <v>227.3</v>
      </c>
      <c r="BI193" s="14">
        <v>227.3</v>
      </c>
      <c r="BJ193" s="13">
        <f t="shared" si="87"/>
        <v>227.3</v>
      </c>
      <c r="BK193" s="28">
        <v>0</v>
      </c>
      <c r="BL193" s="28">
        <v>0</v>
      </c>
      <c r="BM193" s="28">
        <v>0</v>
      </c>
      <c r="BN193" s="28">
        <v>0</v>
      </c>
      <c r="BO193" s="28">
        <v>0</v>
      </c>
      <c r="BP193" s="28">
        <v>0</v>
      </c>
      <c r="BQ193" s="28">
        <v>0</v>
      </c>
      <c r="BR193" s="28">
        <v>0</v>
      </c>
      <c r="BS193" s="28">
        <v>1</v>
      </c>
    </row>
    <row r="194" spans="1:71" x14ac:dyDescent="0.4">
      <c r="A194" s="15">
        <v>43831</v>
      </c>
      <c r="B194" s="32">
        <v>193</v>
      </c>
      <c r="C194" s="32">
        <v>744</v>
      </c>
      <c r="D194" s="14">
        <v>799553.99</v>
      </c>
      <c r="E194" s="14">
        <v>2590818.5999999996</v>
      </c>
      <c r="F194" s="14">
        <v>6159440.5500000007</v>
      </c>
      <c r="G194" s="14">
        <v>2244223.38</v>
      </c>
      <c r="H194" s="14">
        <v>1114472.03</v>
      </c>
      <c r="I194" s="13">
        <f t="shared" si="80"/>
        <v>12908508.549999999</v>
      </c>
      <c r="J194" s="13">
        <f t="shared" si="81"/>
        <v>12908.508549999999</v>
      </c>
      <c r="K194" s="14">
        <v>1272480.6900000002</v>
      </c>
      <c r="L194" s="14">
        <v>1823641.05</v>
      </c>
      <c r="M194" s="14">
        <v>7075127.6100000003</v>
      </c>
      <c r="N194" s="14">
        <v>2562605.06</v>
      </c>
      <c r="O194" s="14">
        <v>796381.29</v>
      </c>
      <c r="P194" s="13">
        <f t="shared" si="82"/>
        <v>13530235.700000003</v>
      </c>
      <c r="Q194" s="13">
        <f t="shared" si="83"/>
        <v>13530.235700000003</v>
      </c>
      <c r="R194" s="14">
        <v>422928.21</v>
      </c>
      <c r="S194" s="14">
        <v>1283465.0600000003</v>
      </c>
      <c r="T194" s="14">
        <v>4229303.5199999996</v>
      </c>
      <c r="U194" s="14">
        <v>1453546.7001000002</v>
      </c>
      <c r="V194" s="14">
        <v>630451.27</v>
      </c>
      <c r="W194" s="13">
        <f t="shared" si="84"/>
        <v>8019694.7600999996</v>
      </c>
      <c r="X194" s="13">
        <f t="shared" si="85"/>
        <v>8019.6947600999993</v>
      </c>
      <c r="Y194" s="14">
        <v>399562.67</v>
      </c>
      <c r="Z194" s="14">
        <v>1424450.71</v>
      </c>
      <c r="AA194" s="14">
        <v>2693630.5000000005</v>
      </c>
      <c r="AB194" s="14">
        <v>1720100.63</v>
      </c>
      <c r="AC194" s="14">
        <v>633022.49</v>
      </c>
      <c r="AD194" s="13">
        <f t="shared" si="73"/>
        <v>6913679.0999999996</v>
      </c>
      <c r="AE194" s="13">
        <f t="shared" si="57"/>
        <v>6913.6790999999994</v>
      </c>
      <c r="AF194" s="14">
        <v>12908260.649999999</v>
      </c>
      <c r="AG194" s="14">
        <v>1883966.5100000005</v>
      </c>
      <c r="AH194" s="14">
        <v>6125255.5500000007</v>
      </c>
      <c r="AI194" s="14">
        <v>6307355.7400000002</v>
      </c>
      <c r="AJ194" s="14">
        <f t="shared" si="58"/>
        <v>20917482.710000001</v>
      </c>
      <c r="AK194" s="13">
        <f t="shared" ref="AK194:AK222" si="88">SUM(AF194:AI194)</f>
        <v>27224838.450000003</v>
      </c>
      <c r="AL194" s="13">
        <f t="shared" si="59"/>
        <v>27224.838450000003</v>
      </c>
      <c r="AM194" s="14">
        <f t="shared" si="60"/>
        <v>12665363.272177417</v>
      </c>
      <c r="AN194" s="14">
        <f t="shared" si="61"/>
        <v>1848515.5272849468</v>
      </c>
      <c r="AO194" s="14">
        <f t="shared" si="62"/>
        <v>6009995.3649193551</v>
      </c>
      <c r="AP194" s="14">
        <f t="shared" ref="AP194:AP222" si="89">P194-AG194</f>
        <v>11646269.190000003</v>
      </c>
      <c r="AQ194" s="14">
        <f t="shared" ref="AQ194:AQ222" si="90">W194-AH194</f>
        <v>1894439.2100999989</v>
      </c>
      <c r="AR194" s="13">
        <f t="shared" ref="AR194:AR222" si="91">AK194</f>
        <v>27224838.450000003</v>
      </c>
      <c r="AS194" s="13">
        <f t="shared" si="86"/>
        <v>13540708.400100002</v>
      </c>
      <c r="AT194" s="22">
        <v>1</v>
      </c>
      <c r="AU194" s="23">
        <v>0</v>
      </c>
      <c r="AV194" s="24">
        <v>0</v>
      </c>
      <c r="AW194" s="30">
        <v>0</v>
      </c>
      <c r="AX194" s="17">
        <v>13.4</v>
      </c>
      <c r="AY194" s="19">
        <v>41.6</v>
      </c>
      <c r="AZ194" s="21">
        <v>62.400000000000006</v>
      </c>
      <c r="BA194" s="31">
        <v>0</v>
      </c>
      <c r="BB194" s="33">
        <f t="shared" si="64"/>
        <v>172970692.70999998</v>
      </c>
      <c r="BC194" s="33">
        <f t="shared" si="65"/>
        <v>0</v>
      </c>
      <c r="BD194" s="33">
        <f t="shared" si="66"/>
        <v>0</v>
      </c>
      <c r="BE194" s="33">
        <f t="shared" si="67"/>
        <v>0</v>
      </c>
      <c r="BF194" s="14">
        <v>327.38</v>
      </c>
      <c r="BG194" s="14">
        <v>327.38</v>
      </c>
      <c r="BH194" s="14">
        <v>327.22000000000003</v>
      </c>
      <c r="BI194" s="14">
        <v>327.22000000000003</v>
      </c>
      <c r="BJ194" s="13">
        <f t="shared" si="87"/>
        <v>327.3</v>
      </c>
      <c r="BK194" s="28">
        <v>0</v>
      </c>
      <c r="BL194" s="28">
        <v>0</v>
      </c>
      <c r="BM194" s="28">
        <v>0</v>
      </c>
      <c r="BN194" s="28">
        <v>0</v>
      </c>
      <c r="BO194" s="28">
        <v>0</v>
      </c>
      <c r="BP194" s="28">
        <v>0</v>
      </c>
      <c r="BQ194" s="28">
        <v>0</v>
      </c>
      <c r="BR194" s="28">
        <v>0</v>
      </c>
      <c r="BS194" s="28">
        <v>1</v>
      </c>
    </row>
    <row r="195" spans="1:71" x14ac:dyDescent="0.4">
      <c r="A195" s="15">
        <v>43862</v>
      </c>
      <c r="B195" s="32">
        <v>194</v>
      </c>
      <c r="C195" s="32">
        <v>673</v>
      </c>
      <c r="D195" s="14">
        <v>795848.70999999985</v>
      </c>
      <c r="E195" s="14">
        <v>2456879.88</v>
      </c>
      <c r="F195" s="14">
        <v>5890216.5099999998</v>
      </c>
      <c r="G195" s="14">
        <v>2141096.92</v>
      </c>
      <c r="H195" s="14">
        <v>1099186.6199999999</v>
      </c>
      <c r="I195" s="13">
        <f t="shared" si="80"/>
        <v>12383228.639999999</v>
      </c>
      <c r="J195" s="13">
        <f t="shared" si="81"/>
        <v>12383.228639999999</v>
      </c>
      <c r="K195" s="14">
        <v>1200038.68</v>
      </c>
      <c r="L195" s="14">
        <v>1791916.3699999999</v>
      </c>
      <c r="M195" s="14">
        <v>7341090.1900000004</v>
      </c>
      <c r="N195" s="14">
        <v>2769213.3099999996</v>
      </c>
      <c r="O195" s="14">
        <v>795481.09000000008</v>
      </c>
      <c r="P195" s="13">
        <f t="shared" si="82"/>
        <v>13897739.640000001</v>
      </c>
      <c r="Q195" s="13">
        <f t="shared" si="83"/>
        <v>13897.73964</v>
      </c>
      <c r="R195" s="14">
        <v>433890.96000000008</v>
      </c>
      <c r="S195" s="14">
        <v>1263177.7599999998</v>
      </c>
      <c r="T195" s="14">
        <v>4191409.4699999997</v>
      </c>
      <c r="U195" s="14">
        <v>1487691.1300000001</v>
      </c>
      <c r="V195" s="14">
        <v>663055.60999999987</v>
      </c>
      <c r="W195" s="13">
        <f t="shared" si="84"/>
        <v>8039224.9299999997</v>
      </c>
      <c r="X195" s="13">
        <f t="shared" si="85"/>
        <v>8039.2249299999994</v>
      </c>
      <c r="Y195" s="14">
        <v>406268.31999999995</v>
      </c>
      <c r="Z195" s="14">
        <v>1296228.9599999997</v>
      </c>
      <c r="AA195" s="14">
        <v>2571724.2300000004</v>
      </c>
      <c r="AB195" s="14">
        <v>1722195.0300000005</v>
      </c>
      <c r="AC195" s="14">
        <v>647529.12000000011</v>
      </c>
      <c r="AD195" s="13">
        <f t="shared" si="73"/>
        <v>6688139.5199999996</v>
      </c>
      <c r="AE195" s="13">
        <f t="shared" ref="AE195:AE222" si="92">AD195/1000</f>
        <v>6688.1395199999997</v>
      </c>
      <c r="AF195" s="14">
        <v>12382895.939999999</v>
      </c>
      <c r="AG195" s="14">
        <v>2244546.5299999998</v>
      </c>
      <c r="AH195" s="14">
        <v>6231271.7400000021</v>
      </c>
      <c r="AI195" s="14">
        <v>6117972.2899999991</v>
      </c>
      <c r="AJ195" s="14">
        <f t="shared" ref="AJ195:AJ222" si="93">SUM(AF195:AH195)</f>
        <v>20858714.210000001</v>
      </c>
      <c r="AK195" s="13">
        <f t="shared" si="88"/>
        <v>26976686.5</v>
      </c>
      <c r="AL195" s="13">
        <f t="shared" ref="AL195:AL222" si="94">AK195/1000</f>
        <v>26976.6865</v>
      </c>
      <c r="AM195" s="14">
        <f t="shared" ref="AM195:AM222" si="95">(AF195/C195)*730</f>
        <v>13431670.187518572</v>
      </c>
      <c r="AN195" s="14">
        <f t="shared" ref="AN195:AN222" si="96">(AG195/$C$2)*730</f>
        <v>2202310.4393817205</v>
      </c>
      <c r="AO195" s="14">
        <f t="shared" ref="AO195:AO222" si="97">(AH195/$C$2)*730</f>
        <v>6114016.6266129063</v>
      </c>
      <c r="AP195" s="14">
        <f t="shared" si="89"/>
        <v>11653193.110000001</v>
      </c>
      <c r="AQ195" s="14">
        <f t="shared" si="90"/>
        <v>1807953.1899999976</v>
      </c>
      <c r="AR195" s="13">
        <f t="shared" si="91"/>
        <v>26976686.5</v>
      </c>
      <c r="AS195" s="13">
        <f t="shared" si="86"/>
        <v>13461146.299999999</v>
      </c>
      <c r="AT195" s="22">
        <v>0</v>
      </c>
      <c r="AU195" s="23">
        <v>0</v>
      </c>
      <c r="AV195" s="24">
        <v>0</v>
      </c>
      <c r="AW195" s="30">
        <v>0</v>
      </c>
      <c r="AX195" s="17">
        <v>13.4</v>
      </c>
      <c r="AY195" s="19">
        <v>41.6</v>
      </c>
      <c r="AZ195" s="21">
        <v>62.400000000000006</v>
      </c>
      <c r="BA195" s="31">
        <v>0</v>
      </c>
      <c r="BB195" s="33">
        <f t="shared" ref="BB195:BB222" si="98">IF(AT195=1,AX195*AF195,0)</f>
        <v>0</v>
      </c>
      <c r="BC195" s="33">
        <f t="shared" ref="BC195:BC222" si="99">IF(AU195=1,AY195*AF195,0)</f>
        <v>0</v>
      </c>
      <c r="BD195" s="33">
        <f t="shared" ref="BD195:BD222" si="100">IF(AV195=1,AZ195*AF195,0)</f>
        <v>0</v>
      </c>
      <c r="BE195" s="33">
        <f t="shared" ref="BE195:BE222" si="101">IF(AW195=1,BA195*AF195,0)</f>
        <v>0</v>
      </c>
      <c r="BF195" s="14">
        <v>154.44</v>
      </c>
      <c r="BG195" s="14">
        <v>175.16</v>
      </c>
      <c r="BH195" s="14">
        <v>149.80000000000001</v>
      </c>
      <c r="BI195" s="14">
        <v>125.84</v>
      </c>
      <c r="BJ195" s="13">
        <f t="shared" si="87"/>
        <v>151.31</v>
      </c>
      <c r="BK195" s="28">
        <v>0</v>
      </c>
      <c r="BL195" s="28">
        <v>0</v>
      </c>
      <c r="BM195" s="28">
        <v>0</v>
      </c>
      <c r="BN195" s="28">
        <v>0</v>
      </c>
      <c r="BO195" s="28">
        <v>0</v>
      </c>
      <c r="BP195" s="28">
        <v>0</v>
      </c>
      <c r="BQ195" s="28">
        <v>0</v>
      </c>
      <c r="BR195" s="28">
        <v>0</v>
      </c>
      <c r="BS195" s="28">
        <v>1</v>
      </c>
    </row>
    <row r="196" spans="1:71" x14ac:dyDescent="0.4">
      <c r="A196" s="15">
        <v>43891</v>
      </c>
      <c r="B196" s="32">
        <v>195</v>
      </c>
      <c r="C196" s="32">
        <v>744</v>
      </c>
      <c r="D196" s="14">
        <v>809202.84</v>
      </c>
      <c r="E196" s="14">
        <v>2599627.7799999998</v>
      </c>
      <c r="F196" s="14">
        <v>5894607.3400000008</v>
      </c>
      <c r="G196" s="14">
        <v>2044196.8499999994</v>
      </c>
      <c r="H196" s="14">
        <v>1084224.54</v>
      </c>
      <c r="I196" s="13">
        <f t="shared" si="80"/>
        <v>12431859.350000001</v>
      </c>
      <c r="J196" s="13">
        <f t="shared" si="81"/>
        <v>12431.859350000001</v>
      </c>
      <c r="K196" s="14">
        <v>1170714.3499999999</v>
      </c>
      <c r="L196" s="14">
        <v>1752589.2500000002</v>
      </c>
      <c r="M196" s="14">
        <v>7587633.1600000011</v>
      </c>
      <c r="N196" s="14">
        <v>2775842.5789999999</v>
      </c>
      <c r="O196" s="14">
        <v>840558.2699999999</v>
      </c>
      <c r="P196" s="13">
        <f t="shared" si="82"/>
        <v>14127337.609000001</v>
      </c>
      <c r="Q196" s="13">
        <f t="shared" si="83"/>
        <v>14127.337609000002</v>
      </c>
      <c r="R196" s="14">
        <v>418878.09</v>
      </c>
      <c r="S196" s="14">
        <v>1252062.8499999999</v>
      </c>
      <c r="T196" s="14">
        <v>4072869.14</v>
      </c>
      <c r="U196" s="14">
        <v>1419092.75</v>
      </c>
      <c r="V196" s="14">
        <v>653189.2300000001</v>
      </c>
      <c r="W196" s="13">
        <f t="shared" si="84"/>
        <v>7816092.0600000005</v>
      </c>
      <c r="X196" s="13">
        <f t="shared" si="85"/>
        <v>7816.0920600000009</v>
      </c>
      <c r="Y196" s="14">
        <v>416488.89999999997</v>
      </c>
      <c r="Z196" s="14">
        <v>1325651.6199999999</v>
      </c>
      <c r="AA196" s="14">
        <v>2665981.4</v>
      </c>
      <c r="AB196" s="14">
        <v>1711281.3900000001</v>
      </c>
      <c r="AC196" s="14">
        <v>643926.68999999994</v>
      </c>
      <c r="AD196" s="13">
        <f t="shared" si="73"/>
        <v>6752971.3409999991</v>
      </c>
      <c r="AE196" s="13">
        <f t="shared" si="92"/>
        <v>6752.9713409999995</v>
      </c>
      <c r="AF196" s="14">
        <v>12431415.750000006</v>
      </c>
      <c r="AG196" s="14">
        <v>2197431.9899999988</v>
      </c>
      <c r="AH196" s="14">
        <v>6061992.1800000006</v>
      </c>
      <c r="AI196" s="14">
        <v>6240218.3700000001</v>
      </c>
      <c r="AJ196" s="14">
        <f t="shared" si="93"/>
        <v>20690839.920000006</v>
      </c>
      <c r="AK196" s="13">
        <f t="shared" si="88"/>
        <v>26931058.290000007</v>
      </c>
      <c r="AL196" s="13">
        <f t="shared" si="94"/>
        <v>26931.058290000008</v>
      </c>
      <c r="AM196" s="14">
        <f t="shared" si="95"/>
        <v>12197491.260080649</v>
      </c>
      <c r="AN196" s="14">
        <f t="shared" si="96"/>
        <v>2156082.4633064503</v>
      </c>
      <c r="AO196" s="14">
        <f t="shared" si="97"/>
        <v>5947922.4346774193</v>
      </c>
      <c r="AP196" s="14">
        <f t="shared" si="89"/>
        <v>11929905.619000003</v>
      </c>
      <c r="AQ196" s="14">
        <f t="shared" si="90"/>
        <v>1754099.88</v>
      </c>
      <c r="AR196" s="13">
        <f t="shared" si="91"/>
        <v>26931058.290000007</v>
      </c>
      <c r="AS196" s="13">
        <f t="shared" si="86"/>
        <v>13684005.499000002</v>
      </c>
      <c r="AT196" s="22">
        <v>0</v>
      </c>
      <c r="AU196" s="23">
        <v>0</v>
      </c>
      <c r="AV196" s="24">
        <v>0</v>
      </c>
      <c r="AW196" s="30">
        <v>0</v>
      </c>
      <c r="AX196" s="17">
        <v>13.4</v>
      </c>
      <c r="AY196" s="19">
        <v>41.6</v>
      </c>
      <c r="AZ196" s="21">
        <v>62.400000000000006</v>
      </c>
      <c r="BA196" s="31">
        <v>0</v>
      </c>
      <c r="BB196" s="33">
        <f t="shared" si="98"/>
        <v>0</v>
      </c>
      <c r="BC196" s="33">
        <f t="shared" si="99"/>
        <v>0</v>
      </c>
      <c r="BD196" s="33">
        <f t="shared" si="100"/>
        <v>0</v>
      </c>
      <c r="BE196" s="33">
        <f t="shared" si="101"/>
        <v>0</v>
      </c>
      <c r="BF196" s="14">
        <v>81.86</v>
      </c>
      <c r="BG196" s="14">
        <v>150.18</v>
      </c>
      <c r="BH196" s="14">
        <v>66.92</v>
      </c>
      <c r="BI196" s="14">
        <v>43.1</v>
      </c>
      <c r="BJ196" s="13">
        <f t="shared" si="87"/>
        <v>85.515000000000015</v>
      </c>
      <c r="BK196" s="28">
        <v>0</v>
      </c>
      <c r="BL196" s="28">
        <v>0</v>
      </c>
      <c r="BM196" s="28">
        <v>0</v>
      </c>
      <c r="BN196" s="28">
        <v>0</v>
      </c>
      <c r="BO196" s="28">
        <v>0</v>
      </c>
      <c r="BP196" s="28">
        <v>0</v>
      </c>
      <c r="BQ196" s="28">
        <v>0</v>
      </c>
      <c r="BR196" s="28">
        <v>0</v>
      </c>
      <c r="BS196" s="28">
        <v>1</v>
      </c>
    </row>
    <row r="197" spans="1:71" x14ac:dyDescent="0.4">
      <c r="A197" s="15">
        <v>43922</v>
      </c>
      <c r="B197" s="32">
        <v>196</v>
      </c>
      <c r="C197" s="32">
        <v>720</v>
      </c>
      <c r="D197" s="14">
        <v>825129.74000000011</v>
      </c>
      <c r="E197" s="14">
        <v>2667831.0099999998</v>
      </c>
      <c r="F197" s="14">
        <v>5678227.6699999999</v>
      </c>
      <c r="G197" s="14">
        <v>1995891.87</v>
      </c>
      <c r="H197" s="14">
        <v>1151277.8899999999</v>
      </c>
      <c r="I197" s="13">
        <f t="shared" si="80"/>
        <v>12318358.18</v>
      </c>
      <c r="J197" s="13">
        <f t="shared" si="81"/>
        <v>12318.358179999999</v>
      </c>
      <c r="K197" s="14">
        <v>1075534.93</v>
      </c>
      <c r="L197" s="14">
        <v>1435287.16</v>
      </c>
      <c r="M197" s="14">
        <v>6503650.0299999993</v>
      </c>
      <c r="N197" s="14">
        <v>2377962.25</v>
      </c>
      <c r="O197" s="14">
        <v>775073.88</v>
      </c>
      <c r="P197" s="13">
        <f t="shared" si="82"/>
        <v>12167508.25</v>
      </c>
      <c r="Q197" s="13">
        <f t="shared" si="83"/>
        <v>12167.508250000001</v>
      </c>
      <c r="R197" s="14">
        <v>348651.25000000006</v>
      </c>
      <c r="S197" s="14">
        <v>992342.48</v>
      </c>
      <c r="T197" s="14">
        <v>3318789.0300000007</v>
      </c>
      <c r="U197" s="14">
        <v>1176547.53</v>
      </c>
      <c r="V197" s="14">
        <v>551958.33000000007</v>
      </c>
      <c r="W197" s="13">
        <f t="shared" si="84"/>
        <v>6388288.620000001</v>
      </c>
      <c r="X197" s="13">
        <f t="shared" si="85"/>
        <v>6388.2886200000012</v>
      </c>
      <c r="Y197" s="14">
        <v>380534.48</v>
      </c>
      <c r="Z197" s="14">
        <v>1267244.0599999998</v>
      </c>
      <c r="AA197" s="14">
        <v>2564013.13</v>
      </c>
      <c r="AB197" s="14">
        <v>1530905.8200000003</v>
      </c>
      <c r="AC197" s="14">
        <v>647201.31999999995</v>
      </c>
      <c r="AD197" s="13">
        <f t="shared" si="73"/>
        <v>6775364.4899999993</v>
      </c>
      <c r="AE197" s="13">
        <f t="shared" si="92"/>
        <v>6775.364489999999</v>
      </c>
      <c r="AF197" s="14">
        <v>12317889.18</v>
      </c>
      <c r="AG197" s="14">
        <v>1822084.0500000003</v>
      </c>
      <c r="AH197" s="14">
        <v>4984340.7500000009</v>
      </c>
      <c r="AI197" s="14">
        <v>5862965.25</v>
      </c>
      <c r="AJ197" s="14">
        <f t="shared" si="93"/>
        <v>19124313.98</v>
      </c>
      <c r="AK197" s="13">
        <f t="shared" si="88"/>
        <v>24987279.23</v>
      </c>
      <c r="AL197" s="13">
        <f t="shared" si="94"/>
        <v>24987.27923</v>
      </c>
      <c r="AM197" s="14">
        <f t="shared" si="95"/>
        <v>12488970.974166665</v>
      </c>
      <c r="AN197" s="14">
        <f t="shared" si="96"/>
        <v>1787797.5221774196</v>
      </c>
      <c r="AO197" s="14">
        <f t="shared" si="97"/>
        <v>4890549.391801076</v>
      </c>
      <c r="AP197" s="14">
        <f t="shared" si="89"/>
        <v>10345424.199999999</v>
      </c>
      <c r="AQ197" s="14">
        <f t="shared" si="90"/>
        <v>1403947.87</v>
      </c>
      <c r="AR197" s="13">
        <f t="shared" si="91"/>
        <v>24987279.23</v>
      </c>
      <c r="AS197" s="13">
        <f t="shared" si="86"/>
        <v>11749372.07</v>
      </c>
      <c r="AT197" s="22">
        <v>0</v>
      </c>
      <c r="AU197" s="23">
        <v>0</v>
      </c>
      <c r="AV197" s="24">
        <v>0</v>
      </c>
      <c r="AW197" s="30">
        <v>0</v>
      </c>
      <c r="AX197" s="17">
        <v>13.4</v>
      </c>
      <c r="AY197" s="19">
        <v>41.6</v>
      </c>
      <c r="AZ197" s="21">
        <v>62.400000000000006</v>
      </c>
      <c r="BA197" s="31">
        <v>0</v>
      </c>
      <c r="BB197" s="33">
        <f t="shared" si="98"/>
        <v>0</v>
      </c>
      <c r="BC197" s="33">
        <f t="shared" si="99"/>
        <v>0</v>
      </c>
      <c r="BD197" s="33">
        <f t="shared" si="100"/>
        <v>0</v>
      </c>
      <c r="BE197" s="33">
        <f t="shared" si="101"/>
        <v>0</v>
      </c>
      <c r="BF197" s="14">
        <v>39.68</v>
      </c>
      <c r="BG197" s="14">
        <v>39.68</v>
      </c>
      <c r="BH197" s="14">
        <v>39.68</v>
      </c>
      <c r="BI197" s="14">
        <v>39.68</v>
      </c>
      <c r="BJ197" s="13">
        <f t="shared" si="87"/>
        <v>39.68</v>
      </c>
      <c r="BK197" s="28">
        <v>0</v>
      </c>
      <c r="BL197" s="28">
        <v>0</v>
      </c>
      <c r="BM197" s="28">
        <v>0</v>
      </c>
      <c r="BN197" s="28">
        <v>0</v>
      </c>
      <c r="BO197" s="28">
        <v>0</v>
      </c>
      <c r="BP197" s="28">
        <v>0</v>
      </c>
      <c r="BQ197" s="28">
        <v>0</v>
      </c>
      <c r="BR197" s="28">
        <v>0</v>
      </c>
      <c r="BS197" s="28">
        <v>1</v>
      </c>
    </row>
    <row r="198" spans="1:71" x14ac:dyDescent="0.4">
      <c r="A198" s="15">
        <v>43952</v>
      </c>
      <c r="B198" s="32">
        <v>197</v>
      </c>
      <c r="C198" s="32">
        <v>744</v>
      </c>
      <c r="D198" s="14">
        <v>821867.7</v>
      </c>
      <c r="E198" s="14">
        <v>2587578.16</v>
      </c>
      <c r="F198" s="14">
        <v>5426561.29</v>
      </c>
      <c r="G198" s="14">
        <v>1850035.8299999998</v>
      </c>
      <c r="H198" s="14">
        <v>1069858.79</v>
      </c>
      <c r="I198" s="13">
        <f t="shared" si="80"/>
        <v>11755901.77</v>
      </c>
      <c r="J198" s="13">
        <f t="shared" si="81"/>
        <v>11755.90177</v>
      </c>
      <c r="K198" s="14">
        <v>1119415.3899999999</v>
      </c>
      <c r="L198" s="14">
        <v>1569821.06</v>
      </c>
      <c r="M198" s="14">
        <v>6357405.8999999994</v>
      </c>
      <c r="N198" s="14">
        <v>2420715.5500000003</v>
      </c>
      <c r="O198" s="14">
        <v>848022.9800000001</v>
      </c>
      <c r="P198" s="13">
        <f t="shared" si="82"/>
        <v>12315380.880000001</v>
      </c>
      <c r="Q198" s="13">
        <f t="shared" si="83"/>
        <v>12315.380880000001</v>
      </c>
      <c r="R198" s="14">
        <v>342109.66</v>
      </c>
      <c r="S198" s="14">
        <v>935126.08</v>
      </c>
      <c r="T198" s="14">
        <v>2982078.07</v>
      </c>
      <c r="U198" s="14">
        <v>1016723.3101000001</v>
      </c>
      <c r="V198" s="14">
        <v>498100.52</v>
      </c>
      <c r="W198" s="13">
        <f t="shared" si="84"/>
        <v>5774137.6401000004</v>
      </c>
      <c r="X198" s="13">
        <f t="shared" si="85"/>
        <v>5774.1376401000007</v>
      </c>
      <c r="Y198" s="14">
        <v>373321.29999999993</v>
      </c>
      <c r="Z198" s="14">
        <v>1264183.71</v>
      </c>
      <c r="AA198" s="14">
        <v>2612069.8799999994</v>
      </c>
      <c r="AB198" s="14">
        <v>1384695.4500000002</v>
      </c>
      <c r="AC198" s="14">
        <v>644544.91</v>
      </c>
      <c r="AD198" s="13">
        <f t="shared" si="73"/>
        <v>6692097.0299999993</v>
      </c>
      <c r="AE198" s="13">
        <f t="shared" si="92"/>
        <v>6692.097029999999</v>
      </c>
      <c r="AF198" s="14">
        <v>11755429.869999994</v>
      </c>
      <c r="AG198" s="14">
        <v>1705037.9300000004</v>
      </c>
      <c r="AH198" s="14">
        <v>4438337.6000000006</v>
      </c>
      <c r="AI198" s="14">
        <v>5771086.7300000004</v>
      </c>
      <c r="AJ198" s="14">
        <f t="shared" si="93"/>
        <v>17898805.399999995</v>
      </c>
      <c r="AK198" s="13">
        <f t="shared" si="88"/>
        <v>23669892.129999995</v>
      </c>
      <c r="AL198" s="13">
        <f t="shared" si="94"/>
        <v>23669.892129999997</v>
      </c>
      <c r="AM198" s="14">
        <f t="shared" si="95"/>
        <v>11534225.54448924</v>
      </c>
      <c r="AN198" s="14">
        <f t="shared" si="96"/>
        <v>1672953.8829301079</v>
      </c>
      <c r="AO198" s="14">
        <f t="shared" si="97"/>
        <v>4354820.4946236564</v>
      </c>
      <c r="AP198" s="14">
        <f t="shared" si="89"/>
        <v>10610342.950000001</v>
      </c>
      <c r="AQ198" s="14">
        <f t="shared" si="90"/>
        <v>1335800.0400999999</v>
      </c>
      <c r="AR198" s="13">
        <f t="shared" si="91"/>
        <v>23669892.129999995</v>
      </c>
      <c r="AS198" s="13">
        <f t="shared" si="86"/>
        <v>11946142.9901</v>
      </c>
      <c r="AT198" s="22">
        <v>0</v>
      </c>
      <c r="AU198" s="23">
        <v>0</v>
      </c>
      <c r="AV198" s="24">
        <v>0</v>
      </c>
      <c r="AW198" s="30">
        <v>0</v>
      </c>
      <c r="AX198" s="17">
        <v>13.4</v>
      </c>
      <c r="AY198" s="19">
        <v>41.6</v>
      </c>
      <c r="AZ198" s="21">
        <v>62.400000000000006</v>
      </c>
      <c r="BA198" s="31">
        <v>0</v>
      </c>
      <c r="BB198" s="33">
        <f t="shared" si="98"/>
        <v>0</v>
      </c>
      <c r="BC198" s="33">
        <f t="shared" si="99"/>
        <v>0</v>
      </c>
      <c r="BD198" s="33">
        <f t="shared" si="100"/>
        <v>0</v>
      </c>
      <c r="BE198" s="33">
        <f t="shared" si="101"/>
        <v>0</v>
      </c>
      <c r="BF198" s="14">
        <v>71.95</v>
      </c>
      <c r="BG198" s="14">
        <v>71.95</v>
      </c>
      <c r="BH198" s="14">
        <v>39.68</v>
      </c>
      <c r="BI198" s="14">
        <v>39.68</v>
      </c>
      <c r="BJ198" s="13">
        <f t="shared" si="87"/>
        <v>55.815000000000005</v>
      </c>
      <c r="BK198" s="28">
        <v>0</v>
      </c>
      <c r="BL198" s="28">
        <v>0</v>
      </c>
      <c r="BM198" s="28">
        <v>0</v>
      </c>
      <c r="BN198" s="28">
        <v>0</v>
      </c>
      <c r="BO198" s="28">
        <v>0</v>
      </c>
      <c r="BP198" s="28">
        <v>0</v>
      </c>
      <c r="BQ198" s="28">
        <v>0</v>
      </c>
      <c r="BR198" s="28">
        <v>0</v>
      </c>
      <c r="BS198" s="28">
        <v>1</v>
      </c>
    </row>
    <row r="199" spans="1:71" x14ac:dyDescent="0.4">
      <c r="A199" s="15">
        <v>43983</v>
      </c>
      <c r="B199" s="32">
        <v>198</v>
      </c>
      <c r="C199" s="32">
        <v>720</v>
      </c>
      <c r="D199" s="14">
        <v>829361.50999999989</v>
      </c>
      <c r="E199" s="14">
        <v>2424709.6500000004</v>
      </c>
      <c r="F199" s="14">
        <v>5400703.2199999988</v>
      </c>
      <c r="G199" s="14">
        <v>1779342.7</v>
      </c>
      <c r="H199" s="14">
        <v>961847.84999999986</v>
      </c>
      <c r="I199" s="13">
        <f t="shared" si="80"/>
        <v>11395964.929999998</v>
      </c>
      <c r="J199" s="13">
        <f t="shared" si="81"/>
        <v>11395.964929999998</v>
      </c>
      <c r="K199" s="14">
        <v>1144998.8699999999</v>
      </c>
      <c r="L199" s="14">
        <v>1627797.6000000003</v>
      </c>
      <c r="M199" s="14">
        <v>6477438.8399999999</v>
      </c>
      <c r="N199" s="14">
        <v>2465185.59</v>
      </c>
      <c r="O199" s="14">
        <v>835280.59</v>
      </c>
      <c r="P199" s="13">
        <f t="shared" si="82"/>
        <v>12550701.49</v>
      </c>
      <c r="Q199" s="13">
        <f t="shared" si="83"/>
        <v>12550.701489999999</v>
      </c>
      <c r="R199" s="14">
        <v>363211.46</v>
      </c>
      <c r="S199" s="14">
        <v>912009.92</v>
      </c>
      <c r="T199" s="14">
        <v>2860468.2399999998</v>
      </c>
      <c r="U199" s="14">
        <v>998793.29</v>
      </c>
      <c r="V199" s="14">
        <v>476803.07000000007</v>
      </c>
      <c r="W199" s="13">
        <f t="shared" si="84"/>
        <v>5611285.9800000004</v>
      </c>
      <c r="X199" s="13">
        <f t="shared" si="85"/>
        <v>5611.2859800000006</v>
      </c>
      <c r="Y199" s="14">
        <v>371344.44000000006</v>
      </c>
      <c r="Z199" s="14">
        <v>1270056.4600000002</v>
      </c>
      <c r="AA199" s="14">
        <v>2577291.0299999998</v>
      </c>
      <c r="AB199" s="14">
        <v>1323038.2100000002</v>
      </c>
      <c r="AC199" s="14">
        <v>669367.73999999987</v>
      </c>
      <c r="AD199" s="13">
        <f t="shared" si="73"/>
        <v>6617822.0699999994</v>
      </c>
      <c r="AE199" s="13">
        <f t="shared" si="92"/>
        <v>6617.8220699999993</v>
      </c>
      <c r="AF199" s="14">
        <v>11395469.230000006</v>
      </c>
      <c r="AG199" s="14">
        <v>1809414.16</v>
      </c>
      <c r="AH199" s="14">
        <v>4217585.67</v>
      </c>
      <c r="AI199" s="14">
        <v>5713842.5499999998</v>
      </c>
      <c r="AJ199" s="14">
        <f t="shared" si="93"/>
        <v>17422469.060000006</v>
      </c>
      <c r="AK199" s="13">
        <f t="shared" si="88"/>
        <v>23136311.610000007</v>
      </c>
      <c r="AL199" s="13">
        <f t="shared" si="94"/>
        <v>23136.311610000008</v>
      </c>
      <c r="AM199" s="14">
        <f t="shared" si="95"/>
        <v>11553739.635972228</v>
      </c>
      <c r="AN199" s="14">
        <f t="shared" si="96"/>
        <v>1775366.0440860214</v>
      </c>
      <c r="AO199" s="14">
        <f t="shared" si="97"/>
        <v>4138222.4987903223</v>
      </c>
      <c r="AP199" s="14">
        <f t="shared" si="89"/>
        <v>10741287.33</v>
      </c>
      <c r="AQ199" s="14">
        <f t="shared" si="90"/>
        <v>1393700.3100000005</v>
      </c>
      <c r="AR199" s="13">
        <f t="shared" si="91"/>
        <v>23136311.610000007</v>
      </c>
      <c r="AS199" s="13">
        <f t="shared" si="86"/>
        <v>12134987.640000001</v>
      </c>
      <c r="AT199" s="22">
        <v>0</v>
      </c>
      <c r="AU199" s="23">
        <v>0</v>
      </c>
      <c r="AV199" s="24">
        <v>0</v>
      </c>
      <c r="AW199" s="30">
        <v>0</v>
      </c>
      <c r="AX199" s="17">
        <v>13.4</v>
      </c>
      <c r="AY199" s="19">
        <v>41.6</v>
      </c>
      <c r="AZ199" s="21">
        <v>62.400000000000006</v>
      </c>
      <c r="BA199" s="31">
        <v>0</v>
      </c>
      <c r="BB199" s="33">
        <f t="shared" si="98"/>
        <v>0</v>
      </c>
      <c r="BC199" s="33">
        <f t="shared" si="99"/>
        <v>0</v>
      </c>
      <c r="BD199" s="33">
        <f t="shared" si="100"/>
        <v>0</v>
      </c>
      <c r="BE199" s="33">
        <f t="shared" si="101"/>
        <v>0</v>
      </c>
      <c r="BF199" s="14">
        <v>114.79</v>
      </c>
      <c r="BG199" s="14">
        <v>114.79</v>
      </c>
      <c r="BH199" s="14">
        <v>68.83</v>
      </c>
      <c r="BI199" s="14">
        <v>69.41</v>
      </c>
      <c r="BJ199" s="13">
        <f t="shared" si="87"/>
        <v>91.955000000000013</v>
      </c>
      <c r="BK199" s="28">
        <v>0</v>
      </c>
      <c r="BL199" s="28">
        <v>0</v>
      </c>
      <c r="BM199" s="28">
        <v>0</v>
      </c>
      <c r="BN199" s="28">
        <v>0</v>
      </c>
      <c r="BO199" s="28">
        <v>0</v>
      </c>
      <c r="BP199" s="28">
        <v>0</v>
      </c>
      <c r="BQ199" s="28">
        <v>0</v>
      </c>
      <c r="BR199" s="28">
        <v>0</v>
      </c>
      <c r="BS199" s="28">
        <v>1</v>
      </c>
    </row>
    <row r="200" spans="1:71" x14ac:dyDescent="0.4">
      <c r="A200" s="15">
        <v>44013</v>
      </c>
      <c r="B200" s="32">
        <v>199</v>
      </c>
      <c r="C200" s="32">
        <v>744</v>
      </c>
      <c r="D200" s="14">
        <v>873226.26000000013</v>
      </c>
      <c r="E200" s="14">
        <v>2421274.85</v>
      </c>
      <c r="F200" s="14">
        <v>5496332.29</v>
      </c>
      <c r="G200" s="14">
        <v>1915802.0700000003</v>
      </c>
      <c r="H200" s="14">
        <v>999892.96</v>
      </c>
      <c r="I200" s="13">
        <f t="shared" si="80"/>
        <v>11706528.43</v>
      </c>
      <c r="J200" s="13">
        <f t="shared" si="81"/>
        <v>11706.52843</v>
      </c>
      <c r="K200" s="14">
        <v>1214068.7500000002</v>
      </c>
      <c r="L200" s="14">
        <v>1812750.65</v>
      </c>
      <c r="M200" s="14">
        <v>7279625.709999999</v>
      </c>
      <c r="N200" s="14">
        <v>2734190.6490000002</v>
      </c>
      <c r="O200" s="14">
        <v>871300.51000000013</v>
      </c>
      <c r="P200" s="13">
        <f t="shared" si="82"/>
        <v>13911936.268999999</v>
      </c>
      <c r="Q200" s="13">
        <f t="shared" si="83"/>
        <v>13911.936269</v>
      </c>
      <c r="R200" s="14">
        <v>407643.72</v>
      </c>
      <c r="S200" s="14">
        <v>979271.87</v>
      </c>
      <c r="T200" s="14">
        <v>3015118.1700000004</v>
      </c>
      <c r="U200" s="14">
        <v>1032481.9099999998</v>
      </c>
      <c r="V200" s="14">
        <v>500366.51</v>
      </c>
      <c r="W200" s="13">
        <f t="shared" si="84"/>
        <v>5934882.1799999997</v>
      </c>
      <c r="X200" s="13">
        <f t="shared" si="85"/>
        <v>5934.8821799999996</v>
      </c>
      <c r="Y200" s="14">
        <v>403396.5799999999</v>
      </c>
      <c r="Z200" s="14">
        <v>1316403.0299999998</v>
      </c>
      <c r="AA200" s="14">
        <v>2590039.84</v>
      </c>
      <c r="AB200" s="14">
        <v>1296955.93</v>
      </c>
      <c r="AC200" s="14">
        <v>709156.86999999988</v>
      </c>
      <c r="AD200" s="13">
        <f t="shared" si="73"/>
        <v>6548727.6290000007</v>
      </c>
      <c r="AE200" s="13">
        <f t="shared" si="92"/>
        <v>6548.7276290000009</v>
      </c>
      <c r="AF200" s="14">
        <v>11706238.429999998</v>
      </c>
      <c r="AG200" s="14">
        <v>1975855.9100000008</v>
      </c>
      <c r="AH200" s="14">
        <v>4434413.7299999995</v>
      </c>
      <c r="AI200" s="14">
        <v>5787852.3899999987</v>
      </c>
      <c r="AJ200" s="14">
        <f t="shared" si="93"/>
        <v>18116508.069999997</v>
      </c>
      <c r="AK200" s="13">
        <f t="shared" si="88"/>
        <v>23904360.459999993</v>
      </c>
      <c r="AL200" s="13">
        <f t="shared" si="94"/>
        <v>23904.360459999993</v>
      </c>
      <c r="AM200" s="14">
        <f t="shared" si="95"/>
        <v>11485959.74986559</v>
      </c>
      <c r="AN200" s="14">
        <f t="shared" si="96"/>
        <v>1938675.8256720437</v>
      </c>
      <c r="AO200" s="14">
        <f t="shared" si="97"/>
        <v>4350970.4608870959</v>
      </c>
      <c r="AP200" s="14">
        <f t="shared" si="89"/>
        <v>11936080.358999999</v>
      </c>
      <c r="AQ200" s="14">
        <f t="shared" si="90"/>
        <v>1500468.4500000002</v>
      </c>
      <c r="AR200" s="13">
        <f t="shared" si="91"/>
        <v>23904360.459999993</v>
      </c>
      <c r="AS200" s="13">
        <f t="shared" si="86"/>
        <v>13436548.809</v>
      </c>
      <c r="AT200" s="22">
        <v>0</v>
      </c>
      <c r="AU200" s="23">
        <v>0</v>
      </c>
      <c r="AV200" s="24">
        <v>0</v>
      </c>
      <c r="AW200" s="30">
        <v>0</v>
      </c>
      <c r="AX200" s="17">
        <v>13.4</v>
      </c>
      <c r="AY200" s="19">
        <v>41.6</v>
      </c>
      <c r="AZ200" s="21">
        <v>62.400000000000006</v>
      </c>
      <c r="BA200" s="31">
        <v>0</v>
      </c>
      <c r="BB200" s="33">
        <f t="shared" si="98"/>
        <v>0</v>
      </c>
      <c r="BC200" s="33">
        <f t="shared" si="99"/>
        <v>0</v>
      </c>
      <c r="BD200" s="33">
        <f t="shared" si="100"/>
        <v>0</v>
      </c>
      <c r="BE200" s="33">
        <f t="shared" si="101"/>
        <v>0</v>
      </c>
      <c r="BF200" s="14">
        <v>89.04</v>
      </c>
      <c r="BG200" s="14">
        <v>89.04</v>
      </c>
      <c r="BH200" s="14">
        <v>85.56</v>
      </c>
      <c r="BI200" s="14">
        <v>88.82</v>
      </c>
      <c r="BJ200" s="13">
        <f t="shared" si="87"/>
        <v>88.114999999999995</v>
      </c>
      <c r="BK200" s="28">
        <v>0</v>
      </c>
      <c r="BL200" s="28">
        <v>0</v>
      </c>
      <c r="BM200" s="28">
        <v>0</v>
      </c>
      <c r="BN200" s="28">
        <v>0</v>
      </c>
      <c r="BO200" s="28">
        <v>0</v>
      </c>
      <c r="BP200" s="28">
        <v>0</v>
      </c>
      <c r="BQ200" s="28">
        <v>0</v>
      </c>
      <c r="BR200" s="28">
        <v>0</v>
      </c>
      <c r="BS200" s="28">
        <v>1</v>
      </c>
    </row>
    <row r="201" spans="1:71" x14ac:dyDescent="0.4">
      <c r="A201" s="15">
        <v>44044</v>
      </c>
      <c r="B201" s="32">
        <v>200</v>
      </c>
      <c r="C201" s="32">
        <v>744</v>
      </c>
      <c r="D201" s="14">
        <v>896083.83</v>
      </c>
      <c r="E201" s="14">
        <v>2354042.64</v>
      </c>
      <c r="F201" s="14">
        <v>5671486.5000000009</v>
      </c>
      <c r="G201" s="14">
        <v>1879434.44</v>
      </c>
      <c r="H201" s="14">
        <v>1050728.4099999999</v>
      </c>
      <c r="I201" s="13">
        <f t="shared" si="80"/>
        <v>11851775.82</v>
      </c>
      <c r="J201" s="13">
        <f t="shared" si="81"/>
        <v>11851.775820000001</v>
      </c>
      <c r="K201" s="14">
        <v>1280313.1399999999</v>
      </c>
      <c r="L201" s="14">
        <v>1802110.71</v>
      </c>
      <c r="M201" s="14">
        <v>7697947.1200000001</v>
      </c>
      <c r="N201" s="14">
        <v>2855863.68</v>
      </c>
      <c r="O201" s="14">
        <v>903121.2300000001</v>
      </c>
      <c r="P201" s="13">
        <f t="shared" si="82"/>
        <v>14539355.879999999</v>
      </c>
      <c r="Q201" s="13">
        <f t="shared" si="83"/>
        <v>14539.355879999999</v>
      </c>
      <c r="R201" s="14">
        <v>436043.83000000007</v>
      </c>
      <c r="S201" s="14">
        <v>1006838.13</v>
      </c>
      <c r="T201" s="14">
        <v>3198268.55</v>
      </c>
      <c r="U201" s="14">
        <v>1056952.3499999999</v>
      </c>
      <c r="V201" s="14">
        <v>552356.89999999991</v>
      </c>
      <c r="W201" s="13">
        <f t="shared" si="84"/>
        <v>6250459.7599999998</v>
      </c>
      <c r="X201" s="13">
        <f t="shared" si="85"/>
        <v>6250.4597599999997</v>
      </c>
      <c r="Y201" s="14">
        <v>422919.94999999995</v>
      </c>
      <c r="Z201" s="14">
        <v>1358742.2100000002</v>
      </c>
      <c r="AA201" s="14">
        <v>2757005.2600000002</v>
      </c>
      <c r="AB201" s="14">
        <v>1317753.1199999999</v>
      </c>
      <c r="AC201" s="14">
        <v>744213.9</v>
      </c>
      <c r="AD201" s="13">
        <f t="shared" si="73"/>
        <v>6757021.4810000006</v>
      </c>
      <c r="AE201" s="13">
        <f t="shared" si="92"/>
        <v>6757.0214810000007</v>
      </c>
      <c r="AF201" s="14">
        <v>11851296.020000003</v>
      </c>
      <c r="AG201" s="14">
        <v>2078012.17</v>
      </c>
      <c r="AH201" s="14">
        <v>4636451.7800000012</v>
      </c>
      <c r="AI201" s="14">
        <v>6061837.0999999987</v>
      </c>
      <c r="AJ201" s="14">
        <f t="shared" si="93"/>
        <v>18565759.970000006</v>
      </c>
      <c r="AK201" s="13">
        <f t="shared" si="88"/>
        <v>24627597.070000004</v>
      </c>
      <c r="AL201" s="13">
        <f t="shared" si="94"/>
        <v>24627.597070000003</v>
      </c>
      <c r="AM201" s="14">
        <f t="shared" si="95"/>
        <v>11628287.761559144</v>
      </c>
      <c r="AN201" s="14">
        <f t="shared" si="96"/>
        <v>2038909.7904569891</v>
      </c>
      <c r="AO201" s="14">
        <f t="shared" si="97"/>
        <v>4549206.7196236569</v>
      </c>
      <c r="AP201" s="14">
        <f t="shared" si="89"/>
        <v>12461343.709999999</v>
      </c>
      <c r="AQ201" s="14">
        <f t="shared" si="90"/>
        <v>1614007.9799999986</v>
      </c>
      <c r="AR201" s="13">
        <f t="shared" si="91"/>
        <v>24627597.070000004</v>
      </c>
      <c r="AS201" s="13">
        <f t="shared" si="86"/>
        <v>14075351.689999998</v>
      </c>
      <c r="AT201" s="22">
        <v>0</v>
      </c>
      <c r="AU201" s="23">
        <v>0</v>
      </c>
      <c r="AV201" s="24">
        <v>0</v>
      </c>
      <c r="AW201" s="30">
        <v>0</v>
      </c>
      <c r="AX201" s="17">
        <v>13.4</v>
      </c>
      <c r="AY201" s="19">
        <v>41.6</v>
      </c>
      <c r="AZ201" s="21">
        <v>62.400000000000006</v>
      </c>
      <c r="BA201" s="31">
        <v>0</v>
      </c>
      <c r="BB201" s="33">
        <f t="shared" si="98"/>
        <v>0</v>
      </c>
      <c r="BC201" s="33">
        <f t="shared" si="99"/>
        <v>0</v>
      </c>
      <c r="BD201" s="33">
        <f t="shared" si="100"/>
        <v>0</v>
      </c>
      <c r="BE201" s="33">
        <f t="shared" si="101"/>
        <v>0</v>
      </c>
      <c r="BF201" s="14">
        <v>85.15</v>
      </c>
      <c r="BG201" s="14">
        <v>85.15</v>
      </c>
      <c r="BH201" s="14">
        <v>68.28</v>
      </c>
      <c r="BI201" s="14">
        <v>85.15</v>
      </c>
      <c r="BJ201" s="13">
        <f t="shared" si="87"/>
        <v>80.932500000000005</v>
      </c>
      <c r="BK201" s="28">
        <v>0</v>
      </c>
      <c r="BL201" s="28">
        <v>0</v>
      </c>
      <c r="BM201" s="28">
        <v>0</v>
      </c>
      <c r="BN201" s="28">
        <v>0</v>
      </c>
      <c r="BO201" s="28">
        <v>0</v>
      </c>
      <c r="BP201" s="28">
        <v>0</v>
      </c>
      <c r="BQ201" s="28">
        <v>0</v>
      </c>
      <c r="BR201" s="28">
        <v>0</v>
      </c>
      <c r="BS201" s="28">
        <v>1</v>
      </c>
    </row>
    <row r="202" spans="1:71" x14ac:dyDescent="0.4">
      <c r="A202" s="15">
        <v>44075</v>
      </c>
      <c r="B202" s="32">
        <v>201</v>
      </c>
      <c r="C202" s="32">
        <v>720</v>
      </c>
      <c r="D202" s="14">
        <v>941909.92000000016</v>
      </c>
      <c r="E202" s="14">
        <v>2458563.6200000006</v>
      </c>
      <c r="F202" s="14">
        <v>5756787.2400000002</v>
      </c>
      <c r="G202" s="14">
        <v>1928535.8099999998</v>
      </c>
      <c r="H202" s="14">
        <v>1154591.72</v>
      </c>
      <c r="I202" s="13">
        <f t="shared" si="80"/>
        <v>12240388.310000002</v>
      </c>
      <c r="J202" s="13">
        <f t="shared" si="81"/>
        <v>12240.388310000002</v>
      </c>
      <c r="K202" s="14">
        <v>1259859.6800000002</v>
      </c>
      <c r="L202" s="14">
        <v>1869810.8500000003</v>
      </c>
      <c r="M202" s="14">
        <v>7723166.6499999994</v>
      </c>
      <c r="N202" s="14">
        <v>2918141.41</v>
      </c>
      <c r="O202" s="14">
        <v>883038.1100000001</v>
      </c>
      <c r="P202" s="13">
        <f t="shared" si="82"/>
        <v>14654016.699999999</v>
      </c>
      <c r="Q202" s="13">
        <f t="shared" si="83"/>
        <v>14654.0167</v>
      </c>
      <c r="R202" s="14">
        <v>447735.19</v>
      </c>
      <c r="S202" s="14">
        <v>1078204.7999999998</v>
      </c>
      <c r="T202" s="14">
        <v>3431648.9000000004</v>
      </c>
      <c r="U202" s="14">
        <v>1109653.3299999998</v>
      </c>
      <c r="V202" s="14">
        <v>599034.16999999993</v>
      </c>
      <c r="W202" s="13">
        <f t="shared" si="84"/>
        <v>6666276.3900000006</v>
      </c>
      <c r="X202" s="13">
        <f t="shared" si="85"/>
        <v>6666.2763900000009</v>
      </c>
      <c r="Y202" s="14">
        <v>435854.91999999993</v>
      </c>
      <c r="Z202" s="14">
        <v>1416595.7589999998</v>
      </c>
      <c r="AA202" s="14">
        <v>2873474.5999999996</v>
      </c>
      <c r="AB202" s="14">
        <v>1307172.9400000002</v>
      </c>
      <c r="AC202" s="14">
        <v>758590.03</v>
      </c>
      <c r="AD202" s="13">
        <f t="shared" si="73"/>
        <v>6889675.1500000004</v>
      </c>
      <c r="AE202" s="13">
        <f t="shared" si="92"/>
        <v>6889.67515</v>
      </c>
      <c r="AF202" s="14">
        <v>12239990.710000005</v>
      </c>
      <c r="AG202" s="14">
        <v>2149191.54</v>
      </c>
      <c r="AH202" s="14">
        <v>4923240.0000000009</v>
      </c>
      <c r="AI202" s="14">
        <v>6218589.3399999989</v>
      </c>
      <c r="AJ202" s="14">
        <f t="shared" si="93"/>
        <v>19312422.250000004</v>
      </c>
      <c r="AK202" s="13">
        <f t="shared" si="88"/>
        <v>25531011.590000004</v>
      </c>
      <c r="AL202" s="13">
        <f t="shared" si="94"/>
        <v>25531.011590000002</v>
      </c>
      <c r="AM202" s="14">
        <f t="shared" si="95"/>
        <v>12409990.580972226</v>
      </c>
      <c r="AN202" s="14">
        <f t="shared" si="96"/>
        <v>2108749.7637096774</v>
      </c>
      <c r="AO202" s="14">
        <f t="shared" si="97"/>
        <v>4830598.3870967757</v>
      </c>
      <c r="AP202" s="14">
        <f t="shared" si="89"/>
        <v>12504825.16</v>
      </c>
      <c r="AQ202" s="14">
        <f t="shared" si="90"/>
        <v>1743036.3899999997</v>
      </c>
      <c r="AR202" s="13">
        <f t="shared" si="91"/>
        <v>25531011.590000004</v>
      </c>
      <c r="AS202" s="13">
        <f t="shared" si="86"/>
        <v>14247861.550000001</v>
      </c>
      <c r="AT202" s="22">
        <v>0</v>
      </c>
      <c r="AU202" s="23">
        <v>0</v>
      </c>
      <c r="AV202" s="24">
        <v>0</v>
      </c>
      <c r="AW202" s="30">
        <v>0</v>
      </c>
      <c r="AX202" s="17">
        <v>13.4</v>
      </c>
      <c r="AY202" s="19">
        <v>41.6</v>
      </c>
      <c r="AZ202" s="21">
        <v>62.400000000000006</v>
      </c>
      <c r="BA202" s="31">
        <v>0</v>
      </c>
      <c r="BB202" s="33">
        <f t="shared" si="98"/>
        <v>0</v>
      </c>
      <c r="BC202" s="33">
        <f t="shared" si="99"/>
        <v>0</v>
      </c>
      <c r="BD202" s="33">
        <f t="shared" si="100"/>
        <v>0</v>
      </c>
      <c r="BE202" s="33">
        <f t="shared" si="101"/>
        <v>0</v>
      </c>
      <c r="BF202" s="14">
        <v>100.84</v>
      </c>
      <c r="BG202" s="14">
        <v>100.84</v>
      </c>
      <c r="BH202" s="14">
        <v>77.37</v>
      </c>
      <c r="BI202" s="14">
        <v>100.84</v>
      </c>
      <c r="BJ202" s="13">
        <f t="shared" si="87"/>
        <v>94.972499999999997</v>
      </c>
      <c r="BK202" s="28">
        <v>0</v>
      </c>
      <c r="BL202" s="28">
        <v>0</v>
      </c>
      <c r="BM202" s="28">
        <v>0</v>
      </c>
      <c r="BN202" s="28">
        <v>0</v>
      </c>
      <c r="BO202" s="28">
        <v>0</v>
      </c>
      <c r="BP202" s="28">
        <v>0</v>
      </c>
      <c r="BQ202" s="28">
        <v>0</v>
      </c>
      <c r="BR202" s="28">
        <v>0</v>
      </c>
      <c r="BS202" s="28">
        <v>1</v>
      </c>
    </row>
    <row r="203" spans="1:71" x14ac:dyDescent="0.4">
      <c r="A203" s="15">
        <v>44105</v>
      </c>
      <c r="B203" s="32">
        <v>202</v>
      </c>
      <c r="C203" s="32">
        <v>744</v>
      </c>
      <c r="D203" s="14">
        <v>961023.4800000001</v>
      </c>
      <c r="E203" s="14">
        <v>2628028.79</v>
      </c>
      <c r="F203" s="14">
        <v>6241392.0200000005</v>
      </c>
      <c r="G203" s="14">
        <v>1953028.2700000003</v>
      </c>
      <c r="H203" s="14">
        <v>1306605.7</v>
      </c>
      <c r="I203" s="13">
        <f t="shared" si="80"/>
        <v>13090078.26</v>
      </c>
      <c r="J203" s="13">
        <f t="shared" si="81"/>
        <v>13090.07826</v>
      </c>
      <c r="K203" s="14">
        <v>1316382.4499999997</v>
      </c>
      <c r="L203" s="14">
        <v>1989742.6699999997</v>
      </c>
      <c r="M203" s="14">
        <v>8042502.8600000003</v>
      </c>
      <c r="N203" s="14">
        <v>3037212.1100000003</v>
      </c>
      <c r="O203" s="14">
        <v>910632.2699999999</v>
      </c>
      <c r="P203" s="13">
        <f t="shared" si="82"/>
        <v>15296472.359999999</v>
      </c>
      <c r="Q203" s="13">
        <f t="shared" si="83"/>
        <v>15296.47236</v>
      </c>
      <c r="R203" s="14">
        <v>456181.74</v>
      </c>
      <c r="S203" s="14">
        <v>1188117.1399999999</v>
      </c>
      <c r="T203" s="14">
        <v>3890202.22</v>
      </c>
      <c r="U203" s="14">
        <v>1176297.7800000003</v>
      </c>
      <c r="V203" s="14">
        <v>642505.571</v>
      </c>
      <c r="W203" s="13">
        <f t="shared" si="84"/>
        <v>7353304.4509999994</v>
      </c>
      <c r="X203" s="13">
        <f t="shared" si="85"/>
        <v>7353.3044509999991</v>
      </c>
      <c r="Y203" s="14">
        <v>426534.69</v>
      </c>
      <c r="Z203" s="14">
        <v>1559237.12</v>
      </c>
      <c r="AA203" s="14">
        <v>3050309.5299999993</v>
      </c>
      <c r="AB203" s="14">
        <v>1352883.1500000001</v>
      </c>
      <c r="AC203" s="14">
        <v>794794.94000000006</v>
      </c>
      <c r="AD203" s="13">
        <f t="shared" si="73"/>
        <v>6980495.540000001</v>
      </c>
      <c r="AE203" s="13">
        <f t="shared" si="92"/>
        <v>6980.4955400000008</v>
      </c>
      <c r="AF203" s="14">
        <v>13089686.359999996</v>
      </c>
      <c r="AG203" s="14">
        <v>2237640.0499999998</v>
      </c>
      <c r="AH203" s="14">
        <v>5454765.9399999995</v>
      </c>
      <c r="AI203" s="14">
        <v>6547682.2200000016</v>
      </c>
      <c r="AJ203" s="14">
        <f t="shared" si="93"/>
        <v>20782092.349999994</v>
      </c>
      <c r="AK203" s="13">
        <f t="shared" si="88"/>
        <v>27329774.569999997</v>
      </c>
      <c r="AL203" s="13">
        <f t="shared" si="94"/>
        <v>27329.774569999998</v>
      </c>
      <c r="AM203" s="14">
        <f t="shared" si="95"/>
        <v>12843375.057526877</v>
      </c>
      <c r="AN203" s="14">
        <f t="shared" si="96"/>
        <v>2195533.9200268816</v>
      </c>
      <c r="AO203" s="14">
        <f t="shared" si="97"/>
        <v>5352122.4948924733</v>
      </c>
      <c r="AP203" s="14">
        <f t="shared" si="89"/>
        <v>13058832.309999999</v>
      </c>
      <c r="AQ203" s="14">
        <f t="shared" si="90"/>
        <v>1898538.5109999999</v>
      </c>
      <c r="AR203" s="13">
        <f t="shared" si="91"/>
        <v>27329774.569999997</v>
      </c>
      <c r="AS203" s="13">
        <f t="shared" si="86"/>
        <v>14957370.820999999</v>
      </c>
      <c r="AT203" s="22">
        <v>0</v>
      </c>
      <c r="AU203" s="23">
        <v>0</v>
      </c>
      <c r="AV203" s="24">
        <v>0</v>
      </c>
      <c r="AW203" s="30">
        <v>0</v>
      </c>
      <c r="AX203" s="17">
        <v>13.4</v>
      </c>
      <c r="AY203" s="19">
        <v>41.6</v>
      </c>
      <c r="AZ203" s="21">
        <v>62.400000000000006</v>
      </c>
      <c r="BA203" s="31">
        <v>0</v>
      </c>
      <c r="BB203" s="33">
        <f t="shared" si="98"/>
        <v>0</v>
      </c>
      <c r="BC203" s="33">
        <f t="shared" si="99"/>
        <v>0</v>
      </c>
      <c r="BD203" s="33">
        <f t="shared" si="100"/>
        <v>0</v>
      </c>
      <c r="BE203" s="33">
        <f t="shared" si="101"/>
        <v>0</v>
      </c>
      <c r="BF203" s="14">
        <v>288.64</v>
      </c>
      <c r="BG203" s="14">
        <v>288.64</v>
      </c>
      <c r="BH203" s="14">
        <v>182.12</v>
      </c>
      <c r="BI203" s="14">
        <v>288.64</v>
      </c>
      <c r="BJ203" s="13">
        <f t="shared" si="87"/>
        <v>262.01</v>
      </c>
      <c r="BK203" s="28">
        <v>0</v>
      </c>
      <c r="BL203" s="28">
        <v>0</v>
      </c>
      <c r="BM203" s="28">
        <v>0</v>
      </c>
      <c r="BN203" s="28">
        <v>0</v>
      </c>
      <c r="BO203" s="28">
        <v>0</v>
      </c>
      <c r="BP203" s="28">
        <v>0</v>
      </c>
      <c r="BQ203" s="28">
        <v>0</v>
      </c>
      <c r="BR203" s="28">
        <v>0</v>
      </c>
      <c r="BS203" s="28">
        <v>1</v>
      </c>
    </row>
    <row r="204" spans="1:71" x14ac:dyDescent="0.4">
      <c r="A204" s="15">
        <v>44136</v>
      </c>
      <c r="B204" s="32">
        <v>203</v>
      </c>
      <c r="C204" s="32">
        <v>719</v>
      </c>
      <c r="D204" s="14">
        <v>926030.91999999993</v>
      </c>
      <c r="E204" s="14">
        <v>2680088.25</v>
      </c>
      <c r="F204" s="14">
        <v>5999234.9400000004</v>
      </c>
      <c r="G204" s="14">
        <v>1950981.34</v>
      </c>
      <c r="H204" s="14">
        <v>1221558</v>
      </c>
      <c r="I204" s="13">
        <f t="shared" si="80"/>
        <v>12777893.449999999</v>
      </c>
      <c r="J204" s="13">
        <f t="shared" si="81"/>
        <v>12777.89345</v>
      </c>
      <c r="K204" s="14">
        <v>1242216.2400000002</v>
      </c>
      <c r="L204" s="14">
        <v>1811252.3399999996</v>
      </c>
      <c r="M204" s="14">
        <v>7878698.5300000003</v>
      </c>
      <c r="N204" s="14">
        <v>3004998.6099</v>
      </c>
      <c r="O204" s="14">
        <v>855515.16</v>
      </c>
      <c r="P204" s="13">
        <f t="shared" si="82"/>
        <v>14792680.879899999</v>
      </c>
      <c r="Q204" s="13">
        <f t="shared" si="83"/>
        <v>14792.680879899999</v>
      </c>
      <c r="R204" s="14">
        <v>440280.13</v>
      </c>
      <c r="S204" s="14">
        <v>1146756.6600000001</v>
      </c>
      <c r="T204" s="14">
        <v>3718646.92</v>
      </c>
      <c r="U204" s="14">
        <v>1217801.9000000001</v>
      </c>
      <c r="V204" s="14">
        <v>626656.25000000012</v>
      </c>
      <c r="W204" s="13">
        <f t="shared" si="84"/>
        <v>7150141.8600000003</v>
      </c>
      <c r="X204" s="13">
        <f t="shared" si="85"/>
        <v>7150.1418600000006</v>
      </c>
      <c r="Y204" s="14">
        <v>399176.76</v>
      </c>
      <c r="Z204" s="14">
        <v>1371718.5399999998</v>
      </c>
      <c r="AA204" s="14">
        <v>2780783.0199999996</v>
      </c>
      <c r="AB204" s="14">
        <v>1443068.6600000001</v>
      </c>
      <c r="AC204" s="14">
        <v>715230.61999999988</v>
      </c>
      <c r="AD204" s="13">
        <f t="shared" si="73"/>
        <v>6624573.5800000001</v>
      </c>
      <c r="AE204" s="13">
        <f t="shared" si="92"/>
        <v>6624.5735800000002</v>
      </c>
      <c r="AF204" s="14">
        <v>12777455.249999996</v>
      </c>
      <c r="AG204" s="14">
        <v>2019582.8200000008</v>
      </c>
      <c r="AH204" s="14">
        <v>5243745.5300000012</v>
      </c>
      <c r="AI204" s="14">
        <v>6080658.1099999985</v>
      </c>
      <c r="AJ204" s="14">
        <f t="shared" si="93"/>
        <v>20040783.599999998</v>
      </c>
      <c r="AK204" s="13">
        <f t="shared" si="88"/>
        <v>26121441.709999997</v>
      </c>
      <c r="AL204" s="13">
        <f t="shared" si="94"/>
        <v>26121.441709999996</v>
      </c>
      <c r="AM204" s="14">
        <f t="shared" si="95"/>
        <v>12972937.875521554</v>
      </c>
      <c r="AN204" s="14">
        <f t="shared" si="96"/>
        <v>1981579.917473119</v>
      </c>
      <c r="AO204" s="14">
        <f t="shared" si="97"/>
        <v>5145072.8990591411</v>
      </c>
      <c r="AP204" s="14">
        <f t="shared" si="89"/>
        <v>12773098.059899999</v>
      </c>
      <c r="AQ204" s="14">
        <f t="shared" si="90"/>
        <v>1906396.3299999991</v>
      </c>
      <c r="AR204" s="13">
        <f t="shared" si="91"/>
        <v>26121441.709999997</v>
      </c>
      <c r="AS204" s="13">
        <f t="shared" si="86"/>
        <v>14679494.389899999</v>
      </c>
      <c r="AT204" s="22">
        <v>0</v>
      </c>
      <c r="AU204" s="23">
        <v>0</v>
      </c>
      <c r="AV204" s="24">
        <v>0</v>
      </c>
      <c r="AW204" s="30">
        <v>0</v>
      </c>
      <c r="AX204" s="17">
        <v>13.4</v>
      </c>
      <c r="AY204" s="19">
        <v>41.6</v>
      </c>
      <c r="AZ204" s="21">
        <v>62.400000000000006</v>
      </c>
      <c r="BA204" s="31">
        <v>0</v>
      </c>
      <c r="BB204" s="33">
        <f t="shared" si="98"/>
        <v>0</v>
      </c>
      <c r="BC204" s="33">
        <f t="shared" si="99"/>
        <v>0</v>
      </c>
      <c r="BD204" s="33">
        <f t="shared" si="100"/>
        <v>0</v>
      </c>
      <c r="BE204" s="33">
        <f t="shared" si="101"/>
        <v>0</v>
      </c>
      <c r="BF204" s="14">
        <v>502.7</v>
      </c>
      <c r="BG204" s="14">
        <v>502.7</v>
      </c>
      <c r="BH204" s="14">
        <v>242.52</v>
      </c>
      <c r="BI204" s="14">
        <v>502.7</v>
      </c>
      <c r="BJ204" s="13">
        <f t="shared" si="87"/>
        <v>437.65500000000003</v>
      </c>
      <c r="BK204" s="28">
        <v>0</v>
      </c>
      <c r="BL204" s="28">
        <v>0</v>
      </c>
      <c r="BM204" s="28">
        <v>0</v>
      </c>
      <c r="BN204" s="28">
        <v>0</v>
      </c>
      <c r="BO204" s="28">
        <v>0</v>
      </c>
      <c r="BP204" s="28">
        <v>0</v>
      </c>
      <c r="BQ204" s="28">
        <v>0</v>
      </c>
      <c r="BR204" s="28">
        <v>0</v>
      </c>
      <c r="BS204" s="28">
        <v>1</v>
      </c>
    </row>
    <row r="205" spans="1:71" x14ac:dyDescent="0.4">
      <c r="A205" s="15">
        <v>44166</v>
      </c>
      <c r="B205" s="32">
        <v>204</v>
      </c>
      <c r="C205" s="32">
        <v>744</v>
      </c>
      <c r="D205" s="14">
        <v>856867.66</v>
      </c>
      <c r="E205" s="14">
        <v>2741443.78</v>
      </c>
      <c r="F205" s="14">
        <v>6377972.0099999998</v>
      </c>
      <c r="G205" s="14">
        <v>2116828.3100000005</v>
      </c>
      <c r="H205" s="14">
        <v>1219580.31</v>
      </c>
      <c r="I205" s="13">
        <f t="shared" si="80"/>
        <v>13312692.07</v>
      </c>
      <c r="J205" s="13">
        <f t="shared" si="81"/>
        <v>13312.692070000001</v>
      </c>
      <c r="K205" s="14">
        <v>1276703.8399999999</v>
      </c>
      <c r="L205" s="14">
        <v>1831074.3800000001</v>
      </c>
      <c r="M205" s="14">
        <v>7832769.4799999995</v>
      </c>
      <c r="N205" s="14">
        <v>2875937.45</v>
      </c>
      <c r="O205" s="14">
        <v>852468.67</v>
      </c>
      <c r="P205" s="13">
        <f t="shared" si="82"/>
        <v>14668953.819999998</v>
      </c>
      <c r="Q205" s="13">
        <f t="shared" si="83"/>
        <v>14668.953819999999</v>
      </c>
      <c r="R205" s="14">
        <v>435348.25</v>
      </c>
      <c r="S205" s="14">
        <v>1178772.6699999997</v>
      </c>
      <c r="T205" s="14">
        <v>3965808.8300000005</v>
      </c>
      <c r="U205" s="14">
        <v>1309578.2699999996</v>
      </c>
      <c r="V205" s="14">
        <v>630870.10999999987</v>
      </c>
      <c r="W205" s="13">
        <f t="shared" si="84"/>
        <v>7520378.129999999</v>
      </c>
      <c r="X205" s="13">
        <f t="shared" si="85"/>
        <v>7520.3781299999991</v>
      </c>
      <c r="Y205" s="14">
        <v>422831.94</v>
      </c>
      <c r="Z205" s="14">
        <v>1354388.4700000002</v>
      </c>
      <c r="AA205" s="14">
        <v>2630930.5199999996</v>
      </c>
      <c r="AB205" s="14">
        <v>1540549.6800000002</v>
      </c>
      <c r="AC205" s="14">
        <v>710677.9</v>
      </c>
      <c r="AD205" s="13">
        <f t="shared" si="73"/>
        <v>6775607.1199999992</v>
      </c>
      <c r="AE205" s="13">
        <f t="shared" si="92"/>
        <v>6775.6071199999988</v>
      </c>
      <c r="AF205" s="14">
        <v>13312413.469999995</v>
      </c>
      <c r="AG205" s="14">
        <v>1929787.1</v>
      </c>
      <c r="AH205" s="14">
        <v>5475368.7199999997</v>
      </c>
      <c r="AI205" s="14">
        <v>6032892.1200000001</v>
      </c>
      <c r="AJ205" s="14">
        <f t="shared" si="93"/>
        <v>20717569.289999995</v>
      </c>
      <c r="AK205" s="13">
        <f t="shared" si="88"/>
        <v>26750461.409999996</v>
      </c>
      <c r="AL205" s="13">
        <f t="shared" si="94"/>
        <v>26750.461409999996</v>
      </c>
      <c r="AM205" s="14">
        <f t="shared" si="95"/>
        <v>13061911.065994618</v>
      </c>
      <c r="AN205" s="14">
        <f t="shared" si="96"/>
        <v>1893473.9018817204</v>
      </c>
      <c r="AO205" s="14">
        <f t="shared" si="97"/>
        <v>5372337.5881720427</v>
      </c>
      <c r="AP205" s="14">
        <f t="shared" si="89"/>
        <v>12739166.719999999</v>
      </c>
      <c r="AQ205" s="14">
        <f t="shared" si="90"/>
        <v>2045009.4099999992</v>
      </c>
      <c r="AR205" s="13">
        <f t="shared" si="91"/>
        <v>26750461.409999996</v>
      </c>
      <c r="AS205" s="13">
        <f t="shared" si="86"/>
        <v>14784176.129999999</v>
      </c>
      <c r="AT205" s="22">
        <v>0</v>
      </c>
      <c r="AU205" s="23">
        <v>0</v>
      </c>
      <c r="AV205" s="24">
        <v>1</v>
      </c>
      <c r="AW205" s="30">
        <v>0</v>
      </c>
      <c r="AX205" s="17">
        <v>13.4</v>
      </c>
      <c r="AY205" s="19">
        <v>41.6</v>
      </c>
      <c r="AZ205" s="21">
        <v>62.400000000000006</v>
      </c>
      <c r="BA205" s="31">
        <v>0</v>
      </c>
      <c r="BB205" s="33">
        <f t="shared" si="98"/>
        <v>0</v>
      </c>
      <c r="BC205" s="33">
        <f t="shared" si="99"/>
        <v>0</v>
      </c>
      <c r="BD205" s="33">
        <f t="shared" si="100"/>
        <v>830694600.52799976</v>
      </c>
      <c r="BE205" s="33">
        <f t="shared" si="101"/>
        <v>0</v>
      </c>
      <c r="BF205" s="14">
        <v>267.49</v>
      </c>
      <c r="BG205" s="14">
        <v>267.49</v>
      </c>
      <c r="BH205" s="14">
        <v>265.01</v>
      </c>
      <c r="BI205" s="14">
        <v>267.49</v>
      </c>
      <c r="BJ205" s="13">
        <f t="shared" si="87"/>
        <v>266.87</v>
      </c>
      <c r="BK205" s="28">
        <v>0</v>
      </c>
      <c r="BL205" s="28">
        <v>0</v>
      </c>
      <c r="BM205" s="28">
        <v>0</v>
      </c>
      <c r="BN205" s="28">
        <v>0</v>
      </c>
      <c r="BO205" s="28">
        <v>0</v>
      </c>
      <c r="BP205" s="28">
        <v>0</v>
      </c>
      <c r="BQ205" s="28">
        <v>0</v>
      </c>
      <c r="BR205" s="28">
        <v>0</v>
      </c>
      <c r="BS205" s="28">
        <v>1</v>
      </c>
    </row>
    <row r="206" spans="1:71" x14ac:dyDescent="0.4">
      <c r="A206" s="15">
        <v>44197</v>
      </c>
      <c r="B206" s="32">
        <v>205</v>
      </c>
      <c r="C206" s="32">
        <v>744</v>
      </c>
      <c r="D206" s="14">
        <v>830281.77</v>
      </c>
      <c r="E206" s="14">
        <v>2758984.88</v>
      </c>
      <c r="F206" s="14">
        <v>6571311.6400000006</v>
      </c>
      <c r="G206" s="14">
        <v>2260371.61</v>
      </c>
      <c r="H206" s="14">
        <v>1176796.0100000002</v>
      </c>
      <c r="I206" s="13">
        <f t="shared" si="80"/>
        <v>13597745.91</v>
      </c>
      <c r="J206" s="13">
        <f t="shared" si="81"/>
        <v>13597.74591</v>
      </c>
      <c r="K206" s="14">
        <v>1269517.9200000002</v>
      </c>
      <c r="L206" s="14">
        <v>1907002.4699999997</v>
      </c>
      <c r="M206" s="14">
        <v>8018282.4999999981</v>
      </c>
      <c r="N206" s="14">
        <v>2836727.42</v>
      </c>
      <c r="O206" s="14">
        <v>807461.0199999999</v>
      </c>
      <c r="P206" s="13">
        <f t="shared" si="82"/>
        <v>14838991.329999996</v>
      </c>
      <c r="Q206" s="13">
        <f t="shared" si="83"/>
        <v>14838.991329999997</v>
      </c>
      <c r="R206" s="14">
        <v>388694.85</v>
      </c>
      <c r="S206" s="14">
        <v>1220214.8899999997</v>
      </c>
      <c r="T206" s="14">
        <v>4120381.65</v>
      </c>
      <c r="U206" s="14">
        <v>1348624.5999999999</v>
      </c>
      <c r="V206" s="14">
        <v>576188.93000000005</v>
      </c>
      <c r="W206" s="13">
        <f t="shared" si="84"/>
        <v>7654104.919999999</v>
      </c>
      <c r="X206" s="13">
        <f t="shared" si="85"/>
        <v>7654.1049199999989</v>
      </c>
      <c r="Y206" s="14">
        <v>385708.08</v>
      </c>
      <c r="Z206" s="14">
        <v>1520880.8599999999</v>
      </c>
      <c r="AA206" s="14">
        <v>2730567.2099999995</v>
      </c>
      <c r="AB206" s="14">
        <v>1658471.7800000003</v>
      </c>
      <c r="AC206" s="14">
        <v>618051.17000000004</v>
      </c>
      <c r="AD206" s="13">
        <f t="shared" si="73"/>
        <v>6781721.9500000002</v>
      </c>
      <c r="AE206" s="13">
        <f t="shared" si="92"/>
        <v>6781.7219500000001</v>
      </c>
      <c r="AF206" s="14">
        <v>13653561.42</v>
      </c>
      <c r="AG206" s="14">
        <v>1858596.39</v>
      </c>
      <c r="AH206" s="14">
        <v>5535406.870000001</v>
      </c>
      <c r="AI206" s="14">
        <v>6292205.9299999988</v>
      </c>
      <c r="AJ206" s="14">
        <f t="shared" si="93"/>
        <v>21047564.68</v>
      </c>
      <c r="AK206" s="13">
        <f t="shared" si="88"/>
        <v>27339770.609999999</v>
      </c>
      <c r="AL206" s="13">
        <f t="shared" si="94"/>
        <v>27339.77061</v>
      </c>
      <c r="AM206" s="14">
        <f t="shared" si="95"/>
        <v>13396639.56532258</v>
      </c>
      <c r="AN206" s="14">
        <f t="shared" si="96"/>
        <v>1823622.8020161288</v>
      </c>
      <c r="AO206" s="14">
        <f t="shared" si="97"/>
        <v>5431245.9880376356</v>
      </c>
      <c r="AP206" s="14">
        <f t="shared" si="89"/>
        <v>12980394.939999996</v>
      </c>
      <c r="AQ206" s="14">
        <f t="shared" si="90"/>
        <v>2118698.049999998</v>
      </c>
      <c r="AR206" s="13">
        <f t="shared" si="91"/>
        <v>27339770.609999999</v>
      </c>
      <c r="AS206" s="13">
        <f t="shared" si="86"/>
        <v>15099092.989999995</v>
      </c>
      <c r="AT206" s="22">
        <v>1</v>
      </c>
      <c r="AU206" s="23">
        <v>0</v>
      </c>
      <c r="AV206" s="24">
        <v>0</v>
      </c>
      <c r="AW206" s="30">
        <v>0</v>
      </c>
      <c r="AX206" s="17">
        <v>13.4</v>
      </c>
      <c r="AY206" s="19">
        <v>41.6</v>
      </c>
      <c r="AZ206" s="21">
        <v>62.400000000000006</v>
      </c>
      <c r="BA206" s="31">
        <v>0</v>
      </c>
      <c r="BB206" s="33">
        <f t="shared" si="98"/>
        <v>182957723.028</v>
      </c>
      <c r="BC206" s="33">
        <f t="shared" si="99"/>
        <v>0</v>
      </c>
      <c r="BD206" s="33">
        <f t="shared" si="100"/>
        <v>0</v>
      </c>
      <c r="BE206" s="33">
        <f t="shared" si="101"/>
        <v>0</v>
      </c>
      <c r="BF206" s="14">
        <v>242.72</v>
      </c>
      <c r="BG206" s="14">
        <v>240.37</v>
      </c>
      <c r="BH206" s="14">
        <v>239.02</v>
      </c>
      <c r="BI206" s="14">
        <v>240.4</v>
      </c>
      <c r="BJ206" s="13">
        <f t="shared" si="87"/>
        <v>240.6275</v>
      </c>
      <c r="BK206" s="28">
        <v>0</v>
      </c>
      <c r="BL206" s="28">
        <v>0</v>
      </c>
      <c r="BM206" s="28">
        <v>0</v>
      </c>
      <c r="BN206" s="28">
        <v>0</v>
      </c>
      <c r="BO206" s="28">
        <v>0</v>
      </c>
      <c r="BP206" s="28">
        <v>0</v>
      </c>
      <c r="BQ206" s="28">
        <v>0</v>
      </c>
      <c r="BR206" s="28">
        <v>0</v>
      </c>
      <c r="BS206" s="28">
        <v>1</v>
      </c>
    </row>
    <row r="207" spans="1:71" x14ac:dyDescent="0.4">
      <c r="A207" s="15">
        <v>44228</v>
      </c>
      <c r="B207" s="32">
        <v>206</v>
      </c>
      <c r="C207" s="32">
        <v>673</v>
      </c>
      <c r="D207" s="14">
        <v>803678</v>
      </c>
      <c r="E207" s="14">
        <v>2619758.5100000002</v>
      </c>
      <c r="F207" s="14">
        <v>6192199.7000000002</v>
      </c>
      <c r="G207" s="14">
        <v>2107756.15</v>
      </c>
      <c r="H207" s="14">
        <v>1092833.1599999999</v>
      </c>
      <c r="I207" s="13">
        <f t="shared" si="80"/>
        <v>12816225.520000001</v>
      </c>
      <c r="J207" s="13">
        <f t="shared" si="81"/>
        <v>12816.225520000002</v>
      </c>
      <c r="K207" s="14">
        <v>1209845.02</v>
      </c>
      <c r="L207" s="14">
        <v>1825126.4799999997</v>
      </c>
      <c r="M207" s="14">
        <v>7688679.8300000001</v>
      </c>
      <c r="N207" s="14">
        <v>2849240.19</v>
      </c>
      <c r="O207" s="14">
        <v>810030.91999999993</v>
      </c>
      <c r="P207" s="13">
        <f t="shared" si="82"/>
        <v>14382922.439999999</v>
      </c>
      <c r="Q207" s="13">
        <f t="shared" si="83"/>
        <v>14382.92244</v>
      </c>
      <c r="R207" s="14">
        <v>368359.46</v>
      </c>
      <c r="S207" s="14">
        <v>1192507.0899999999</v>
      </c>
      <c r="T207" s="14">
        <v>3989919.84</v>
      </c>
      <c r="U207" s="14">
        <v>1380638.1300000001</v>
      </c>
      <c r="V207" s="14">
        <v>599518.05999999994</v>
      </c>
      <c r="W207" s="13">
        <f t="shared" si="84"/>
        <v>7530942.5799999991</v>
      </c>
      <c r="X207" s="13">
        <f t="shared" si="85"/>
        <v>7530.942579999999</v>
      </c>
      <c r="Y207" s="14">
        <v>380296.68000000005</v>
      </c>
      <c r="Z207" s="14">
        <v>1393994.77</v>
      </c>
      <c r="AA207" s="14">
        <v>2627573.2199999993</v>
      </c>
      <c r="AB207" s="14">
        <v>1622629.55</v>
      </c>
      <c r="AC207" s="14">
        <v>663645.30000000005</v>
      </c>
      <c r="AD207" s="13">
        <f t="shared" si="73"/>
        <v>6575890.1699999999</v>
      </c>
      <c r="AE207" s="13">
        <f t="shared" si="92"/>
        <v>6575.8901699999997</v>
      </c>
      <c r="AF207" s="14">
        <v>12875575.51</v>
      </c>
      <c r="AG207" s="14">
        <v>1958776.7899999998</v>
      </c>
      <c r="AH207" s="14">
        <v>5491076.5300000012</v>
      </c>
      <c r="AI207" s="14">
        <v>6085855.6499999994</v>
      </c>
      <c r="AJ207" s="14">
        <f t="shared" si="93"/>
        <v>20325428.829999998</v>
      </c>
      <c r="AK207" s="13">
        <f t="shared" si="88"/>
        <v>26411284.479999997</v>
      </c>
      <c r="AL207" s="13">
        <f t="shared" si="94"/>
        <v>26411.284479999998</v>
      </c>
      <c r="AM207" s="14">
        <f t="shared" si="95"/>
        <v>13966077.44769688</v>
      </c>
      <c r="AN207" s="14">
        <f t="shared" si="96"/>
        <v>1921918.0869623655</v>
      </c>
      <c r="AO207" s="14">
        <f t="shared" si="97"/>
        <v>5387749.8211021516</v>
      </c>
      <c r="AP207" s="14">
        <f t="shared" si="89"/>
        <v>12424145.65</v>
      </c>
      <c r="AQ207" s="14">
        <f t="shared" si="90"/>
        <v>2039866.049999998</v>
      </c>
      <c r="AR207" s="13">
        <f t="shared" si="91"/>
        <v>26411284.479999997</v>
      </c>
      <c r="AS207" s="13">
        <f t="shared" si="86"/>
        <v>14464011.699999999</v>
      </c>
      <c r="AT207" s="22">
        <v>1</v>
      </c>
      <c r="AU207" s="23">
        <v>0</v>
      </c>
      <c r="AV207" s="24">
        <v>0</v>
      </c>
      <c r="AW207" s="30">
        <v>0</v>
      </c>
      <c r="AX207" s="17">
        <v>13.4</v>
      </c>
      <c r="AY207" s="19">
        <v>41.6</v>
      </c>
      <c r="AZ207" s="21">
        <v>62.400000000000006</v>
      </c>
      <c r="BA207" s="31">
        <v>0</v>
      </c>
      <c r="BB207" s="33">
        <f t="shared" si="98"/>
        <v>172532711.83399999</v>
      </c>
      <c r="BC207" s="33">
        <f t="shared" si="99"/>
        <v>0</v>
      </c>
      <c r="BD207" s="33">
        <f t="shared" si="100"/>
        <v>0</v>
      </c>
      <c r="BE207" s="33">
        <f t="shared" si="101"/>
        <v>0</v>
      </c>
      <c r="BF207" s="14">
        <v>165.98</v>
      </c>
      <c r="BG207" s="14">
        <v>164.4</v>
      </c>
      <c r="BH207" s="14">
        <v>162.68</v>
      </c>
      <c r="BI207" s="14">
        <v>162.5</v>
      </c>
      <c r="BJ207" s="13">
        <f t="shared" si="87"/>
        <v>163.89</v>
      </c>
      <c r="BK207" s="28">
        <v>0</v>
      </c>
      <c r="BL207" s="28">
        <v>0</v>
      </c>
      <c r="BM207" s="28">
        <v>0</v>
      </c>
      <c r="BN207" s="28">
        <v>0</v>
      </c>
      <c r="BO207" s="28">
        <v>0</v>
      </c>
      <c r="BP207" s="28">
        <v>0</v>
      </c>
      <c r="BQ207" s="28">
        <v>0</v>
      </c>
      <c r="BR207" s="28">
        <v>0</v>
      </c>
      <c r="BS207" s="28">
        <v>1</v>
      </c>
    </row>
    <row r="208" spans="1:71" x14ac:dyDescent="0.4">
      <c r="A208" s="15">
        <v>44256</v>
      </c>
      <c r="B208" s="32">
        <v>207</v>
      </c>
      <c r="C208" s="32">
        <v>744</v>
      </c>
      <c r="D208" s="14">
        <v>820022.59</v>
      </c>
      <c r="E208" s="14">
        <v>2727749.0799999996</v>
      </c>
      <c r="F208" s="14">
        <v>6321507.6600000001</v>
      </c>
      <c r="G208" s="14">
        <v>2190795.1999999997</v>
      </c>
      <c r="H208" s="14">
        <v>1144302.6800000002</v>
      </c>
      <c r="I208" s="13">
        <f t="shared" si="80"/>
        <v>13204377.209999999</v>
      </c>
      <c r="J208" s="13">
        <f t="shared" si="81"/>
        <v>13204.377209999999</v>
      </c>
      <c r="K208" s="14">
        <v>1313112.97</v>
      </c>
      <c r="L208" s="14">
        <v>1943020.6400000001</v>
      </c>
      <c r="M208" s="14">
        <v>8391607</v>
      </c>
      <c r="N208" s="14">
        <v>3060929.3800000008</v>
      </c>
      <c r="O208" s="14">
        <v>879133.66</v>
      </c>
      <c r="P208" s="13">
        <f t="shared" si="82"/>
        <v>15587803.65</v>
      </c>
      <c r="Q208" s="13">
        <f t="shared" si="83"/>
        <v>15587.80365</v>
      </c>
      <c r="R208" s="14">
        <v>381056.96</v>
      </c>
      <c r="S208" s="14">
        <v>1188984.8399999999</v>
      </c>
      <c r="T208" s="14">
        <v>4447538.53</v>
      </c>
      <c r="U208" s="14">
        <v>1402154.7299999997</v>
      </c>
      <c r="V208" s="14">
        <v>613877.61</v>
      </c>
      <c r="W208" s="13">
        <f t="shared" si="84"/>
        <v>8033612.6699999999</v>
      </c>
      <c r="X208" s="13">
        <f t="shared" si="85"/>
        <v>8033.6126699999995</v>
      </c>
      <c r="Y208" s="14">
        <v>385731.87999999995</v>
      </c>
      <c r="Z208" s="14">
        <v>1375852.24</v>
      </c>
      <c r="AA208" s="14">
        <v>2767443.5409999997</v>
      </c>
      <c r="AB208" s="14">
        <v>1589687.06</v>
      </c>
      <c r="AC208" s="14">
        <v>634256.62</v>
      </c>
      <c r="AD208" s="13">
        <f t="shared" si="73"/>
        <v>6833919.1610000003</v>
      </c>
      <c r="AE208" s="13">
        <f t="shared" si="92"/>
        <v>6833.9191610000007</v>
      </c>
      <c r="AF208" s="14">
        <v>13256125.510000005</v>
      </c>
      <c r="AG208" s="14">
        <v>2246201.5200000005</v>
      </c>
      <c r="AH208" s="14">
        <v>5957796.620000001</v>
      </c>
      <c r="AI208" s="14">
        <v>6135618.3599999994</v>
      </c>
      <c r="AJ208" s="14">
        <f t="shared" si="93"/>
        <v>21460123.650000006</v>
      </c>
      <c r="AK208" s="13">
        <f t="shared" si="88"/>
        <v>27595742.010000005</v>
      </c>
      <c r="AL208" s="13">
        <f t="shared" si="94"/>
        <v>27595.742010000005</v>
      </c>
      <c r="AM208" s="14">
        <f t="shared" si="95"/>
        <v>13006682.288037639</v>
      </c>
      <c r="AN208" s="14">
        <f t="shared" si="96"/>
        <v>2203934.2870967747</v>
      </c>
      <c r="AO208" s="14">
        <f t="shared" si="97"/>
        <v>5845687.5438172054</v>
      </c>
      <c r="AP208" s="14">
        <f t="shared" si="89"/>
        <v>13341602.129999999</v>
      </c>
      <c r="AQ208" s="14">
        <f t="shared" si="90"/>
        <v>2075816.0499999989</v>
      </c>
      <c r="AR208" s="13">
        <f t="shared" si="91"/>
        <v>27595742.010000005</v>
      </c>
      <c r="AS208" s="13">
        <f t="shared" si="86"/>
        <v>15417418.179999998</v>
      </c>
      <c r="AT208" s="22">
        <v>1</v>
      </c>
      <c r="AU208" s="23">
        <v>0</v>
      </c>
      <c r="AV208" s="24">
        <v>0</v>
      </c>
      <c r="AW208" s="30">
        <v>0</v>
      </c>
      <c r="AX208" s="17">
        <v>13.4</v>
      </c>
      <c r="AY208" s="19">
        <v>41.6</v>
      </c>
      <c r="AZ208" s="21">
        <v>62.400000000000006</v>
      </c>
      <c r="BA208" s="31">
        <v>0</v>
      </c>
      <c r="BB208" s="33">
        <f t="shared" si="98"/>
        <v>177632081.83400008</v>
      </c>
      <c r="BC208" s="33">
        <f t="shared" si="99"/>
        <v>0</v>
      </c>
      <c r="BD208" s="33">
        <f t="shared" si="100"/>
        <v>0</v>
      </c>
      <c r="BE208" s="33">
        <f t="shared" si="101"/>
        <v>0</v>
      </c>
      <c r="BF208" s="14">
        <v>109.02</v>
      </c>
      <c r="BG208" s="14">
        <v>110.28</v>
      </c>
      <c r="BH208" s="14">
        <v>78.02</v>
      </c>
      <c r="BI208" s="14">
        <v>55.57</v>
      </c>
      <c r="BJ208" s="13">
        <f t="shared" si="87"/>
        <v>88.222499999999997</v>
      </c>
      <c r="BK208" s="28">
        <v>0</v>
      </c>
      <c r="BL208" s="28">
        <v>0</v>
      </c>
      <c r="BM208" s="28">
        <v>0</v>
      </c>
      <c r="BN208" s="28">
        <v>0</v>
      </c>
      <c r="BO208" s="28">
        <v>0</v>
      </c>
      <c r="BP208" s="28">
        <v>0</v>
      </c>
      <c r="BQ208" s="28">
        <v>0</v>
      </c>
      <c r="BR208" s="28">
        <v>0</v>
      </c>
      <c r="BS208" s="28">
        <v>1</v>
      </c>
    </row>
    <row r="209" spans="1:71" x14ac:dyDescent="0.4">
      <c r="A209" s="15">
        <v>44287</v>
      </c>
      <c r="B209" s="32">
        <v>208</v>
      </c>
      <c r="C209" s="32">
        <v>720</v>
      </c>
      <c r="D209" s="14">
        <v>864941.75</v>
      </c>
      <c r="E209" s="14">
        <v>2774864.3400000003</v>
      </c>
      <c r="F209" s="14">
        <v>6349461.8500000006</v>
      </c>
      <c r="G209" s="14">
        <v>2109543.7799999998</v>
      </c>
      <c r="H209" s="14">
        <v>1196650.69</v>
      </c>
      <c r="I209" s="13">
        <f t="shared" si="80"/>
        <v>13295462.41</v>
      </c>
      <c r="J209" s="13">
        <f t="shared" si="81"/>
        <v>13295.46241</v>
      </c>
      <c r="K209" s="14">
        <v>1315161.8</v>
      </c>
      <c r="L209" s="14">
        <v>1859248.55</v>
      </c>
      <c r="M209" s="14">
        <v>8105556.7599999998</v>
      </c>
      <c r="N209" s="14">
        <v>3077863.7900000005</v>
      </c>
      <c r="O209" s="14">
        <v>848030.19000000006</v>
      </c>
      <c r="P209" s="13">
        <f t="shared" si="82"/>
        <v>15205861.09</v>
      </c>
      <c r="Q209" s="13">
        <f t="shared" si="83"/>
        <v>15205.86109</v>
      </c>
      <c r="R209" s="14">
        <v>407649.95999999996</v>
      </c>
      <c r="S209" s="14">
        <v>1151480.97</v>
      </c>
      <c r="T209" s="14">
        <v>3786102.64</v>
      </c>
      <c r="U209" s="14">
        <v>1353177.36</v>
      </c>
      <c r="V209" s="14">
        <v>588813.94000000006</v>
      </c>
      <c r="W209" s="13">
        <f t="shared" si="84"/>
        <v>7287224.870000001</v>
      </c>
      <c r="X209" s="13">
        <f t="shared" si="85"/>
        <v>7287.2248700000009</v>
      </c>
      <c r="Y209" s="14">
        <v>400419.62</v>
      </c>
      <c r="Z209" s="14">
        <v>1408220.29</v>
      </c>
      <c r="AA209" s="14">
        <v>2757772.52</v>
      </c>
      <c r="AB209" s="14">
        <v>1561001.4699999997</v>
      </c>
      <c r="AC209" s="14">
        <v>647950.59</v>
      </c>
      <c r="AD209" s="13">
        <f t="shared" si="73"/>
        <v>6753639.449</v>
      </c>
      <c r="AE209" s="13">
        <f t="shared" si="92"/>
        <v>6753.6394490000002</v>
      </c>
      <c r="AF209" s="14">
        <v>13358596.949999994</v>
      </c>
      <c r="AG209" s="14">
        <v>2042484.1399999997</v>
      </c>
      <c r="AH209" s="14">
        <v>5295692.3299999982</v>
      </c>
      <c r="AI209" s="14">
        <v>6111241.4900000002</v>
      </c>
      <c r="AJ209" s="14">
        <f t="shared" si="93"/>
        <v>20696773.419999991</v>
      </c>
      <c r="AK209" s="13">
        <f t="shared" si="88"/>
        <v>26808014.909999989</v>
      </c>
      <c r="AL209" s="13">
        <f t="shared" si="94"/>
        <v>26808.014909999991</v>
      </c>
      <c r="AM209" s="14">
        <f t="shared" si="95"/>
        <v>13544133.018749993</v>
      </c>
      <c r="AN209" s="14">
        <f t="shared" si="96"/>
        <v>2004050.2986559137</v>
      </c>
      <c r="AO209" s="14">
        <f t="shared" si="97"/>
        <v>5196042.2055107513</v>
      </c>
      <c r="AP209" s="14">
        <f t="shared" si="89"/>
        <v>13163376.949999999</v>
      </c>
      <c r="AQ209" s="14">
        <f t="shared" si="90"/>
        <v>1991532.5400000028</v>
      </c>
      <c r="AR209" s="13">
        <f t="shared" si="91"/>
        <v>26808014.909999989</v>
      </c>
      <c r="AS209" s="13">
        <f t="shared" si="86"/>
        <v>15154909.490000002</v>
      </c>
      <c r="AT209" s="22">
        <v>1</v>
      </c>
      <c r="AU209" s="23">
        <v>0</v>
      </c>
      <c r="AV209" s="24">
        <v>0</v>
      </c>
      <c r="AW209" s="30">
        <v>0</v>
      </c>
      <c r="AX209" s="17">
        <v>13.4</v>
      </c>
      <c r="AY209" s="19">
        <v>41.6</v>
      </c>
      <c r="AZ209" s="21">
        <v>62.400000000000006</v>
      </c>
      <c r="BA209" s="31">
        <v>0</v>
      </c>
      <c r="BB209" s="33">
        <f t="shared" si="98"/>
        <v>179005199.12999991</v>
      </c>
      <c r="BC209" s="33">
        <f t="shared" si="99"/>
        <v>0</v>
      </c>
      <c r="BD209" s="33">
        <f t="shared" si="100"/>
        <v>0</v>
      </c>
      <c r="BE209" s="33">
        <f t="shared" si="101"/>
        <v>0</v>
      </c>
      <c r="BF209" s="14">
        <v>132.63</v>
      </c>
      <c r="BG209" s="14">
        <v>136.91999999999999</v>
      </c>
      <c r="BH209" s="14">
        <v>88.55</v>
      </c>
      <c r="BI209" s="14">
        <v>77.27</v>
      </c>
      <c r="BJ209" s="13">
        <f t="shared" si="87"/>
        <v>108.84249999999999</v>
      </c>
      <c r="BK209" s="28">
        <v>0</v>
      </c>
      <c r="BL209" s="28">
        <v>0</v>
      </c>
      <c r="BM209" s="28">
        <v>0</v>
      </c>
      <c r="BN209" s="28">
        <v>0</v>
      </c>
      <c r="BO209" s="28">
        <v>0</v>
      </c>
      <c r="BP209" s="28">
        <v>0</v>
      </c>
      <c r="BQ209" s="28">
        <v>0</v>
      </c>
      <c r="BR209" s="28">
        <v>0</v>
      </c>
      <c r="BS209" s="28">
        <v>1</v>
      </c>
    </row>
    <row r="210" spans="1:71" x14ac:dyDescent="0.4">
      <c r="A210" s="15">
        <v>44317</v>
      </c>
      <c r="B210" s="32">
        <v>209</v>
      </c>
      <c r="C210" s="32">
        <v>744</v>
      </c>
      <c r="D210" s="14">
        <v>859232.54999999993</v>
      </c>
      <c r="E210" s="14">
        <v>2536646.3900000006</v>
      </c>
      <c r="F210" s="14">
        <v>5591479.3200000003</v>
      </c>
      <c r="G210" s="14">
        <v>1867454.95</v>
      </c>
      <c r="H210" s="14">
        <v>1061918.82</v>
      </c>
      <c r="I210" s="13">
        <f t="shared" si="80"/>
        <v>11916732.030000001</v>
      </c>
      <c r="J210" s="13">
        <f t="shared" si="81"/>
        <v>11916.732030000001</v>
      </c>
      <c r="K210" s="14">
        <v>1363388.13</v>
      </c>
      <c r="L210" s="14">
        <v>1931614.3099999998</v>
      </c>
      <c r="M210" s="14">
        <v>8037543.2400000012</v>
      </c>
      <c r="N210" s="14">
        <v>3032618.1100000003</v>
      </c>
      <c r="O210" s="14">
        <v>888662.45</v>
      </c>
      <c r="P210" s="13">
        <f t="shared" si="82"/>
        <v>15253826.239999998</v>
      </c>
      <c r="Q210" s="13">
        <f t="shared" si="83"/>
        <v>15253.826239999999</v>
      </c>
      <c r="R210" s="14">
        <v>427604.25999999995</v>
      </c>
      <c r="S210" s="14">
        <v>1139563.6199999999</v>
      </c>
      <c r="T210" s="14">
        <v>3471490.9200000004</v>
      </c>
      <c r="U210" s="14">
        <v>1228534.68</v>
      </c>
      <c r="V210" s="14">
        <v>570581.14</v>
      </c>
      <c r="W210" s="13">
        <f t="shared" si="84"/>
        <v>6837774.6200000001</v>
      </c>
      <c r="X210" s="13">
        <f t="shared" si="85"/>
        <v>6837.7746200000001</v>
      </c>
      <c r="Y210" s="14">
        <v>404658.60000000003</v>
      </c>
      <c r="Z210" s="14">
        <v>1353655.6200000003</v>
      </c>
      <c r="AA210" s="14">
        <v>2799630.48</v>
      </c>
      <c r="AB210" s="14">
        <v>1437445.1799999995</v>
      </c>
      <c r="AC210" s="14">
        <v>696707.14999999991</v>
      </c>
      <c r="AD210" s="13">
        <f t="shared" si="73"/>
        <v>6690291.4099999992</v>
      </c>
      <c r="AE210" s="13">
        <f t="shared" si="92"/>
        <v>6690.2914099999989</v>
      </c>
      <c r="AF210" s="14">
        <v>11973657.18</v>
      </c>
      <c r="AG210" s="14">
        <v>1893174.79</v>
      </c>
      <c r="AH210" s="14">
        <v>4900400.8599999985</v>
      </c>
      <c r="AI210" s="14">
        <v>6060101.7000000002</v>
      </c>
      <c r="AJ210" s="14">
        <f t="shared" si="93"/>
        <v>18767232.829999998</v>
      </c>
      <c r="AK210" s="13">
        <f t="shared" si="88"/>
        <v>24827334.529999997</v>
      </c>
      <c r="AL210" s="13">
        <f t="shared" si="94"/>
        <v>24827.334529999996</v>
      </c>
      <c r="AM210" s="14">
        <f t="shared" si="95"/>
        <v>11748346.426612904</v>
      </c>
      <c r="AN210" s="14">
        <f t="shared" si="96"/>
        <v>1857550.533198925</v>
      </c>
      <c r="AO210" s="14">
        <f t="shared" si="97"/>
        <v>4808189.015860213</v>
      </c>
      <c r="AP210" s="14">
        <f t="shared" si="89"/>
        <v>13360651.449999999</v>
      </c>
      <c r="AQ210" s="14">
        <f t="shared" si="90"/>
        <v>1937373.7600000016</v>
      </c>
      <c r="AR210" s="13">
        <f t="shared" si="91"/>
        <v>24827334.529999997</v>
      </c>
      <c r="AS210" s="13">
        <f t="shared" si="86"/>
        <v>15298025.210000001</v>
      </c>
      <c r="AT210" s="22">
        <v>0</v>
      </c>
      <c r="AU210" s="23">
        <v>1</v>
      </c>
      <c r="AV210" s="24">
        <v>0</v>
      </c>
      <c r="AW210" s="30">
        <v>0</v>
      </c>
      <c r="AX210" s="17">
        <v>13.4</v>
      </c>
      <c r="AY210" s="19">
        <v>41.6</v>
      </c>
      <c r="AZ210" s="21">
        <v>62.400000000000006</v>
      </c>
      <c r="BA210" s="31">
        <v>0</v>
      </c>
      <c r="BB210" s="33">
        <f t="shared" si="98"/>
        <v>0</v>
      </c>
      <c r="BC210" s="33">
        <f t="shared" si="99"/>
        <v>498104138.68800002</v>
      </c>
      <c r="BD210" s="33">
        <f t="shared" si="100"/>
        <v>0</v>
      </c>
      <c r="BE210" s="33">
        <f t="shared" si="101"/>
        <v>0</v>
      </c>
      <c r="BF210" s="14">
        <v>218.7</v>
      </c>
      <c r="BG210" s="14">
        <v>226.16</v>
      </c>
      <c r="BH210" s="14">
        <v>189.32</v>
      </c>
      <c r="BI210" s="14">
        <v>189.12</v>
      </c>
      <c r="BJ210" s="13">
        <f t="shared" si="87"/>
        <v>205.82500000000002</v>
      </c>
      <c r="BK210" s="28">
        <v>0</v>
      </c>
      <c r="BL210" s="28">
        <v>0</v>
      </c>
      <c r="BM210" s="28">
        <v>0</v>
      </c>
      <c r="BN210" s="28">
        <v>0</v>
      </c>
      <c r="BO210" s="28">
        <v>0</v>
      </c>
      <c r="BP210" s="28">
        <v>0</v>
      </c>
      <c r="BQ210" s="28">
        <v>0</v>
      </c>
      <c r="BR210" s="28">
        <v>0</v>
      </c>
      <c r="BS210" s="28">
        <v>1</v>
      </c>
    </row>
    <row r="211" spans="1:71" x14ac:dyDescent="0.4">
      <c r="A211" s="15">
        <v>44348</v>
      </c>
      <c r="B211" s="32">
        <v>210</v>
      </c>
      <c r="C211" s="32">
        <v>720</v>
      </c>
      <c r="D211" s="14">
        <v>904297.39999999991</v>
      </c>
      <c r="E211" s="14">
        <v>2562742.67</v>
      </c>
      <c r="F211" s="14">
        <v>5515166.54</v>
      </c>
      <c r="G211" s="14">
        <v>1860431.55</v>
      </c>
      <c r="H211" s="14">
        <v>1113624.1400000001</v>
      </c>
      <c r="I211" s="13">
        <f t="shared" si="80"/>
        <v>11956262.300000001</v>
      </c>
      <c r="J211" s="13">
        <f t="shared" si="81"/>
        <v>11956.2623</v>
      </c>
      <c r="K211" s="14">
        <v>1310660.7499999998</v>
      </c>
      <c r="L211" s="14">
        <v>1842633.67</v>
      </c>
      <c r="M211" s="14">
        <v>7998326.6500000004</v>
      </c>
      <c r="N211" s="14">
        <v>2962469.4799999995</v>
      </c>
      <c r="O211" s="14">
        <v>877107.02999999991</v>
      </c>
      <c r="P211" s="13">
        <f t="shared" si="82"/>
        <v>14991197.58</v>
      </c>
      <c r="Q211" s="13">
        <f t="shared" si="83"/>
        <v>14991.19758</v>
      </c>
      <c r="R211" s="14">
        <v>442572.67999999993</v>
      </c>
      <c r="S211" s="14">
        <v>1149255.8500000003</v>
      </c>
      <c r="T211" s="14">
        <v>3466521.62</v>
      </c>
      <c r="U211" s="14">
        <v>1143920.56</v>
      </c>
      <c r="V211" s="14">
        <v>579038.16999999993</v>
      </c>
      <c r="W211" s="13">
        <f t="shared" si="84"/>
        <v>6781308.8800000008</v>
      </c>
      <c r="X211" s="13">
        <f t="shared" si="85"/>
        <v>6781.3088800000005</v>
      </c>
      <c r="Y211" s="14">
        <v>400645.19000000006</v>
      </c>
      <c r="Z211" s="14">
        <v>1427074.5000000002</v>
      </c>
      <c r="AA211" s="14">
        <v>2706768.5199999996</v>
      </c>
      <c r="AB211" s="14">
        <v>1350489.31</v>
      </c>
      <c r="AC211" s="14">
        <v>732844.54999999993</v>
      </c>
      <c r="AD211" s="13">
        <f t="shared" si="73"/>
        <v>0</v>
      </c>
      <c r="AE211" s="13">
        <f t="shared" si="92"/>
        <v>0</v>
      </c>
      <c r="AF211" s="14">
        <v>11999643.239999996</v>
      </c>
      <c r="AG211" s="14">
        <v>1908919.3599999994</v>
      </c>
      <c r="AH211" s="14">
        <v>4865850.5199999977</v>
      </c>
      <c r="AI211" s="14">
        <v>5996285.290000001</v>
      </c>
      <c r="AJ211" s="14">
        <f t="shared" si="93"/>
        <v>18774413.119999994</v>
      </c>
      <c r="AK211" s="13">
        <f t="shared" si="88"/>
        <v>24770698.409999996</v>
      </c>
      <c r="AL211" s="13">
        <f t="shared" si="94"/>
        <v>24770.698409999997</v>
      </c>
      <c r="AM211" s="14">
        <f t="shared" si="95"/>
        <v>12166304.951666664</v>
      </c>
      <c r="AN211" s="14">
        <f t="shared" si="96"/>
        <v>1872998.8344086017</v>
      </c>
      <c r="AO211" s="14">
        <f t="shared" si="97"/>
        <v>4774288.8166666646</v>
      </c>
      <c r="AP211" s="14">
        <f t="shared" si="89"/>
        <v>13082278.220000001</v>
      </c>
      <c r="AQ211" s="14">
        <f t="shared" si="90"/>
        <v>1915458.3600000031</v>
      </c>
      <c r="AR211" s="13">
        <f t="shared" si="91"/>
        <v>24770698.409999996</v>
      </c>
      <c r="AS211" s="13">
        <f t="shared" si="86"/>
        <v>14997736.580000004</v>
      </c>
      <c r="AT211" s="22">
        <v>0</v>
      </c>
      <c r="AU211" s="23">
        <v>0</v>
      </c>
      <c r="AV211" s="24">
        <v>1</v>
      </c>
      <c r="AW211" s="30">
        <v>0</v>
      </c>
      <c r="AX211" s="17">
        <v>13.4</v>
      </c>
      <c r="AY211" s="19">
        <v>41.6</v>
      </c>
      <c r="AZ211" s="21">
        <v>62.400000000000006</v>
      </c>
      <c r="BA211" s="31">
        <v>0</v>
      </c>
      <c r="BB211" s="33">
        <f t="shared" si="98"/>
        <v>0</v>
      </c>
      <c r="BC211" s="33">
        <f t="shared" si="99"/>
        <v>0</v>
      </c>
      <c r="BD211" s="33">
        <f t="shared" si="100"/>
        <v>748777738.17599988</v>
      </c>
      <c r="BE211" s="33">
        <f t="shared" si="101"/>
        <v>0</v>
      </c>
      <c r="BF211" s="14">
        <v>336.99</v>
      </c>
      <c r="BG211" s="14">
        <v>336.99</v>
      </c>
      <c r="BH211" s="14">
        <v>328.76</v>
      </c>
      <c r="BI211" s="14">
        <v>335.72</v>
      </c>
      <c r="BJ211" s="13">
        <f t="shared" si="87"/>
        <v>334.61500000000001</v>
      </c>
      <c r="BK211" s="28">
        <v>0</v>
      </c>
      <c r="BL211" s="28">
        <v>0</v>
      </c>
      <c r="BM211" s="28">
        <v>0</v>
      </c>
      <c r="BN211" s="28">
        <v>0</v>
      </c>
      <c r="BO211" s="28">
        <v>0</v>
      </c>
      <c r="BP211" s="28">
        <v>0</v>
      </c>
      <c r="BQ211" s="28">
        <v>0</v>
      </c>
      <c r="BR211" s="28">
        <v>0</v>
      </c>
      <c r="BS211" s="28">
        <v>1</v>
      </c>
    </row>
    <row r="212" spans="1:71" x14ac:dyDescent="0.4">
      <c r="A212" s="15">
        <v>44378</v>
      </c>
      <c r="B212" s="32">
        <v>211</v>
      </c>
      <c r="C212" s="32">
        <v>744</v>
      </c>
      <c r="D212" s="14">
        <v>865062.78999999992</v>
      </c>
      <c r="E212" s="14">
        <v>2474296.2899999996</v>
      </c>
      <c r="F212" s="14">
        <v>5368102.2500000009</v>
      </c>
      <c r="G212" s="14">
        <v>1949842.02</v>
      </c>
      <c r="H212" s="14">
        <v>995637.72</v>
      </c>
      <c r="I212" s="13">
        <f t="shared" si="80"/>
        <v>11652941.07</v>
      </c>
      <c r="J212" s="13">
        <f t="shared" si="81"/>
        <v>11652.941070000001</v>
      </c>
      <c r="K212" s="14">
        <v>1334015.74</v>
      </c>
      <c r="L212" s="14">
        <v>1965696.6200000006</v>
      </c>
      <c r="M212" s="14">
        <v>8071368.0000000009</v>
      </c>
      <c r="N212" s="14">
        <v>3034384.5810000002</v>
      </c>
      <c r="O212" s="14">
        <v>891377.15</v>
      </c>
      <c r="P212" s="13">
        <f t="shared" si="82"/>
        <v>15296842.091000002</v>
      </c>
      <c r="Q212" s="13">
        <f t="shared" si="83"/>
        <v>15296.842091000002</v>
      </c>
      <c r="R212" s="14">
        <v>443522.11</v>
      </c>
      <c r="S212" s="14">
        <v>1139050.98</v>
      </c>
      <c r="T212" s="14">
        <v>3333260.2</v>
      </c>
      <c r="U212" s="14">
        <v>1151509.2300000002</v>
      </c>
      <c r="V212" s="14">
        <v>544014.23</v>
      </c>
      <c r="W212" s="13">
        <f t="shared" si="84"/>
        <v>6611356.75</v>
      </c>
      <c r="X212" s="13">
        <f t="shared" si="85"/>
        <v>6611.3567499999999</v>
      </c>
      <c r="Y212" s="14">
        <v>404056.97999999992</v>
      </c>
      <c r="Z212" s="14">
        <v>1402126.1500000004</v>
      </c>
      <c r="AA212" s="14">
        <v>2694811.2990000001</v>
      </c>
      <c r="AB212" s="14">
        <v>1322292.8900000001</v>
      </c>
      <c r="AC212" s="14">
        <v>725440.31000000017</v>
      </c>
      <c r="AD212" s="13">
        <f t="shared" si="73"/>
        <v>0</v>
      </c>
      <c r="AE212" s="13">
        <f t="shared" si="92"/>
        <v>0</v>
      </c>
      <c r="AF212" s="14">
        <v>11700217.119999997</v>
      </c>
      <c r="AG212" s="14">
        <v>1914352.2099999997</v>
      </c>
      <c r="AH212" s="14">
        <v>4687657.790000001</v>
      </c>
      <c r="AI212" s="14">
        <v>5914804.9799999986</v>
      </c>
      <c r="AJ212" s="14">
        <f t="shared" si="93"/>
        <v>18302227.119999997</v>
      </c>
      <c r="AK212" s="13">
        <f t="shared" si="88"/>
        <v>24217032.099999994</v>
      </c>
      <c r="AL212" s="13">
        <f t="shared" si="94"/>
        <v>24217.032099999993</v>
      </c>
      <c r="AM212" s="14">
        <f t="shared" si="95"/>
        <v>11480051.74408602</v>
      </c>
      <c r="AN212" s="14">
        <f t="shared" si="96"/>
        <v>1878329.4533602146</v>
      </c>
      <c r="AO212" s="14">
        <f t="shared" si="97"/>
        <v>4599449.175672044</v>
      </c>
      <c r="AP212" s="14">
        <f t="shared" si="89"/>
        <v>13382489.881000003</v>
      </c>
      <c r="AQ212" s="14">
        <f t="shared" si="90"/>
        <v>1923698.959999999</v>
      </c>
      <c r="AR212" s="13">
        <f t="shared" si="91"/>
        <v>24217032.099999994</v>
      </c>
      <c r="AS212" s="13">
        <f t="shared" si="86"/>
        <v>15306188.841000002</v>
      </c>
      <c r="AT212" s="22">
        <v>0</v>
      </c>
      <c r="AU212" s="23">
        <v>0</v>
      </c>
      <c r="AV212" s="24">
        <v>1</v>
      </c>
      <c r="AW212" s="30">
        <v>0</v>
      </c>
      <c r="AX212" s="17">
        <v>18.700000000000003</v>
      </c>
      <c r="AY212" s="19">
        <v>39.700000000000003</v>
      </c>
      <c r="AZ212" s="21">
        <v>94.9</v>
      </c>
      <c r="BA212" s="31">
        <v>0</v>
      </c>
      <c r="BB212" s="33">
        <f t="shared" si="98"/>
        <v>0</v>
      </c>
      <c r="BC212" s="33">
        <f t="shared" si="99"/>
        <v>0</v>
      </c>
      <c r="BD212" s="33">
        <f t="shared" si="100"/>
        <v>1110350604.6879997</v>
      </c>
      <c r="BE212" s="33">
        <f t="shared" si="101"/>
        <v>0</v>
      </c>
      <c r="BF212" s="14">
        <v>583.88</v>
      </c>
      <c r="BG212" s="14">
        <v>583.88</v>
      </c>
      <c r="BH212" s="14">
        <v>583.88</v>
      </c>
      <c r="BI212" s="14">
        <v>583.88</v>
      </c>
      <c r="BJ212" s="13">
        <f t="shared" si="87"/>
        <v>583.88</v>
      </c>
      <c r="BK212" s="28">
        <v>0</v>
      </c>
      <c r="BL212" s="28">
        <v>0</v>
      </c>
      <c r="BM212" s="28">
        <v>0</v>
      </c>
      <c r="BN212" s="28">
        <v>0</v>
      </c>
      <c r="BO212" s="28">
        <v>0</v>
      </c>
      <c r="BP212" s="28">
        <v>0</v>
      </c>
      <c r="BQ212" s="28">
        <v>0</v>
      </c>
      <c r="BR212" s="28">
        <v>0</v>
      </c>
      <c r="BS212" s="28">
        <v>1</v>
      </c>
    </row>
    <row r="213" spans="1:71" x14ac:dyDescent="0.4">
      <c r="A213" s="15">
        <v>44409</v>
      </c>
      <c r="B213" s="32">
        <v>212</v>
      </c>
      <c r="C213" s="32">
        <v>744</v>
      </c>
      <c r="D213" s="14">
        <v>922471.5</v>
      </c>
      <c r="E213" s="14">
        <v>2458291.46</v>
      </c>
      <c r="F213" s="14">
        <v>5427367</v>
      </c>
      <c r="G213" s="14">
        <v>1966281.85</v>
      </c>
      <c r="H213" s="14">
        <v>1005481.59</v>
      </c>
      <c r="I213" s="13">
        <f t="shared" si="80"/>
        <v>11779893.4</v>
      </c>
      <c r="J213" s="13">
        <f t="shared" si="81"/>
        <v>11779.893400000001</v>
      </c>
      <c r="K213" s="14">
        <v>1334306.4000000001</v>
      </c>
      <c r="L213" s="14">
        <v>1982147.49</v>
      </c>
      <c r="M213" s="14">
        <v>8131904.7299999986</v>
      </c>
      <c r="N213" s="14">
        <v>3084583.2890000003</v>
      </c>
      <c r="O213" s="14">
        <v>905630.34000000008</v>
      </c>
      <c r="P213" s="13">
        <f t="shared" si="82"/>
        <v>15438572.249</v>
      </c>
      <c r="Q213" s="13">
        <f t="shared" si="83"/>
        <v>15438.572249000001</v>
      </c>
      <c r="R213" s="14">
        <v>498127.18999999994</v>
      </c>
      <c r="S213" s="14">
        <v>1165373.9200000002</v>
      </c>
      <c r="T213" s="14">
        <v>3404060.96</v>
      </c>
      <c r="U213" s="14">
        <v>1206159.97</v>
      </c>
      <c r="V213" s="14">
        <v>569771.38</v>
      </c>
      <c r="W213" s="13">
        <f t="shared" si="84"/>
        <v>6843493.4199999999</v>
      </c>
      <c r="X213" s="13">
        <f t="shared" si="85"/>
        <v>6843.4934199999998</v>
      </c>
      <c r="Y213" s="14">
        <v>404118.55000000005</v>
      </c>
      <c r="Z213" s="14">
        <v>1491547.46</v>
      </c>
      <c r="AA213" s="14">
        <v>2768380.8910000003</v>
      </c>
      <c r="AB213" s="14">
        <v>1339046.8800000001</v>
      </c>
      <c r="AC213" s="14">
        <v>753927.7</v>
      </c>
      <c r="AD213" s="13">
        <f t="shared" si="73"/>
        <v>0</v>
      </c>
      <c r="AE213" s="13">
        <f t="shared" si="92"/>
        <v>0</v>
      </c>
      <c r="AF213" s="14">
        <v>11836261.579999998</v>
      </c>
      <c r="AG213" s="14">
        <v>1973821.9199999995</v>
      </c>
      <c r="AH213" s="14">
        <v>4823196.9799999995</v>
      </c>
      <c r="AI213" s="14">
        <v>6068409.8200000003</v>
      </c>
      <c r="AJ213" s="14">
        <f t="shared" si="93"/>
        <v>18633280.479999997</v>
      </c>
      <c r="AK213" s="13">
        <f t="shared" si="88"/>
        <v>24701690.299999997</v>
      </c>
      <c r="AL213" s="13">
        <f t="shared" si="94"/>
        <v>24701.690299999998</v>
      </c>
      <c r="AM213" s="14">
        <f t="shared" si="95"/>
        <v>11613536.227688169</v>
      </c>
      <c r="AN213" s="14">
        <f t="shared" si="96"/>
        <v>1936680.1096774186</v>
      </c>
      <c r="AO213" s="14">
        <f t="shared" si="97"/>
        <v>4732437.8970430102</v>
      </c>
      <c r="AP213" s="14">
        <f t="shared" si="89"/>
        <v>13464750.329</v>
      </c>
      <c r="AQ213" s="14">
        <f t="shared" si="90"/>
        <v>2020296.4400000004</v>
      </c>
      <c r="AR213" s="13">
        <f t="shared" si="91"/>
        <v>24701690.299999997</v>
      </c>
      <c r="AS213" s="13">
        <f t="shared" si="86"/>
        <v>15485046.769000001</v>
      </c>
      <c r="AT213" s="22">
        <v>0</v>
      </c>
      <c r="AU213" s="23">
        <v>0</v>
      </c>
      <c r="AV213" s="24">
        <v>1</v>
      </c>
      <c r="AW213" s="30">
        <v>0</v>
      </c>
      <c r="AX213" s="17">
        <v>18.700000000000003</v>
      </c>
      <c r="AY213" s="19">
        <v>39.700000000000003</v>
      </c>
      <c r="AZ213" s="21">
        <v>94.9</v>
      </c>
      <c r="BA213" s="31">
        <v>0</v>
      </c>
      <c r="BB213" s="33">
        <f t="shared" si="98"/>
        <v>0</v>
      </c>
      <c r="BC213" s="33">
        <f t="shared" si="99"/>
        <v>0</v>
      </c>
      <c r="BD213" s="33">
        <f t="shared" si="100"/>
        <v>1123261223.9419999</v>
      </c>
      <c r="BE213" s="33">
        <f t="shared" si="101"/>
        <v>0</v>
      </c>
      <c r="BF213" s="14">
        <v>583.88</v>
      </c>
      <c r="BG213" s="14">
        <v>583.88</v>
      </c>
      <c r="BH213" s="14">
        <v>583.88</v>
      </c>
      <c r="BI213" s="14">
        <v>583.88</v>
      </c>
      <c r="BJ213" s="13">
        <f t="shared" si="87"/>
        <v>583.88</v>
      </c>
      <c r="BK213" s="28">
        <v>0</v>
      </c>
      <c r="BL213" s="28">
        <v>0</v>
      </c>
      <c r="BM213" s="28">
        <v>0</v>
      </c>
      <c r="BN213" s="28">
        <v>0</v>
      </c>
      <c r="BO213" s="28">
        <v>0</v>
      </c>
      <c r="BP213" s="28">
        <v>0</v>
      </c>
      <c r="BQ213" s="28">
        <v>0</v>
      </c>
      <c r="BR213" s="28">
        <v>0</v>
      </c>
      <c r="BS213" s="28">
        <v>1</v>
      </c>
    </row>
    <row r="214" spans="1:71" x14ac:dyDescent="0.4">
      <c r="A214" s="15">
        <v>44440</v>
      </c>
      <c r="B214" s="32">
        <v>213</v>
      </c>
      <c r="C214" s="32">
        <v>720</v>
      </c>
      <c r="D214" s="14">
        <v>991349.19000000006</v>
      </c>
      <c r="E214" s="14">
        <v>2556014.75</v>
      </c>
      <c r="F214" s="14">
        <v>5966265.7800000021</v>
      </c>
      <c r="G214" s="14">
        <v>1836843.0999999996</v>
      </c>
      <c r="H214" s="14">
        <v>1244793.5900000001</v>
      </c>
      <c r="I214" s="13">
        <f t="shared" si="80"/>
        <v>12595266.410000002</v>
      </c>
      <c r="J214" s="13">
        <f t="shared" si="81"/>
        <v>12595.266410000002</v>
      </c>
      <c r="K214" s="14">
        <v>1298111.02</v>
      </c>
      <c r="L214" s="14">
        <v>1897799.8799999997</v>
      </c>
      <c r="M214" s="14">
        <v>8101520.1500000004</v>
      </c>
      <c r="N214" s="14">
        <v>2987847.4</v>
      </c>
      <c r="O214" s="14">
        <v>875662.72</v>
      </c>
      <c r="P214" s="13">
        <f t="shared" si="82"/>
        <v>15160941.170000002</v>
      </c>
      <c r="Q214" s="13">
        <f t="shared" si="83"/>
        <v>15160.941170000002</v>
      </c>
      <c r="R214" s="14">
        <v>473408.49999999994</v>
      </c>
      <c r="S214" s="14">
        <v>1196068.7999999998</v>
      </c>
      <c r="T214" s="14">
        <v>3738708.6800000006</v>
      </c>
      <c r="U214" s="14">
        <v>1205796.0999999999</v>
      </c>
      <c r="V214" s="14">
        <v>660707.22999999986</v>
      </c>
      <c r="W214" s="13">
        <f t="shared" si="84"/>
        <v>7274689.3099999996</v>
      </c>
      <c r="X214" s="13">
        <f t="shared" si="85"/>
        <v>7274.6893099999998</v>
      </c>
      <c r="Y214" s="14">
        <v>427366.80999999994</v>
      </c>
      <c r="Z214" s="14">
        <v>1527400.95</v>
      </c>
      <c r="AA214" s="14">
        <v>2826762.14</v>
      </c>
      <c r="AB214" s="14">
        <v>1318708.8899999999</v>
      </c>
      <c r="AC214" s="14">
        <v>789436.36</v>
      </c>
      <c r="AD214" s="13">
        <f t="shared" si="73"/>
        <v>0</v>
      </c>
      <c r="AE214" s="13">
        <f t="shared" si="92"/>
        <v>0</v>
      </c>
      <c r="AF214" s="14">
        <v>12595998.980000006</v>
      </c>
      <c r="AG214" s="14">
        <v>1989469.6900000004</v>
      </c>
      <c r="AH214" s="14">
        <v>5159730.1100000013</v>
      </c>
      <c r="AI214" s="14">
        <v>6216951.4600000018</v>
      </c>
      <c r="AJ214" s="14">
        <f t="shared" si="93"/>
        <v>19745198.780000009</v>
      </c>
      <c r="AK214" s="13">
        <f t="shared" si="88"/>
        <v>25962150.24000001</v>
      </c>
      <c r="AL214" s="13">
        <f t="shared" si="94"/>
        <v>25962.15024000001</v>
      </c>
      <c r="AM214" s="14">
        <f t="shared" si="95"/>
        <v>12770943.410277784</v>
      </c>
      <c r="AN214" s="14">
        <f t="shared" si="96"/>
        <v>1952033.4323924736</v>
      </c>
      <c r="AO214" s="14">
        <f t="shared" si="97"/>
        <v>5062638.414381722</v>
      </c>
      <c r="AP214" s="14">
        <f t="shared" si="89"/>
        <v>13171471.48</v>
      </c>
      <c r="AQ214" s="14">
        <f t="shared" si="90"/>
        <v>2114959.1999999983</v>
      </c>
      <c r="AR214" s="13">
        <f t="shared" si="91"/>
        <v>25962150.24000001</v>
      </c>
      <c r="AS214" s="13">
        <f t="shared" si="86"/>
        <v>15286430.68</v>
      </c>
      <c r="AT214" s="22">
        <v>0</v>
      </c>
      <c r="AU214" s="23">
        <v>0</v>
      </c>
      <c r="AV214" s="24">
        <v>0</v>
      </c>
      <c r="AW214" s="30">
        <v>1</v>
      </c>
      <c r="AX214" s="17">
        <v>18.700000000000003</v>
      </c>
      <c r="AY214" s="19">
        <v>39.700000000000003</v>
      </c>
      <c r="AZ214" s="21">
        <v>94.9</v>
      </c>
      <c r="BA214" s="31">
        <v>142</v>
      </c>
      <c r="BB214" s="33">
        <f t="shared" si="98"/>
        <v>0</v>
      </c>
      <c r="BC214" s="33">
        <f t="shared" si="99"/>
        <v>0</v>
      </c>
      <c r="BD214" s="33">
        <f t="shared" si="100"/>
        <v>0</v>
      </c>
      <c r="BE214" s="33">
        <f t="shared" si="101"/>
        <v>1788631855.1600008</v>
      </c>
      <c r="BF214" s="14">
        <v>577.37</v>
      </c>
      <c r="BG214" s="14">
        <v>577.37</v>
      </c>
      <c r="BH214" s="14">
        <v>570.39</v>
      </c>
      <c r="BI214" s="14">
        <v>577.37</v>
      </c>
      <c r="BJ214" s="13">
        <f t="shared" si="87"/>
        <v>575.625</v>
      </c>
      <c r="BK214" s="28">
        <v>0</v>
      </c>
      <c r="BL214" s="28">
        <v>0</v>
      </c>
      <c r="BM214" s="28">
        <v>0</v>
      </c>
      <c r="BN214" s="28">
        <v>0</v>
      </c>
      <c r="BO214" s="28">
        <v>0</v>
      </c>
      <c r="BP214" s="28">
        <v>0</v>
      </c>
      <c r="BQ214" s="28">
        <v>0</v>
      </c>
      <c r="BR214" s="28">
        <v>0</v>
      </c>
      <c r="BS214" s="28">
        <v>1</v>
      </c>
    </row>
    <row r="215" spans="1:71" x14ac:dyDescent="0.4">
      <c r="A215" s="15">
        <v>44470</v>
      </c>
      <c r="B215" s="32">
        <v>214</v>
      </c>
      <c r="C215" s="32">
        <v>744</v>
      </c>
      <c r="D215" s="14">
        <v>976563.68</v>
      </c>
      <c r="E215" s="14">
        <v>2674100.0799999996</v>
      </c>
      <c r="F215" s="14">
        <v>5749800.0899999999</v>
      </c>
      <c r="G215" s="14">
        <v>1878201.8499999999</v>
      </c>
      <c r="H215" s="14">
        <v>1254586.97</v>
      </c>
      <c r="I215" s="13">
        <f t="shared" si="80"/>
        <v>12533252.67</v>
      </c>
      <c r="J215" s="13">
        <f t="shared" si="81"/>
        <v>12533.25267</v>
      </c>
      <c r="K215" s="14">
        <v>1327005.9600000002</v>
      </c>
      <c r="L215" s="14">
        <v>1969600.1199999996</v>
      </c>
      <c r="M215" s="14">
        <v>8304663.9300000006</v>
      </c>
      <c r="N215" s="14">
        <v>3031086.6310000001</v>
      </c>
      <c r="O215" s="14">
        <v>902862.48</v>
      </c>
      <c r="P215" s="13">
        <f t="shared" si="82"/>
        <v>15535219.121000003</v>
      </c>
      <c r="Q215" s="13">
        <f t="shared" si="83"/>
        <v>15535.219121000004</v>
      </c>
      <c r="R215" s="14">
        <v>477738.18999999994</v>
      </c>
      <c r="S215" s="14">
        <v>1261749.08</v>
      </c>
      <c r="T215" s="14">
        <v>3852144.96</v>
      </c>
      <c r="U215" s="14">
        <v>1236576.9700000002</v>
      </c>
      <c r="V215" s="14">
        <v>660949.73</v>
      </c>
      <c r="W215" s="13">
        <f t="shared" si="84"/>
        <v>7489158.9300000016</v>
      </c>
      <c r="X215" s="13">
        <f t="shared" si="85"/>
        <v>7489.1589300000014</v>
      </c>
      <c r="Y215" s="14">
        <v>435178.59</v>
      </c>
      <c r="Z215" s="14">
        <v>1621076.4000000004</v>
      </c>
      <c r="AA215" s="14">
        <v>2835282.4100000006</v>
      </c>
      <c r="AB215" s="14">
        <v>1301339.48</v>
      </c>
      <c r="AC215" s="14">
        <v>787618.6599999998</v>
      </c>
      <c r="AD215" s="13">
        <f t="shared" si="73"/>
        <v>0</v>
      </c>
      <c r="AE215" s="13">
        <f t="shared" si="92"/>
        <v>0</v>
      </c>
      <c r="AF215" s="14">
        <v>12537768.050000003</v>
      </c>
      <c r="AG215" s="14">
        <v>1942061.29</v>
      </c>
      <c r="AH215" s="14">
        <v>5290873.5199999986</v>
      </c>
      <c r="AI215" s="14">
        <v>6279381.9500000002</v>
      </c>
      <c r="AJ215" s="14">
        <f t="shared" si="93"/>
        <v>19770702.860000003</v>
      </c>
      <c r="AK215" s="13">
        <f t="shared" si="88"/>
        <v>26050084.810000002</v>
      </c>
      <c r="AL215" s="13">
        <f t="shared" si="94"/>
        <v>26050.084810000004</v>
      </c>
      <c r="AM215" s="14">
        <f t="shared" si="95"/>
        <v>12301842.307123657</v>
      </c>
      <c r="AN215" s="14">
        <f t="shared" si="96"/>
        <v>1905517.1259408602</v>
      </c>
      <c r="AO215" s="14">
        <f t="shared" si="97"/>
        <v>5191314.07204301</v>
      </c>
      <c r="AP215" s="14">
        <f t="shared" si="89"/>
        <v>13593157.831000004</v>
      </c>
      <c r="AQ215" s="14">
        <f t="shared" si="90"/>
        <v>2198285.4100000029</v>
      </c>
      <c r="AR215" s="13">
        <f t="shared" si="91"/>
        <v>26050084.810000002</v>
      </c>
      <c r="AS215" s="13">
        <f t="shared" si="86"/>
        <v>15791443.241000008</v>
      </c>
      <c r="AT215" s="22">
        <v>0</v>
      </c>
      <c r="AU215" s="23">
        <v>0</v>
      </c>
      <c r="AV215" s="24">
        <v>0</v>
      </c>
      <c r="AW215" s="30">
        <v>1</v>
      </c>
      <c r="AX215" s="17">
        <v>18.700000000000003</v>
      </c>
      <c r="AY215" s="19">
        <v>39.700000000000003</v>
      </c>
      <c r="AZ215" s="21">
        <v>94.9</v>
      </c>
      <c r="BA215" s="31">
        <v>142</v>
      </c>
      <c r="BB215" s="33">
        <f t="shared" si="98"/>
        <v>0</v>
      </c>
      <c r="BC215" s="33">
        <f t="shared" si="99"/>
        <v>0</v>
      </c>
      <c r="BD215" s="33">
        <f t="shared" si="100"/>
        <v>0</v>
      </c>
      <c r="BE215" s="33">
        <f t="shared" si="101"/>
        <v>1780363063.1000004</v>
      </c>
      <c r="BF215" s="14">
        <v>249.36</v>
      </c>
      <c r="BG215" s="14">
        <v>249.36</v>
      </c>
      <c r="BH215" s="14">
        <v>248.97</v>
      </c>
      <c r="BI215" s="14">
        <v>249.36</v>
      </c>
      <c r="BJ215" s="13">
        <f t="shared" si="87"/>
        <v>249.26250000000002</v>
      </c>
      <c r="BK215" s="28">
        <v>0</v>
      </c>
      <c r="BL215" s="28">
        <v>0</v>
      </c>
      <c r="BM215" s="28">
        <v>0</v>
      </c>
      <c r="BN215" s="28">
        <v>0</v>
      </c>
      <c r="BO215" s="28">
        <v>0</v>
      </c>
      <c r="BP215" s="28">
        <v>0</v>
      </c>
      <c r="BQ215" s="28">
        <v>0</v>
      </c>
      <c r="BR215" s="28">
        <v>0</v>
      </c>
      <c r="BS215" s="28">
        <v>1</v>
      </c>
    </row>
    <row r="216" spans="1:71" x14ac:dyDescent="0.4">
      <c r="A216" s="15">
        <v>44501</v>
      </c>
      <c r="B216" s="32">
        <v>215</v>
      </c>
      <c r="C216" s="32">
        <v>719</v>
      </c>
      <c r="D216" s="14">
        <v>959784.10000000009</v>
      </c>
      <c r="E216" s="14">
        <v>2665297.5799999996</v>
      </c>
      <c r="F216" s="14">
        <v>5674930.1400000006</v>
      </c>
      <c r="G216" s="14">
        <v>1945156.41</v>
      </c>
      <c r="H216" s="14">
        <v>1141214.8500000001</v>
      </c>
      <c r="I216" s="13">
        <f t="shared" si="80"/>
        <v>12386383.08</v>
      </c>
      <c r="J216" s="13">
        <f t="shared" si="81"/>
        <v>12386.38308</v>
      </c>
      <c r="K216" s="14">
        <v>1333166.9099999999</v>
      </c>
      <c r="L216" s="14">
        <v>1960232.4500000002</v>
      </c>
      <c r="M216" s="14">
        <v>8173291.9999999991</v>
      </c>
      <c r="N216" s="14">
        <v>3001771.2810000009</v>
      </c>
      <c r="O216" s="14">
        <v>881777.79999999993</v>
      </c>
      <c r="P216" s="13">
        <f t="shared" si="82"/>
        <v>15350240.441000002</v>
      </c>
      <c r="Q216" s="13">
        <f t="shared" si="83"/>
        <v>15350.240441000002</v>
      </c>
      <c r="R216" s="14">
        <v>461988.91000000003</v>
      </c>
      <c r="S216" s="14">
        <v>1287869.05</v>
      </c>
      <c r="T216" s="14">
        <v>3790803.3299999996</v>
      </c>
      <c r="U216" s="14">
        <v>1309593.5800000003</v>
      </c>
      <c r="V216" s="14">
        <v>634385.36</v>
      </c>
      <c r="W216" s="13">
        <f t="shared" si="84"/>
        <v>7484640.2299999995</v>
      </c>
      <c r="X216" s="13">
        <f t="shared" si="85"/>
        <v>7484.6402299999991</v>
      </c>
      <c r="Y216" s="14">
        <v>422476.08</v>
      </c>
      <c r="Z216" s="14">
        <v>1559965.26</v>
      </c>
      <c r="AA216" s="14">
        <v>2574660.6799999997</v>
      </c>
      <c r="AB216" s="14">
        <v>1355023.12</v>
      </c>
      <c r="AC216" s="14">
        <v>712448.44000000006</v>
      </c>
      <c r="AD216" s="13">
        <f t="shared" si="73"/>
        <v>0</v>
      </c>
      <c r="AE216" s="13">
        <f t="shared" si="92"/>
        <v>0</v>
      </c>
      <c r="AF216" s="14">
        <v>12377053.170000004</v>
      </c>
      <c r="AG216" s="14">
        <v>1904607.9200000002</v>
      </c>
      <c r="AH216" s="14">
        <v>5245686.6300000008</v>
      </c>
      <c r="AI216" s="14">
        <v>5913584.1200000001</v>
      </c>
      <c r="AJ216" s="14">
        <f t="shared" si="93"/>
        <v>19527347.720000006</v>
      </c>
      <c r="AK216" s="13">
        <f t="shared" si="88"/>
        <v>25440931.840000007</v>
      </c>
      <c r="AL216" s="13">
        <f t="shared" si="94"/>
        <v>25440.931840000008</v>
      </c>
      <c r="AM216" s="14">
        <f t="shared" si="95"/>
        <v>12566410.03351878</v>
      </c>
      <c r="AN216" s="14">
        <f t="shared" si="96"/>
        <v>1868768.5236559142</v>
      </c>
      <c r="AO216" s="14">
        <f t="shared" si="97"/>
        <v>5146977.4729838716</v>
      </c>
      <c r="AP216" s="14">
        <f t="shared" si="89"/>
        <v>13445632.521000002</v>
      </c>
      <c r="AQ216" s="14">
        <f t="shared" si="90"/>
        <v>2238953.5999999987</v>
      </c>
      <c r="AR216" s="13">
        <f t="shared" si="91"/>
        <v>25440931.840000007</v>
      </c>
      <c r="AS216" s="13">
        <f t="shared" si="86"/>
        <v>15684586.120999999</v>
      </c>
      <c r="AT216" s="22">
        <v>0</v>
      </c>
      <c r="AU216" s="23">
        <v>0</v>
      </c>
      <c r="AV216" s="24">
        <v>0</v>
      </c>
      <c r="AW216" s="30">
        <v>1</v>
      </c>
      <c r="AX216" s="17">
        <v>18.700000000000003</v>
      </c>
      <c r="AY216" s="19">
        <v>39.700000000000003</v>
      </c>
      <c r="AZ216" s="21">
        <v>94.9</v>
      </c>
      <c r="BA216" s="31">
        <v>142</v>
      </c>
      <c r="BB216" s="33">
        <f t="shared" si="98"/>
        <v>0</v>
      </c>
      <c r="BC216" s="33">
        <f t="shared" si="99"/>
        <v>0</v>
      </c>
      <c r="BD216" s="33">
        <f t="shared" si="100"/>
        <v>0</v>
      </c>
      <c r="BE216" s="33">
        <f t="shared" si="101"/>
        <v>1757541550.1400006</v>
      </c>
      <c r="BF216" s="14">
        <v>88.1</v>
      </c>
      <c r="BG216" s="14">
        <v>88.1</v>
      </c>
      <c r="BH216" s="14">
        <v>88.08</v>
      </c>
      <c r="BI216" s="14">
        <v>88.1</v>
      </c>
      <c r="BJ216" s="13">
        <f t="shared" si="87"/>
        <v>88.094999999999999</v>
      </c>
      <c r="BK216" s="28">
        <v>0</v>
      </c>
      <c r="BL216" s="28">
        <v>0</v>
      </c>
      <c r="BM216" s="28">
        <v>0</v>
      </c>
      <c r="BN216" s="28">
        <v>0</v>
      </c>
      <c r="BO216" s="28">
        <v>0</v>
      </c>
      <c r="BP216" s="28">
        <v>0</v>
      </c>
      <c r="BQ216" s="28">
        <v>0</v>
      </c>
      <c r="BR216" s="28">
        <v>0</v>
      </c>
      <c r="BS216" s="28">
        <v>1</v>
      </c>
    </row>
    <row r="217" spans="1:71" x14ac:dyDescent="0.4">
      <c r="A217" s="15">
        <v>44531</v>
      </c>
      <c r="B217" s="32">
        <v>216</v>
      </c>
      <c r="C217" s="32">
        <v>744</v>
      </c>
      <c r="D217" s="14">
        <v>944194.35</v>
      </c>
      <c r="E217" s="14">
        <v>2828625.11</v>
      </c>
      <c r="F217" s="14">
        <v>6025951.8699999992</v>
      </c>
      <c r="G217" s="14">
        <v>2082171.6999999997</v>
      </c>
      <c r="H217" s="14">
        <v>1208844.1400000001</v>
      </c>
      <c r="I217" s="13">
        <f t="shared" si="80"/>
        <v>13089787.169999998</v>
      </c>
      <c r="J217" s="13">
        <f t="shared" si="81"/>
        <v>13089.787169999998</v>
      </c>
      <c r="K217" s="14">
        <v>1348231.47</v>
      </c>
      <c r="L217" s="14">
        <v>2009171.3199999998</v>
      </c>
      <c r="M217" s="14">
        <v>7969826.5899999989</v>
      </c>
      <c r="N217" s="14">
        <v>2866378.7099999995</v>
      </c>
      <c r="O217" s="14">
        <v>871831.21000000008</v>
      </c>
      <c r="P217" s="13">
        <f t="shared" si="82"/>
        <v>15065439.299999999</v>
      </c>
      <c r="Q217" s="13">
        <f t="shared" si="83"/>
        <v>15065.439299999998</v>
      </c>
      <c r="R217" s="14">
        <v>460741.54999999993</v>
      </c>
      <c r="S217" s="14">
        <v>1335986.56</v>
      </c>
      <c r="T217" s="14">
        <v>4076276.49</v>
      </c>
      <c r="U217" s="14">
        <v>1436919.89</v>
      </c>
      <c r="V217" s="14">
        <v>649538.80000000005</v>
      </c>
      <c r="W217" s="13">
        <f t="shared" si="84"/>
        <v>7959463.2899999991</v>
      </c>
      <c r="X217" s="13">
        <f t="shared" si="85"/>
        <v>7959.4632899999988</v>
      </c>
      <c r="Y217" s="14">
        <v>418376.13999999996</v>
      </c>
      <c r="Z217" s="14">
        <v>1529244.2399999998</v>
      </c>
      <c r="AA217" s="14">
        <v>2631254.1499999994</v>
      </c>
      <c r="AB217" s="14">
        <v>1510919.59</v>
      </c>
      <c r="AC217" s="14">
        <v>685812.99999999988</v>
      </c>
      <c r="AD217" s="13">
        <f t="shared" si="73"/>
        <v>0</v>
      </c>
      <c r="AE217" s="13">
        <f t="shared" si="92"/>
        <v>0</v>
      </c>
      <c r="AF217" s="14">
        <v>13084427.929999998</v>
      </c>
      <c r="AG217" s="14">
        <v>1875445.5799999996</v>
      </c>
      <c r="AH217" s="14">
        <v>5594073.7600000007</v>
      </c>
      <c r="AI217" s="14">
        <v>6055615.6400000006</v>
      </c>
      <c r="AJ217" s="14">
        <f t="shared" si="93"/>
        <v>20553947.27</v>
      </c>
      <c r="AK217" s="13">
        <f t="shared" si="88"/>
        <v>26609562.91</v>
      </c>
      <c r="AL217" s="13">
        <f t="shared" si="94"/>
        <v>26609.562910000001</v>
      </c>
      <c r="AM217" s="14">
        <f t="shared" si="95"/>
        <v>12838215.576478492</v>
      </c>
      <c r="AN217" s="14">
        <f t="shared" si="96"/>
        <v>1840154.9373655911</v>
      </c>
      <c r="AO217" s="14">
        <f t="shared" si="97"/>
        <v>5488808.9311827961</v>
      </c>
      <c r="AP217" s="14">
        <f t="shared" si="89"/>
        <v>13189993.719999999</v>
      </c>
      <c r="AQ217" s="14">
        <f t="shared" si="90"/>
        <v>2365389.5299999984</v>
      </c>
      <c r="AR217" s="13">
        <f t="shared" si="91"/>
        <v>26609562.91</v>
      </c>
      <c r="AS217" s="13">
        <f t="shared" si="86"/>
        <v>15555383.249999996</v>
      </c>
      <c r="AT217" s="22">
        <v>0</v>
      </c>
      <c r="AU217" s="23">
        <v>0</v>
      </c>
      <c r="AV217" s="24">
        <v>0</v>
      </c>
      <c r="AW217" s="30">
        <v>1</v>
      </c>
      <c r="AX217" s="17">
        <v>18.700000000000003</v>
      </c>
      <c r="AY217" s="19">
        <v>39.700000000000003</v>
      </c>
      <c r="AZ217" s="21">
        <v>94.9</v>
      </c>
      <c r="BA217" s="31">
        <v>142</v>
      </c>
      <c r="BB217" s="33">
        <f t="shared" si="98"/>
        <v>0</v>
      </c>
      <c r="BC217" s="33">
        <f t="shared" si="99"/>
        <v>0</v>
      </c>
      <c r="BD217" s="33">
        <f t="shared" si="100"/>
        <v>0</v>
      </c>
      <c r="BE217" s="33">
        <f t="shared" si="101"/>
        <v>1857988766.0599997</v>
      </c>
      <c r="BF217" s="14">
        <v>66.67</v>
      </c>
      <c r="BG217" s="14">
        <v>66.67</v>
      </c>
      <c r="BH217" s="14">
        <v>66.459999999999994</v>
      </c>
      <c r="BI217" s="14">
        <v>66.31</v>
      </c>
      <c r="BJ217" s="13">
        <f t="shared" si="87"/>
        <v>66.527500000000003</v>
      </c>
      <c r="BK217" s="28">
        <v>0</v>
      </c>
      <c r="BL217" s="28">
        <v>0</v>
      </c>
      <c r="BM217" s="28">
        <v>0</v>
      </c>
      <c r="BN217" s="28">
        <v>0</v>
      </c>
      <c r="BO217" s="28">
        <v>0</v>
      </c>
      <c r="BP217" s="28">
        <v>0</v>
      </c>
      <c r="BQ217" s="28">
        <v>0</v>
      </c>
      <c r="BR217" s="28">
        <v>0</v>
      </c>
      <c r="BS217" s="28">
        <v>1</v>
      </c>
    </row>
    <row r="218" spans="1:71" x14ac:dyDescent="0.4">
      <c r="A218" s="15">
        <v>44562</v>
      </c>
      <c r="B218" s="32">
        <v>217</v>
      </c>
      <c r="C218" s="32">
        <v>744</v>
      </c>
      <c r="D218" s="14">
        <v>880314.16</v>
      </c>
      <c r="E218" s="14">
        <v>2687346.03</v>
      </c>
      <c r="F218" s="14">
        <v>5997245.540000001</v>
      </c>
      <c r="G218" s="14">
        <v>2347871.39</v>
      </c>
      <c r="H218" s="14">
        <v>1157054.8499999999</v>
      </c>
      <c r="I218" s="13">
        <f t="shared" si="80"/>
        <v>13069831.970000001</v>
      </c>
      <c r="J218" s="13">
        <f t="shared" si="81"/>
        <v>13069.831970000001</v>
      </c>
      <c r="K218" s="14">
        <v>1329684.74</v>
      </c>
      <c r="L218" s="14">
        <v>1892481.7699999998</v>
      </c>
      <c r="M218" s="14">
        <v>7792647.8900000006</v>
      </c>
      <c r="N218" s="14">
        <v>2909392.37</v>
      </c>
      <c r="O218" s="14">
        <v>832416.39</v>
      </c>
      <c r="P218" s="13">
        <f t="shared" si="82"/>
        <v>14756623.16</v>
      </c>
      <c r="Q218" s="13">
        <f t="shared" si="83"/>
        <v>14756.623160000001</v>
      </c>
      <c r="R218" s="14">
        <v>427795.23000000004</v>
      </c>
      <c r="S218" s="14">
        <v>1273239.2899999998</v>
      </c>
      <c r="T218" s="14">
        <v>4122729.35</v>
      </c>
      <c r="U218" s="14">
        <v>1516217.26</v>
      </c>
      <c r="V218" s="14">
        <v>624664.65</v>
      </c>
      <c r="W218" s="13">
        <f t="shared" si="84"/>
        <v>7964645.7800000003</v>
      </c>
      <c r="X218" s="13">
        <f t="shared" si="85"/>
        <v>7964.6457799999998</v>
      </c>
      <c r="Y218" s="14">
        <v>389757.23</v>
      </c>
      <c r="Z218" s="14">
        <v>1404901.39</v>
      </c>
      <c r="AA218" s="14">
        <v>2605087.6099999994</v>
      </c>
      <c r="AB218" s="14">
        <v>1744765.0600000003</v>
      </c>
      <c r="AC218" s="14">
        <v>637210.65999999992</v>
      </c>
      <c r="AD218" s="13">
        <f t="shared" si="73"/>
        <v>0</v>
      </c>
      <c r="AE218" s="13">
        <f t="shared" si="92"/>
        <v>0</v>
      </c>
      <c r="AF218" s="14">
        <v>13069471.570000004</v>
      </c>
      <c r="AG218" s="14">
        <v>1701310.8399999999</v>
      </c>
      <c r="AH218" s="14">
        <v>5506141.8999999994</v>
      </c>
      <c r="AI218" s="14">
        <v>5923688.2699999986</v>
      </c>
      <c r="AJ218" s="14">
        <f t="shared" si="93"/>
        <v>20276924.310000002</v>
      </c>
      <c r="AK218" s="13">
        <f t="shared" si="88"/>
        <v>26200612.580000002</v>
      </c>
      <c r="AL218" s="13">
        <f t="shared" si="94"/>
        <v>26200.612580000001</v>
      </c>
      <c r="AM218" s="14">
        <f t="shared" si="95"/>
        <v>12823540.65336022</v>
      </c>
      <c r="AN218" s="14">
        <f t="shared" si="96"/>
        <v>1669296.9263440857</v>
      </c>
      <c r="AO218" s="14">
        <f t="shared" si="97"/>
        <v>5402531.7029569885</v>
      </c>
      <c r="AP218" s="14">
        <f t="shared" si="89"/>
        <v>13055312.32</v>
      </c>
      <c r="AQ218" s="14">
        <f t="shared" si="90"/>
        <v>2458503.8800000008</v>
      </c>
      <c r="AR218" s="13">
        <f t="shared" si="91"/>
        <v>26200612.580000002</v>
      </c>
      <c r="AS218" s="13">
        <f t="shared" si="86"/>
        <v>15513816.200000001</v>
      </c>
      <c r="AT218" s="22">
        <v>0</v>
      </c>
      <c r="AU218" s="23">
        <v>0</v>
      </c>
      <c r="AV218" s="24">
        <v>0</v>
      </c>
      <c r="AW218" s="30">
        <v>1</v>
      </c>
      <c r="AX218" s="17">
        <v>18.700000000000003</v>
      </c>
      <c r="AY218" s="19">
        <v>39.700000000000003</v>
      </c>
      <c r="AZ218" s="21">
        <v>94.9</v>
      </c>
      <c r="BA218" s="31">
        <v>142</v>
      </c>
      <c r="BB218" s="33">
        <f t="shared" si="98"/>
        <v>0</v>
      </c>
      <c r="BC218" s="33">
        <f t="shared" si="99"/>
        <v>0</v>
      </c>
      <c r="BD218" s="33">
        <f t="shared" si="100"/>
        <v>0</v>
      </c>
      <c r="BE218" s="33">
        <f t="shared" si="101"/>
        <v>1855864962.9400005</v>
      </c>
      <c r="BF218" s="14">
        <v>62.91</v>
      </c>
      <c r="BG218" s="14">
        <v>62.92</v>
      </c>
      <c r="BH218" s="14">
        <v>57.22</v>
      </c>
      <c r="BI218" s="14">
        <v>55.71</v>
      </c>
      <c r="BJ218" s="13">
        <f t="shared" si="87"/>
        <v>59.690000000000005</v>
      </c>
      <c r="BK218" s="28">
        <v>0</v>
      </c>
      <c r="BL218" s="28">
        <v>0</v>
      </c>
      <c r="BM218" s="28">
        <v>0</v>
      </c>
      <c r="BN218" s="28">
        <v>0</v>
      </c>
      <c r="BO218" s="28">
        <v>0</v>
      </c>
      <c r="BP218" s="28">
        <v>0</v>
      </c>
      <c r="BQ218" s="28">
        <v>0</v>
      </c>
      <c r="BR218" s="28">
        <v>0</v>
      </c>
      <c r="BS218" s="28">
        <v>1</v>
      </c>
    </row>
    <row r="219" spans="1:71" x14ac:dyDescent="0.4">
      <c r="A219" s="15">
        <v>44593</v>
      </c>
      <c r="B219" s="32">
        <v>218</v>
      </c>
      <c r="C219" s="32">
        <v>673</v>
      </c>
      <c r="D219" s="14">
        <v>831197.14999999991</v>
      </c>
      <c r="E219" s="14">
        <v>2575407.84</v>
      </c>
      <c r="F219" s="14">
        <v>6140818.1399999997</v>
      </c>
      <c r="G219" s="14">
        <v>2348307.96</v>
      </c>
      <c r="H219" s="14">
        <v>1129205.6000000001</v>
      </c>
      <c r="I219" s="13">
        <f t="shared" si="80"/>
        <v>13024936.689999999</v>
      </c>
      <c r="J219" s="13">
        <f t="shared" si="81"/>
        <v>13024.936689999999</v>
      </c>
      <c r="K219" s="14">
        <v>1155896.2200000002</v>
      </c>
      <c r="L219" s="14">
        <v>1826609.9399999995</v>
      </c>
      <c r="M219" s="14">
        <v>7592438.330000001</v>
      </c>
      <c r="N219" s="14">
        <v>2966027.5700000003</v>
      </c>
      <c r="O219" s="14">
        <v>808235.17</v>
      </c>
      <c r="P219" s="13">
        <f t="shared" si="82"/>
        <v>14349207.23</v>
      </c>
      <c r="Q219" s="13">
        <f t="shared" si="83"/>
        <v>14349.20723</v>
      </c>
      <c r="R219" s="14">
        <v>410447.89</v>
      </c>
      <c r="S219" s="14">
        <v>1231579.6300000001</v>
      </c>
      <c r="T219" s="14">
        <v>4160487.88</v>
      </c>
      <c r="U219" s="14">
        <v>1554308.9100000001</v>
      </c>
      <c r="V219" s="14">
        <v>629497.34000000008</v>
      </c>
      <c r="W219" s="13">
        <f t="shared" si="84"/>
        <v>7986321.6500000004</v>
      </c>
      <c r="X219" s="13">
        <f t="shared" si="85"/>
        <v>7986.3216500000008</v>
      </c>
      <c r="Y219" s="14">
        <v>373009.15</v>
      </c>
      <c r="Z219" s="14">
        <v>1344937.35</v>
      </c>
      <c r="AA219" s="14">
        <v>2536294.8400000003</v>
      </c>
      <c r="AB219" s="14">
        <v>1692033.68</v>
      </c>
      <c r="AC219" s="14">
        <v>629615.15</v>
      </c>
      <c r="AD219" s="13">
        <f t="shared" si="73"/>
        <v>0</v>
      </c>
      <c r="AE219" s="13">
        <f t="shared" si="92"/>
        <v>0</v>
      </c>
      <c r="AF219" s="14">
        <v>13024762.590000002</v>
      </c>
      <c r="AG219" s="14">
        <v>1759175.4999999998</v>
      </c>
      <c r="AH219" s="14">
        <v>5590408.0700000003</v>
      </c>
      <c r="AI219" s="14">
        <v>5596801.5300000003</v>
      </c>
      <c r="AJ219" s="14">
        <f t="shared" si="93"/>
        <v>20374346.160000004</v>
      </c>
      <c r="AK219" s="13">
        <f t="shared" si="88"/>
        <v>25971147.690000005</v>
      </c>
      <c r="AL219" s="13">
        <f t="shared" si="94"/>
        <v>25971.147690000005</v>
      </c>
      <c r="AM219" s="14">
        <f t="shared" si="95"/>
        <v>14127899.98618128</v>
      </c>
      <c r="AN219" s="14">
        <f t="shared" si="96"/>
        <v>1726072.7352150537</v>
      </c>
      <c r="AO219" s="14">
        <f t="shared" si="97"/>
        <v>5485212.2192204306</v>
      </c>
      <c r="AP219" s="14">
        <f t="shared" si="89"/>
        <v>12590031.73</v>
      </c>
      <c r="AQ219" s="14">
        <f t="shared" si="90"/>
        <v>2395913.58</v>
      </c>
      <c r="AR219" s="13">
        <f t="shared" si="91"/>
        <v>25971147.690000005</v>
      </c>
      <c r="AS219" s="13">
        <f t="shared" si="86"/>
        <v>14985945.310000001</v>
      </c>
      <c r="AT219" s="22">
        <v>0</v>
      </c>
      <c r="AU219" s="23">
        <v>0</v>
      </c>
      <c r="AV219" s="24">
        <v>0</v>
      </c>
      <c r="AW219" s="30">
        <v>1</v>
      </c>
      <c r="AX219" s="17">
        <v>18.700000000000003</v>
      </c>
      <c r="AY219" s="19">
        <v>39.700000000000003</v>
      </c>
      <c r="AZ219" s="21">
        <v>94.9</v>
      </c>
      <c r="BA219" s="31">
        <v>142</v>
      </c>
      <c r="BB219" s="33">
        <f t="shared" si="98"/>
        <v>0</v>
      </c>
      <c r="BC219" s="33">
        <f t="shared" si="99"/>
        <v>0</v>
      </c>
      <c r="BD219" s="33">
        <f t="shared" si="100"/>
        <v>0</v>
      </c>
      <c r="BE219" s="33">
        <f t="shared" si="101"/>
        <v>1849516287.7800002</v>
      </c>
      <c r="BF219" s="14">
        <v>55.7</v>
      </c>
      <c r="BG219" s="14">
        <v>55.7</v>
      </c>
      <c r="BH219" s="14">
        <v>55.7</v>
      </c>
      <c r="BI219" s="14">
        <v>55.7</v>
      </c>
      <c r="BJ219" s="13">
        <f t="shared" si="87"/>
        <v>55.7</v>
      </c>
      <c r="BK219" s="28">
        <v>0</v>
      </c>
      <c r="BL219" s="28">
        <v>0</v>
      </c>
      <c r="BM219" s="28">
        <v>0</v>
      </c>
      <c r="BN219" s="28">
        <v>0</v>
      </c>
      <c r="BO219" s="28">
        <v>0</v>
      </c>
      <c r="BP219" s="28">
        <v>0</v>
      </c>
      <c r="BQ219" s="28">
        <v>0</v>
      </c>
      <c r="BR219" s="28">
        <v>0</v>
      </c>
      <c r="BS219" s="28">
        <v>1</v>
      </c>
    </row>
    <row r="220" spans="1:71" x14ac:dyDescent="0.4">
      <c r="A220" s="15">
        <v>44621</v>
      </c>
      <c r="B220" s="32">
        <v>219</v>
      </c>
      <c r="C220" s="32">
        <v>744</v>
      </c>
      <c r="D220" s="14">
        <v>888334.35000000009</v>
      </c>
      <c r="E220" s="14">
        <v>2805033.0800000005</v>
      </c>
      <c r="F220" s="14">
        <v>6643389.6299999999</v>
      </c>
      <c r="G220" s="14">
        <v>2394300.1900000004</v>
      </c>
      <c r="H220" s="14">
        <v>1194888.57</v>
      </c>
      <c r="I220" s="13">
        <f t="shared" si="80"/>
        <v>13925945.82</v>
      </c>
      <c r="J220" s="13">
        <f t="shared" si="81"/>
        <v>13925.945820000001</v>
      </c>
      <c r="K220" s="14">
        <v>1244876.8900000001</v>
      </c>
      <c r="L220" s="14">
        <v>1950260.3399999999</v>
      </c>
      <c r="M220" s="14">
        <v>7862013.3800000018</v>
      </c>
      <c r="N220" s="14">
        <v>3146072.9299999997</v>
      </c>
      <c r="O220" s="14">
        <v>858511.96000000008</v>
      </c>
      <c r="P220" s="13">
        <f t="shared" si="82"/>
        <v>15061735.500000002</v>
      </c>
      <c r="Q220" s="13">
        <f t="shared" si="83"/>
        <v>15061.735500000003</v>
      </c>
      <c r="R220" s="14">
        <v>449847.39</v>
      </c>
      <c r="S220" s="14">
        <v>1279298.74</v>
      </c>
      <c r="T220" s="14">
        <v>4398444.3999999994</v>
      </c>
      <c r="U220" s="14">
        <v>1597922.21</v>
      </c>
      <c r="V220" s="14">
        <v>678672.16</v>
      </c>
      <c r="W220" s="13">
        <f t="shared" si="84"/>
        <v>8404184.8999999985</v>
      </c>
      <c r="X220" s="13">
        <f t="shared" si="85"/>
        <v>8404.1848999999984</v>
      </c>
      <c r="Y220" s="14">
        <v>413495.08999999997</v>
      </c>
      <c r="Z220" s="14">
        <v>1407324.7</v>
      </c>
      <c r="AA220" s="14">
        <v>2720442.2910000002</v>
      </c>
      <c r="AB220" s="14">
        <v>1652608.4899999998</v>
      </c>
      <c r="AC220" s="14">
        <v>640048.59</v>
      </c>
      <c r="AD220" s="13">
        <f t="shared" si="73"/>
        <v>0</v>
      </c>
      <c r="AE220" s="13">
        <f t="shared" si="92"/>
        <v>0</v>
      </c>
      <c r="AF220" s="14">
        <v>13925595.92</v>
      </c>
      <c r="AG220" s="14">
        <v>1828524.7499999998</v>
      </c>
      <c r="AH220" s="14">
        <v>5897234.1199999982</v>
      </c>
      <c r="AI220" s="14">
        <v>5957662.1900000013</v>
      </c>
      <c r="AJ220" s="14">
        <f t="shared" si="93"/>
        <v>21651354.789999999</v>
      </c>
      <c r="AK220" s="13">
        <f t="shared" si="88"/>
        <v>27609016.98</v>
      </c>
      <c r="AL220" s="13">
        <f t="shared" si="94"/>
        <v>27609.01698</v>
      </c>
      <c r="AM220" s="14">
        <f t="shared" si="95"/>
        <v>13663555.13655914</v>
      </c>
      <c r="AN220" s="14">
        <f t="shared" si="96"/>
        <v>1794117.0262096773</v>
      </c>
      <c r="AO220" s="14">
        <f t="shared" si="97"/>
        <v>5786264.6607526867</v>
      </c>
      <c r="AP220" s="14">
        <f t="shared" si="89"/>
        <v>13233210.750000002</v>
      </c>
      <c r="AQ220" s="14">
        <f t="shared" si="90"/>
        <v>2506950.7800000003</v>
      </c>
      <c r="AR220" s="13">
        <f t="shared" si="91"/>
        <v>27609016.98</v>
      </c>
      <c r="AS220" s="13">
        <f t="shared" si="86"/>
        <v>15740161.530000001</v>
      </c>
      <c r="AT220" s="22">
        <v>0</v>
      </c>
      <c r="AU220" s="23">
        <v>0</v>
      </c>
      <c r="AV220" s="24">
        <v>0</v>
      </c>
      <c r="AW220" s="30">
        <v>1</v>
      </c>
      <c r="AX220" s="17">
        <v>18.700000000000003</v>
      </c>
      <c r="AY220" s="19">
        <v>39.700000000000003</v>
      </c>
      <c r="AZ220" s="21">
        <v>94.9</v>
      </c>
      <c r="BA220" s="31">
        <v>142</v>
      </c>
      <c r="BB220" s="33">
        <f t="shared" si="98"/>
        <v>0</v>
      </c>
      <c r="BC220" s="33">
        <f t="shared" si="99"/>
        <v>0</v>
      </c>
      <c r="BD220" s="33">
        <f t="shared" si="100"/>
        <v>0</v>
      </c>
      <c r="BE220" s="33">
        <f t="shared" si="101"/>
        <v>1977434620.6400001</v>
      </c>
      <c r="BF220" s="14">
        <v>55.7</v>
      </c>
      <c r="BG220" s="14">
        <v>55.7</v>
      </c>
      <c r="BH220" s="14">
        <v>55.7</v>
      </c>
      <c r="BI220" s="14">
        <v>55.7</v>
      </c>
      <c r="BJ220" s="13">
        <f t="shared" si="87"/>
        <v>55.7</v>
      </c>
      <c r="BK220" s="28">
        <v>0</v>
      </c>
      <c r="BL220" s="28">
        <v>0</v>
      </c>
      <c r="BM220" s="28">
        <v>0</v>
      </c>
      <c r="BN220" s="28">
        <v>0</v>
      </c>
      <c r="BO220" s="28">
        <v>0</v>
      </c>
      <c r="BP220" s="28">
        <v>0</v>
      </c>
      <c r="BQ220" s="28">
        <v>0</v>
      </c>
      <c r="BR220" s="28">
        <v>0</v>
      </c>
      <c r="BS220" s="28">
        <v>1</v>
      </c>
    </row>
    <row r="221" spans="1:71" x14ac:dyDescent="0.4">
      <c r="A221" s="15">
        <v>44652</v>
      </c>
      <c r="B221" s="32">
        <v>220</v>
      </c>
      <c r="C221" s="32">
        <v>720</v>
      </c>
      <c r="D221" s="14">
        <v>862009.7300000001</v>
      </c>
      <c r="E221" s="14">
        <v>2628483.2999999998</v>
      </c>
      <c r="F221" s="14">
        <v>6267094.5100000007</v>
      </c>
      <c r="G221" s="14">
        <v>1957968.6199999999</v>
      </c>
      <c r="H221" s="14">
        <v>1163838.8500000001</v>
      </c>
      <c r="I221" s="13">
        <f t="shared" si="80"/>
        <v>12879395.01</v>
      </c>
      <c r="J221" s="13">
        <f t="shared" si="81"/>
        <v>12879.39501</v>
      </c>
      <c r="K221" s="14">
        <v>1220297.9000000001</v>
      </c>
      <c r="L221" s="14">
        <v>1893897.7399999998</v>
      </c>
      <c r="M221" s="14">
        <v>8202997.3200000012</v>
      </c>
      <c r="N221" s="14">
        <v>3044411.3900000011</v>
      </c>
      <c r="O221" s="14">
        <v>876082.42999999993</v>
      </c>
      <c r="P221" s="13">
        <f t="shared" si="82"/>
        <v>15237686.780000001</v>
      </c>
      <c r="Q221" s="13">
        <f t="shared" si="83"/>
        <v>15237.686780000002</v>
      </c>
      <c r="R221" s="14">
        <v>444370</v>
      </c>
      <c r="S221" s="14">
        <v>1261207.2400000002</v>
      </c>
      <c r="T221" s="14">
        <v>4421163.0900000008</v>
      </c>
      <c r="U221" s="14">
        <v>1426042.1699999997</v>
      </c>
      <c r="V221" s="14">
        <v>671889.76</v>
      </c>
      <c r="W221" s="13">
        <f t="shared" si="84"/>
        <v>8224672.2600000007</v>
      </c>
      <c r="X221" s="13">
        <f t="shared" si="85"/>
        <v>8224.6722600000012</v>
      </c>
      <c r="Y221" s="14">
        <v>405435.99</v>
      </c>
      <c r="Z221" s="14">
        <v>1399638.0999999999</v>
      </c>
      <c r="AA221" s="14">
        <v>2764376.2389999996</v>
      </c>
      <c r="AB221" s="14">
        <v>1489729.66</v>
      </c>
      <c r="AC221" s="14">
        <v>694459.46</v>
      </c>
      <c r="AD221" s="13">
        <f t="shared" si="73"/>
        <v>0</v>
      </c>
      <c r="AE221" s="13">
        <f t="shared" si="92"/>
        <v>0</v>
      </c>
      <c r="AF221" s="14">
        <v>12879024.110000005</v>
      </c>
      <c r="AG221" s="14">
        <v>1890364.4600000004</v>
      </c>
      <c r="AH221" s="14">
        <v>5736814.7199999997</v>
      </c>
      <c r="AI221" s="14">
        <v>5811935.5499999998</v>
      </c>
      <c r="AJ221" s="14">
        <f t="shared" si="93"/>
        <v>20506203.290000007</v>
      </c>
      <c r="AK221" s="13">
        <f t="shared" si="88"/>
        <v>26318138.840000007</v>
      </c>
      <c r="AL221" s="13">
        <f t="shared" si="94"/>
        <v>26318.138840000007</v>
      </c>
      <c r="AM221" s="14">
        <f t="shared" si="95"/>
        <v>13057899.444861116</v>
      </c>
      <c r="AN221" s="14">
        <f t="shared" si="96"/>
        <v>1854793.0857526888</v>
      </c>
      <c r="AO221" s="14">
        <f t="shared" si="97"/>
        <v>5628863.905376344</v>
      </c>
      <c r="AP221" s="14">
        <f t="shared" si="89"/>
        <v>13347322.32</v>
      </c>
      <c r="AQ221" s="14">
        <f t="shared" si="90"/>
        <v>2487857.540000001</v>
      </c>
      <c r="AR221" s="13">
        <f t="shared" si="91"/>
        <v>26318138.840000007</v>
      </c>
      <c r="AS221" s="13">
        <f t="shared" si="86"/>
        <v>15835179.860000001</v>
      </c>
      <c r="AT221" s="22">
        <v>0</v>
      </c>
      <c r="AU221" s="23">
        <v>0</v>
      </c>
      <c r="AV221" s="24">
        <v>0</v>
      </c>
      <c r="AW221" s="30">
        <v>1</v>
      </c>
      <c r="AX221" s="17">
        <v>18.700000000000003</v>
      </c>
      <c r="AY221" s="19">
        <v>39.700000000000003</v>
      </c>
      <c r="AZ221" s="21">
        <v>94.9</v>
      </c>
      <c r="BA221" s="31">
        <v>142</v>
      </c>
      <c r="BB221" s="33">
        <f t="shared" si="98"/>
        <v>0</v>
      </c>
      <c r="BC221" s="33">
        <f t="shared" si="99"/>
        <v>0</v>
      </c>
      <c r="BD221" s="33">
        <f t="shared" si="100"/>
        <v>0</v>
      </c>
      <c r="BE221" s="33">
        <f t="shared" si="101"/>
        <v>1828821423.6200006</v>
      </c>
      <c r="BF221" s="14">
        <v>55.7</v>
      </c>
      <c r="BG221" s="14">
        <v>55.7</v>
      </c>
      <c r="BH221" s="14">
        <v>55.7</v>
      </c>
      <c r="BI221" s="14">
        <v>55.7</v>
      </c>
      <c r="BJ221" s="13">
        <f t="shared" si="87"/>
        <v>55.7</v>
      </c>
      <c r="BK221" s="28">
        <v>0</v>
      </c>
      <c r="BL221" s="28">
        <v>0</v>
      </c>
      <c r="BM221" s="28">
        <v>0</v>
      </c>
      <c r="BN221" s="28">
        <v>0</v>
      </c>
      <c r="BO221" s="28">
        <v>0</v>
      </c>
      <c r="BP221" s="28">
        <v>0</v>
      </c>
      <c r="BQ221" s="28">
        <v>0</v>
      </c>
      <c r="BR221" s="28">
        <v>0</v>
      </c>
      <c r="BS221" s="28">
        <v>1</v>
      </c>
    </row>
    <row r="222" spans="1:71" x14ac:dyDescent="0.4">
      <c r="A222" s="15">
        <v>44682</v>
      </c>
      <c r="B222" s="32">
        <v>221</v>
      </c>
      <c r="C222" s="32">
        <v>744</v>
      </c>
      <c r="D222" s="14">
        <v>899685.43</v>
      </c>
      <c r="E222" s="14">
        <v>2676005.4999999995</v>
      </c>
      <c r="F222" s="14">
        <v>5713017.71</v>
      </c>
      <c r="G222" s="14">
        <v>1868415.46</v>
      </c>
      <c r="H222" s="14">
        <v>1126353.3699999999</v>
      </c>
      <c r="I222" s="13">
        <f t="shared" si="80"/>
        <v>12283477.470000001</v>
      </c>
      <c r="J222" s="13">
        <f t="shared" si="81"/>
        <v>12283.47747</v>
      </c>
      <c r="K222" s="14">
        <v>1300518.0109999999</v>
      </c>
      <c r="L222" s="14">
        <v>1890232.2299999997</v>
      </c>
      <c r="M222" s="14">
        <v>8263993.2400000002</v>
      </c>
      <c r="N222" s="14">
        <v>3082126.1399999997</v>
      </c>
      <c r="O222" s="14">
        <v>876617.16999999981</v>
      </c>
      <c r="P222" s="13">
        <f t="shared" si="82"/>
        <v>15413486.790999999</v>
      </c>
      <c r="Q222" s="13">
        <f t="shared" si="83"/>
        <v>15413.486790999999</v>
      </c>
      <c r="R222" s="14">
        <v>436478.68</v>
      </c>
      <c r="S222" s="14">
        <v>1254192.98</v>
      </c>
      <c r="T222" s="14">
        <v>3999050.2800000003</v>
      </c>
      <c r="U222" s="14">
        <v>1280784.33</v>
      </c>
      <c r="V222" s="14">
        <v>640878.64000000013</v>
      </c>
      <c r="W222" s="13">
        <f t="shared" si="84"/>
        <v>7611384.9100000001</v>
      </c>
      <c r="X222" s="13">
        <f t="shared" si="85"/>
        <v>7611.3849099999998</v>
      </c>
      <c r="Y222" s="14">
        <v>452975.42</v>
      </c>
      <c r="Z222" s="14">
        <v>1420019.5</v>
      </c>
      <c r="AA222" s="14">
        <v>2759621.1</v>
      </c>
      <c r="AB222" s="14">
        <v>1347047.5999999999</v>
      </c>
      <c r="AC222" s="14">
        <v>710627.79</v>
      </c>
      <c r="AD222" s="13">
        <f t="shared" si="73"/>
        <v>0</v>
      </c>
      <c r="AE222" s="13">
        <f t="shared" si="92"/>
        <v>0</v>
      </c>
      <c r="AF222" s="14">
        <v>12283111.970000001</v>
      </c>
      <c r="AG222" s="14">
        <v>1763244.87</v>
      </c>
      <c r="AH222" s="14">
        <v>5286425.7599999988</v>
      </c>
      <c r="AI222" s="14">
        <v>5775994.4600000009</v>
      </c>
      <c r="AJ222" s="14">
        <f t="shared" si="93"/>
        <v>19332782.599999998</v>
      </c>
      <c r="AK222" s="13">
        <f t="shared" si="88"/>
        <v>25108777.059999999</v>
      </c>
      <c r="AL222" s="13">
        <f t="shared" si="94"/>
        <v>25108.77706</v>
      </c>
      <c r="AM222" s="14">
        <f t="shared" si="95"/>
        <v>12051978.142607529</v>
      </c>
      <c r="AN222" s="14">
        <f t="shared" si="96"/>
        <v>1730065.5310483873</v>
      </c>
      <c r="AO222" s="14">
        <f t="shared" si="97"/>
        <v>5186950.0064516114</v>
      </c>
      <c r="AP222" s="14">
        <f t="shared" si="89"/>
        <v>13650241.921</v>
      </c>
      <c r="AQ222" s="14">
        <f t="shared" si="90"/>
        <v>2324959.1500000013</v>
      </c>
      <c r="AR222" s="13">
        <f t="shared" si="91"/>
        <v>25108777.059999999</v>
      </c>
      <c r="AS222" s="13">
        <f t="shared" si="86"/>
        <v>15975201.071000002</v>
      </c>
      <c r="AT222" s="22">
        <v>0</v>
      </c>
      <c r="AU222" s="23">
        <v>0</v>
      </c>
      <c r="AV222" s="24">
        <v>0</v>
      </c>
      <c r="AW222" s="30">
        <v>0</v>
      </c>
      <c r="AX222" s="17">
        <v>18.700000000000003</v>
      </c>
      <c r="AY222" s="19">
        <v>39.700000000000003</v>
      </c>
      <c r="AZ222" s="21">
        <v>94.9</v>
      </c>
      <c r="BA222" s="31">
        <v>0</v>
      </c>
      <c r="BB222" s="33">
        <f t="shared" si="98"/>
        <v>0</v>
      </c>
      <c r="BC222" s="33">
        <f t="shared" si="99"/>
        <v>0</v>
      </c>
      <c r="BD222" s="33">
        <f t="shared" si="100"/>
        <v>0</v>
      </c>
      <c r="BE222" s="33">
        <f t="shared" si="101"/>
        <v>0</v>
      </c>
      <c r="BF222" s="14">
        <v>55.7</v>
      </c>
      <c r="BG222" s="14">
        <v>55.7</v>
      </c>
      <c r="BH222" s="14">
        <v>55.7</v>
      </c>
      <c r="BI222" s="14">
        <v>55.7</v>
      </c>
      <c r="BJ222" s="13">
        <f t="shared" si="87"/>
        <v>55.7</v>
      </c>
      <c r="BK222" s="28">
        <v>0</v>
      </c>
      <c r="BL222" s="28">
        <v>0</v>
      </c>
      <c r="BM222" s="28">
        <v>0</v>
      </c>
      <c r="BN222" s="28">
        <v>0</v>
      </c>
      <c r="BO222" s="28">
        <v>0</v>
      </c>
      <c r="BP222" s="28">
        <v>0</v>
      </c>
      <c r="BQ222" s="28">
        <v>0</v>
      </c>
      <c r="BR222" s="28">
        <v>0</v>
      </c>
      <c r="BS222" s="28">
        <v>1</v>
      </c>
    </row>
    <row r="223" spans="1:71" x14ac:dyDescent="0.4">
      <c r="AT223" s="14"/>
      <c r="AU223" s="14"/>
      <c r="AV223" s="14"/>
      <c r="AW223" s="14"/>
      <c r="AX223" s="14"/>
      <c r="AY223" s="14"/>
      <c r="AZ223" s="14"/>
      <c r="BA223" s="14"/>
    </row>
    <row r="224" spans="1:71" x14ac:dyDescent="0.4">
      <c r="AT224" s="14"/>
      <c r="AU224" s="14"/>
      <c r="AV224" s="14"/>
      <c r="AW224" s="14"/>
      <c r="AX224" s="14"/>
      <c r="AY224" s="14"/>
      <c r="AZ224" s="14"/>
      <c r="BA224" s="14"/>
    </row>
    <row r="225" spans="46:53" x14ac:dyDescent="0.4">
      <c r="AT225" s="14"/>
      <c r="AU225" s="14"/>
      <c r="AV225" s="14"/>
      <c r="AW225" s="14"/>
      <c r="AX225" s="14"/>
      <c r="AY225" s="14"/>
      <c r="AZ225" s="14"/>
      <c r="BA225" s="14"/>
    </row>
    <row r="226" spans="46:53" x14ac:dyDescent="0.4">
      <c r="AT226" s="14"/>
      <c r="AU226" s="14"/>
      <c r="AV226" s="14"/>
      <c r="AW226" s="14"/>
      <c r="AX226" s="14"/>
      <c r="AY226" s="14"/>
      <c r="AZ226" s="14"/>
      <c r="BA226" s="14"/>
    </row>
    <row r="227" spans="46:53" x14ac:dyDescent="0.4">
      <c r="AT227" s="14"/>
      <c r="AU227" s="14"/>
      <c r="AV227" s="14"/>
      <c r="AW227" s="14"/>
      <c r="AX227" s="14"/>
      <c r="AY227" s="14"/>
      <c r="AZ227" s="14"/>
      <c r="BA227" s="14"/>
    </row>
    <row r="228" spans="46:53" x14ac:dyDescent="0.4">
      <c r="AT228" s="14"/>
      <c r="AU228" s="14"/>
      <c r="AV228" s="14"/>
      <c r="AW228" s="14"/>
      <c r="AX228" s="14"/>
      <c r="AY228" s="14"/>
      <c r="AZ228" s="14"/>
      <c r="BA228" s="14"/>
    </row>
    <row r="229" spans="46:53" x14ac:dyDescent="0.4">
      <c r="AT229" s="14"/>
      <c r="AU229" s="14"/>
      <c r="AV229" s="14"/>
      <c r="AW229" s="14"/>
      <c r="AX229" s="14"/>
      <c r="AY229" s="14"/>
      <c r="AZ229" s="14"/>
      <c r="BA229" s="14"/>
    </row>
    <row r="230" spans="46:53" x14ac:dyDescent="0.4">
      <c r="AT230" s="14"/>
      <c r="AU230" s="14"/>
      <c r="AV230" s="14"/>
      <c r="AW230" s="14"/>
      <c r="AX230" s="14"/>
      <c r="AY230" s="14"/>
      <c r="AZ230" s="14"/>
      <c r="BA230" s="14"/>
    </row>
    <row r="231" spans="46:53" x14ac:dyDescent="0.4">
      <c r="AT231" s="14"/>
      <c r="AU231" s="14"/>
      <c r="AV231" s="14"/>
      <c r="AW231" s="14"/>
      <c r="AX231" s="14"/>
      <c r="AY231" s="14"/>
      <c r="AZ231" s="14"/>
      <c r="BA231" s="14"/>
    </row>
    <row r="232" spans="46:53" x14ac:dyDescent="0.4">
      <c r="AT232" s="14"/>
      <c r="AU232" s="14"/>
      <c r="AV232" s="14"/>
      <c r="AW232" s="14"/>
      <c r="AX232" s="14"/>
      <c r="AY232" s="14"/>
      <c r="AZ232" s="14"/>
      <c r="BA232" s="14"/>
    </row>
    <row r="233" spans="46:53" x14ac:dyDescent="0.4">
      <c r="AT233" s="14"/>
      <c r="AU233" s="14"/>
      <c r="AV233" s="14"/>
      <c r="AW233" s="14"/>
      <c r="AX233" s="14"/>
      <c r="AY233" s="14"/>
      <c r="AZ233" s="14"/>
      <c r="BA233" s="14"/>
    </row>
    <row r="234" spans="46:53" x14ac:dyDescent="0.4">
      <c r="AT234" s="14"/>
      <c r="AU234" s="14"/>
      <c r="AV234" s="14"/>
      <c r="AW234" s="14"/>
      <c r="AX234" s="14"/>
      <c r="AY234" s="14"/>
      <c r="AZ234" s="14"/>
      <c r="BA234" s="14"/>
    </row>
    <row r="235" spans="46:53" x14ac:dyDescent="0.4">
      <c r="AT235" s="14"/>
      <c r="AU235" s="14"/>
      <c r="AV235" s="14"/>
      <c r="AW235" s="14"/>
      <c r="AX235" s="14"/>
      <c r="AY235" s="14"/>
      <c r="AZ235" s="14"/>
      <c r="BA235" s="14"/>
    </row>
    <row r="236" spans="46:53" x14ac:dyDescent="0.4">
      <c r="AT236" s="14"/>
      <c r="AU236" s="14"/>
      <c r="AV236" s="14"/>
      <c r="AW236" s="14"/>
      <c r="AX236" s="14"/>
      <c r="AY236" s="14"/>
      <c r="AZ236" s="14"/>
      <c r="BA236" s="14"/>
    </row>
    <row r="237" spans="46:53" x14ac:dyDescent="0.4">
      <c r="AT237" s="14"/>
      <c r="AU237" s="14"/>
      <c r="AV237" s="14"/>
      <c r="AW237" s="14"/>
      <c r="AX237" s="14"/>
      <c r="AY237" s="14"/>
      <c r="AZ237" s="14"/>
      <c r="BA237" s="14"/>
    </row>
    <row r="238" spans="46:53" x14ac:dyDescent="0.4">
      <c r="AT238" s="14"/>
      <c r="AU238" s="14"/>
      <c r="AV238" s="14"/>
      <c r="AW238" s="14"/>
      <c r="AX238" s="14"/>
      <c r="AY238" s="14"/>
      <c r="AZ238" s="14"/>
      <c r="BA238" s="14"/>
    </row>
    <row r="239" spans="46:53" x14ac:dyDescent="0.4">
      <c r="AT239" s="14"/>
      <c r="AU239" s="14"/>
      <c r="AV239" s="14"/>
      <c r="AW239" s="14"/>
      <c r="AX239" s="14"/>
      <c r="AY239" s="14"/>
      <c r="AZ239" s="14"/>
      <c r="BA239" s="14"/>
    </row>
    <row r="240" spans="46:53" x14ac:dyDescent="0.4">
      <c r="AT240" s="14"/>
      <c r="AU240" s="14"/>
      <c r="AV240" s="14"/>
      <c r="AW240" s="14"/>
      <c r="AX240" s="14"/>
      <c r="AY240" s="14"/>
      <c r="AZ240" s="14"/>
      <c r="BA240" s="14"/>
    </row>
    <row r="241" spans="46:53" x14ac:dyDescent="0.4">
      <c r="AT241" s="14"/>
      <c r="AU241" s="14"/>
      <c r="AV241" s="14"/>
      <c r="AW241" s="14"/>
      <c r="AX241" s="14"/>
      <c r="AY241" s="14"/>
      <c r="AZ241" s="14"/>
      <c r="BA241" s="14"/>
    </row>
    <row r="242" spans="46:53" x14ac:dyDescent="0.4">
      <c r="AT242" s="14"/>
      <c r="AU242" s="14"/>
      <c r="AV242" s="14"/>
      <c r="AW242" s="14"/>
      <c r="AX242" s="14"/>
      <c r="AY242" s="14"/>
      <c r="AZ242" s="14"/>
      <c r="BA242" s="14"/>
    </row>
    <row r="243" spans="46:53" x14ac:dyDescent="0.4">
      <c r="AT243" s="14"/>
      <c r="AU243" s="14"/>
      <c r="AV243" s="14"/>
      <c r="AW243" s="14"/>
      <c r="AX243" s="14"/>
      <c r="AY243" s="14"/>
      <c r="AZ243" s="14"/>
      <c r="BA243" s="14"/>
    </row>
    <row r="244" spans="46:53" x14ac:dyDescent="0.4">
      <c r="AT244" s="14"/>
      <c r="AU244" s="14"/>
      <c r="AV244" s="14"/>
      <c r="AW244" s="14"/>
      <c r="AX244" s="14"/>
      <c r="AY244" s="14"/>
      <c r="AZ244" s="14"/>
      <c r="BA244" s="14"/>
    </row>
    <row r="245" spans="46:53" x14ac:dyDescent="0.4">
      <c r="AT245" s="14"/>
      <c r="AU245" s="14"/>
      <c r="AV245" s="14"/>
      <c r="AW245" s="14"/>
      <c r="AX245" s="14"/>
      <c r="AY245" s="14"/>
      <c r="AZ245" s="14"/>
      <c r="BA245" s="14"/>
    </row>
    <row r="246" spans="46:53" x14ac:dyDescent="0.4">
      <c r="AT246" s="14"/>
      <c r="AU246" s="14"/>
      <c r="AV246" s="14"/>
      <c r="AW246" s="14"/>
      <c r="AX246" s="14"/>
      <c r="AY246" s="14"/>
      <c r="AZ246" s="14"/>
      <c r="BA246" s="14"/>
    </row>
    <row r="247" spans="46:53" x14ac:dyDescent="0.4">
      <c r="AT247" s="14"/>
      <c r="AU247" s="14"/>
      <c r="AV247" s="14"/>
      <c r="AW247" s="14"/>
      <c r="AX247" s="14"/>
      <c r="AY247" s="14"/>
      <c r="AZ247" s="14"/>
      <c r="BA247" s="14"/>
    </row>
    <row r="248" spans="46:53" x14ac:dyDescent="0.4">
      <c r="AT248" s="14"/>
      <c r="AU248" s="14"/>
      <c r="AV248" s="14"/>
      <c r="AW248" s="14"/>
      <c r="AX248" s="14"/>
      <c r="AY248" s="14"/>
      <c r="AZ248" s="14"/>
      <c r="BA248" s="14"/>
    </row>
    <row r="249" spans="46:53" x14ac:dyDescent="0.4">
      <c r="AT249" s="14"/>
      <c r="AU249" s="14"/>
      <c r="AV249" s="14"/>
      <c r="AW249" s="14"/>
      <c r="AX249" s="14"/>
      <c r="AY249" s="14"/>
      <c r="AZ249" s="14"/>
      <c r="BA249" s="14"/>
    </row>
    <row r="250" spans="46:53" x14ac:dyDescent="0.4">
      <c r="AT250" s="14"/>
      <c r="AU250" s="14"/>
      <c r="AV250" s="14"/>
      <c r="AW250" s="14"/>
      <c r="AX250" s="14"/>
      <c r="AY250" s="14"/>
      <c r="AZ250" s="14"/>
      <c r="BA250" s="14"/>
    </row>
    <row r="251" spans="46:53" x14ac:dyDescent="0.4">
      <c r="AT251" s="14"/>
      <c r="AU251" s="14"/>
      <c r="AV251" s="14"/>
      <c r="AW251" s="14"/>
      <c r="AX251" s="14"/>
      <c r="AY251" s="14"/>
      <c r="AZ251" s="14"/>
      <c r="BA251" s="14"/>
    </row>
    <row r="252" spans="46:53" x14ac:dyDescent="0.4">
      <c r="AT252" s="14"/>
      <c r="AU252" s="14"/>
      <c r="AV252" s="14"/>
      <c r="AW252" s="14"/>
      <c r="AX252" s="14"/>
      <c r="AY252" s="14"/>
      <c r="AZ252" s="14"/>
      <c r="BA252" s="14"/>
    </row>
    <row r="253" spans="46:53" x14ac:dyDescent="0.4">
      <c r="AT253" s="14"/>
      <c r="AU253" s="14"/>
      <c r="AV253" s="14"/>
      <c r="AW253" s="14"/>
      <c r="AX253" s="14"/>
      <c r="AY253" s="14"/>
      <c r="AZ253" s="14"/>
      <c r="BA253" s="14"/>
    </row>
    <row r="254" spans="46:53" x14ac:dyDescent="0.4">
      <c r="AT254" s="14"/>
      <c r="AU254" s="14"/>
      <c r="AV254" s="14"/>
      <c r="AW254" s="14"/>
      <c r="AX254" s="14"/>
      <c r="AY254" s="14"/>
      <c r="AZ254" s="14"/>
      <c r="BA254" s="14"/>
    </row>
    <row r="255" spans="46:53" x14ac:dyDescent="0.4">
      <c r="AT255" s="14"/>
      <c r="AU255" s="14"/>
      <c r="AV255" s="14"/>
      <c r="AW255" s="14"/>
      <c r="AX255" s="14"/>
      <c r="AY255" s="14"/>
      <c r="AZ255" s="14"/>
      <c r="BA255" s="14"/>
    </row>
    <row r="256" spans="46:53" x14ac:dyDescent="0.4">
      <c r="AT256" s="14"/>
      <c r="AU256" s="14"/>
      <c r="AV256" s="14"/>
      <c r="AW256" s="14"/>
      <c r="AX256" s="14"/>
      <c r="AY256" s="14"/>
      <c r="AZ256" s="14"/>
      <c r="BA256" s="14"/>
    </row>
    <row r="257" spans="46:53" x14ac:dyDescent="0.4">
      <c r="AT257" s="14"/>
      <c r="AU257" s="14"/>
      <c r="AV257" s="14"/>
      <c r="AW257" s="14"/>
      <c r="AX257" s="14"/>
      <c r="AY257" s="14"/>
      <c r="AZ257" s="14"/>
      <c r="BA257" s="14"/>
    </row>
    <row r="258" spans="46:53" x14ac:dyDescent="0.4">
      <c r="AT258" s="14"/>
      <c r="AU258" s="14"/>
      <c r="AV258" s="14"/>
      <c r="AW258" s="14"/>
      <c r="AX258" s="14"/>
      <c r="AY258" s="14"/>
      <c r="AZ258" s="14"/>
      <c r="BA258" s="14"/>
    </row>
    <row r="259" spans="46:53" x14ac:dyDescent="0.4">
      <c r="AT259" s="14"/>
      <c r="AU259" s="14"/>
      <c r="AV259" s="14"/>
      <c r="AW259" s="14"/>
      <c r="AX259" s="14"/>
      <c r="AY259" s="14"/>
      <c r="AZ259" s="14"/>
      <c r="BA259" s="14"/>
    </row>
    <row r="260" spans="46:53" x14ac:dyDescent="0.4">
      <c r="AT260" s="14"/>
      <c r="AU260" s="14"/>
      <c r="AV260" s="14"/>
      <c r="AW260" s="14"/>
      <c r="AX260" s="14"/>
      <c r="AY260" s="14"/>
      <c r="AZ260" s="14"/>
      <c r="BA260" s="14"/>
    </row>
    <row r="261" spans="46:53" x14ac:dyDescent="0.4">
      <c r="AT261" s="14"/>
      <c r="AU261" s="14"/>
      <c r="AV261" s="14"/>
      <c r="AW261" s="14"/>
      <c r="AX261" s="14"/>
      <c r="AY261" s="14"/>
      <c r="AZ261" s="14"/>
      <c r="BA261" s="14"/>
    </row>
    <row r="262" spans="46:53" x14ac:dyDescent="0.4">
      <c r="AT262" s="14"/>
      <c r="AU262" s="14"/>
      <c r="AV262" s="14"/>
      <c r="AW262" s="14"/>
      <c r="AX262" s="14"/>
      <c r="AY262" s="14"/>
      <c r="AZ262" s="14"/>
      <c r="BA262" s="14"/>
    </row>
    <row r="263" spans="46:53" x14ac:dyDescent="0.4">
      <c r="AT263" s="14"/>
      <c r="AU263" s="14"/>
      <c r="AV263" s="14"/>
      <c r="AW263" s="14"/>
      <c r="AX263" s="14"/>
      <c r="AY263" s="14"/>
      <c r="AZ263" s="14"/>
      <c r="BA263" s="14"/>
    </row>
    <row r="264" spans="46:53" x14ac:dyDescent="0.4">
      <c r="AT264" s="14"/>
      <c r="AU264" s="14"/>
      <c r="AV264" s="14"/>
      <c r="AW264" s="14"/>
      <c r="AX264" s="14"/>
      <c r="AY264" s="14"/>
      <c r="AZ264" s="14"/>
      <c r="BA264" s="14"/>
    </row>
    <row r="265" spans="46:53" x14ac:dyDescent="0.4">
      <c r="AT265" s="14"/>
      <c r="AU265" s="14"/>
      <c r="AV265" s="14"/>
      <c r="AW265" s="14"/>
      <c r="AX265" s="14"/>
      <c r="AY265" s="14"/>
      <c r="AZ265" s="14"/>
      <c r="BA265" s="14"/>
    </row>
    <row r="266" spans="46:53" x14ac:dyDescent="0.4">
      <c r="AT266" s="14"/>
      <c r="AU266" s="14"/>
      <c r="AV266" s="14"/>
      <c r="AW266" s="14"/>
      <c r="AX266" s="14"/>
      <c r="AY266" s="14"/>
      <c r="AZ266" s="14"/>
      <c r="BA266" s="14"/>
    </row>
    <row r="267" spans="46:53" x14ac:dyDescent="0.4">
      <c r="AT267" s="14"/>
      <c r="AU267" s="14"/>
      <c r="AV267" s="14"/>
      <c r="AW267" s="14"/>
      <c r="AX267" s="14"/>
      <c r="AY267" s="14"/>
      <c r="AZ267" s="14"/>
      <c r="BA267" s="14"/>
    </row>
    <row r="268" spans="46:53" x14ac:dyDescent="0.4">
      <c r="AT268" s="14"/>
      <c r="AU268" s="14"/>
      <c r="AV268" s="14"/>
      <c r="AW268" s="14"/>
      <c r="AX268" s="14"/>
      <c r="AY268" s="14"/>
      <c r="AZ268" s="14"/>
      <c r="BA268" s="14"/>
    </row>
    <row r="269" spans="46:53" x14ac:dyDescent="0.4">
      <c r="AT269" s="14"/>
      <c r="AU269" s="14"/>
      <c r="AV269" s="14"/>
      <c r="AW269" s="14"/>
      <c r="AX269" s="14"/>
      <c r="AY269" s="14"/>
      <c r="AZ269" s="14"/>
      <c r="BA269" s="14"/>
    </row>
    <row r="270" spans="46:53" x14ac:dyDescent="0.4">
      <c r="AT270" s="14"/>
      <c r="AU270" s="14"/>
      <c r="AV270" s="14"/>
      <c r="AW270" s="14"/>
      <c r="AX270" s="14"/>
      <c r="AY270" s="14"/>
      <c r="AZ270" s="14"/>
      <c r="BA270" s="14"/>
    </row>
    <row r="271" spans="46:53" x14ac:dyDescent="0.4">
      <c r="AT271" s="14"/>
      <c r="AU271" s="14"/>
      <c r="AV271" s="14"/>
      <c r="AW271" s="14"/>
      <c r="AX271" s="14"/>
      <c r="AY271" s="14"/>
      <c r="AZ271" s="14"/>
      <c r="BA271" s="14"/>
    </row>
    <row r="272" spans="46:53" x14ac:dyDescent="0.4">
      <c r="AT272" s="14"/>
      <c r="AU272" s="14"/>
      <c r="AV272" s="14"/>
      <c r="AW272" s="14"/>
      <c r="AX272" s="14"/>
      <c r="AY272" s="14"/>
      <c r="AZ272" s="14"/>
      <c r="BA272" s="14"/>
    </row>
    <row r="273" spans="46:53" x14ac:dyDescent="0.4">
      <c r="AT273" s="14"/>
      <c r="AU273" s="14"/>
      <c r="AV273" s="14"/>
      <c r="AW273" s="14"/>
      <c r="AX273" s="14"/>
      <c r="AY273" s="14"/>
      <c r="AZ273" s="14"/>
      <c r="BA273" s="14"/>
    </row>
    <row r="274" spans="46:53" x14ac:dyDescent="0.4">
      <c r="AT274" s="14"/>
      <c r="AU274" s="14"/>
      <c r="AV274" s="14"/>
      <c r="AW274" s="14"/>
      <c r="AX274" s="14"/>
      <c r="AY274" s="14"/>
      <c r="AZ274" s="14"/>
      <c r="BA274" s="14"/>
    </row>
    <row r="275" spans="46:53" x14ac:dyDescent="0.4">
      <c r="AT275" s="14"/>
      <c r="AU275" s="14"/>
      <c r="AV275" s="14"/>
      <c r="AW275" s="14"/>
      <c r="AX275" s="14"/>
      <c r="AY275" s="14"/>
      <c r="AZ275" s="14"/>
      <c r="BA275" s="14"/>
    </row>
    <row r="276" spans="46:53" x14ac:dyDescent="0.4">
      <c r="AT276" s="14"/>
      <c r="AU276" s="14"/>
      <c r="AV276" s="14"/>
      <c r="AW276" s="14"/>
      <c r="AX276" s="14"/>
      <c r="AY276" s="14"/>
      <c r="AZ276" s="14"/>
      <c r="BA276" s="14"/>
    </row>
    <row r="277" spans="46:53" x14ac:dyDescent="0.4">
      <c r="AT277" s="14"/>
      <c r="AU277" s="14"/>
      <c r="AV277" s="14"/>
      <c r="AW277" s="14"/>
      <c r="AX277" s="14"/>
      <c r="AY277" s="14"/>
      <c r="AZ277" s="14"/>
      <c r="BA27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A928-F4F6-46E8-9FA4-F8442F602D8E}">
  <dimension ref="A1:K49"/>
  <sheetViews>
    <sheetView workbookViewId="0">
      <selection sqref="A1:XFD1048576"/>
    </sheetView>
  </sheetViews>
  <sheetFormatPr defaultRowHeight="13" x14ac:dyDescent="0.4"/>
  <cols>
    <col min="1" max="1" width="8" style="2" bestFit="1" customWidth="1"/>
    <col min="2" max="2" width="14.36328125" style="2" bestFit="1" customWidth="1"/>
    <col min="3" max="3" width="14.08984375" style="2" bestFit="1" customWidth="1"/>
    <col min="4" max="4" width="14.1796875" style="2" bestFit="1" customWidth="1"/>
    <col min="5" max="6" width="14.08984375" style="2" bestFit="1" customWidth="1"/>
    <col min="7" max="7" width="13.26953125" style="2" bestFit="1" customWidth="1"/>
    <col min="8" max="8" width="12.6328125" style="2" bestFit="1" customWidth="1"/>
    <col min="9" max="9" width="16.36328125" style="2" bestFit="1" customWidth="1"/>
    <col min="10" max="10" width="12.6328125" style="2" bestFit="1" customWidth="1"/>
    <col min="11" max="11" width="12.90625" style="2" bestFit="1" customWidth="1"/>
    <col min="12" max="16384" width="8.7265625" style="2"/>
  </cols>
  <sheetData>
    <row r="1" spans="1:11" x14ac:dyDescent="0.4">
      <c r="A1" s="7" t="s">
        <v>43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</row>
    <row r="2" spans="1:11" x14ac:dyDescent="0.4">
      <c r="A2" s="3">
        <v>42005</v>
      </c>
      <c r="B2" s="4">
        <v>3073934.057</v>
      </c>
      <c r="C2" s="4">
        <v>1554685.1880000001</v>
      </c>
      <c r="D2" s="4">
        <v>1497076.85</v>
      </c>
      <c r="E2" s="4">
        <v>1120054.865</v>
      </c>
      <c r="F2" s="4">
        <v>1176113.6220000002</v>
      </c>
      <c r="G2" s="4">
        <v>615546.91100000008</v>
      </c>
      <c r="H2" s="4">
        <v>638516.55900000001</v>
      </c>
      <c r="I2" s="4">
        <v>453476.67099999997</v>
      </c>
      <c r="J2" s="4">
        <v>429807.29099999997</v>
      </c>
      <c r="K2" s="4">
        <v>335691.54800000001</v>
      </c>
    </row>
    <row r="3" spans="1:11" x14ac:dyDescent="0.4">
      <c r="A3" s="3">
        <v>42036</v>
      </c>
      <c r="B3" s="4">
        <v>3067670.34</v>
      </c>
      <c r="C3" s="4">
        <v>1692786</v>
      </c>
      <c r="D3" s="4">
        <v>1485426.3</v>
      </c>
      <c r="E3" s="4">
        <v>1151558</v>
      </c>
      <c r="F3" s="4">
        <v>1122749.531</v>
      </c>
      <c r="G3" s="4">
        <v>820921</v>
      </c>
      <c r="H3" s="4">
        <v>652688</v>
      </c>
      <c r="I3" s="4">
        <v>561071</v>
      </c>
      <c r="J3" s="4">
        <v>543663</v>
      </c>
      <c r="K3" s="4">
        <v>390190</v>
      </c>
    </row>
    <row r="4" spans="1:11" x14ac:dyDescent="0.4">
      <c r="A4" s="3">
        <v>42064</v>
      </c>
      <c r="B4" s="4">
        <v>3228524.72</v>
      </c>
      <c r="C4" s="4">
        <v>1649520</v>
      </c>
      <c r="D4" s="4">
        <v>1505123</v>
      </c>
      <c r="E4" s="4">
        <v>1148714</v>
      </c>
      <c r="F4" s="4">
        <v>1180891.6910000001</v>
      </c>
      <c r="G4" s="4">
        <v>803996</v>
      </c>
      <c r="H4" s="4">
        <v>640636</v>
      </c>
      <c r="I4" s="4">
        <v>547704</v>
      </c>
      <c r="J4" s="4">
        <v>568319</v>
      </c>
      <c r="K4" s="4">
        <v>402861</v>
      </c>
    </row>
    <row r="5" spans="1:11" x14ac:dyDescent="0.4">
      <c r="A5" s="3">
        <v>42095</v>
      </c>
      <c r="B5" s="4">
        <v>3105444.14</v>
      </c>
      <c r="C5" s="4">
        <v>1701914</v>
      </c>
      <c r="D5" s="4">
        <v>1447636.6</v>
      </c>
      <c r="E5" s="4">
        <v>1215776</v>
      </c>
      <c r="F5" s="4">
        <v>1170457.8799999999</v>
      </c>
      <c r="G5" s="4">
        <v>804804</v>
      </c>
      <c r="H5" s="4">
        <v>661214</v>
      </c>
      <c r="I5" s="4">
        <v>575774</v>
      </c>
      <c r="J5" s="4">
        <v>567502</v>
      </c>
      <c r="K5" s="4">
        <v>392819</v>
      </c>
    </row>
    <row r="6" spans="1:11" x14ac:dyDescent="0.4">
      <c r="A6" s="3">
        <v>42125</v>
      </c>
      <c r="B6" s="4">
        <v>3078127.48</v>
      </c>
      <c r="C6" s="4">
        <v>1625061</v>
      </c>
      <c r="D6" s="4">
        <v>1504262.3</v>
      </c>
      <c r="E6" s="4">
        <v>1184720</v>
      </c>
      <c r="F6" s="4">
        <v>1204096.628</v>
      </c>
      <c r="G6" s="4">
        <v>767726</v>
      </c>
      <c r="H6" s="4">
        <v>643524</v>
      </c>
      <c r="I6" s="4">
        <v>527800</v>
      </c>
      <c r="J6" s="4">
        <v>541044</v>
      </c>
      <c r="K6" s="4">
        <v>371404</v>
      </c>
    </row>
    <row r="7" spans="1:11" x14ac:dyDescent="0.4">
      <c r="A7" s="3">
        <v>42156</v>
      </c>
      <c r="B7" s="4">
        <v>2987262</v>
      </c>
      <c r="C7" s="4">
        <v>1613788</v>
      </c>
      <c r="D7" s="4">
        <v>1523308</v>
      </c>
      <c r="E7" s="4">
        <v>1265495</v>
      </c>
      <c r="F7" s="4">
        <v>1180499.6410000001</v>
      </c>
      <c r="G7" s="4">
        <v>758502</v>
      </c>
      <c r="H7" s="4">
        <v>628580</v>
      </c>
      <c r="I7" s="4">
        <v>523710</v>
      </c>
      <c r="J7" s="4">
        <v>533552</v>
      </c>
      <c r="K7" s="4">
        <v>367665</v>
      </c>
    </row>
    <row r="8" spans="1:11" x14ac:dyDescent="0.4">
      <c r="A8" s="3">
        <v>42186</v>
      </c>
      <c r="B8" s="4">
        <v>2943650</v>
      </c>
      <c r="C8" s="4">
        <v>1578791</v>
      </c>
      <c r="D8" s="4">
        <v>1477544</v>
      </c>
      <c r="E8" s="4">
        <v>1201275</v>
      </c>
      <c r="F8" s="4">
        <v>1172986.473</v>
      </c>
      <c r="G8" s="4">
        <v>735522</v>
      </c>
      <c r="H8" s="4">
        <v>627697</v>
      </c>
      <c r="I8" s="4">
        <v>510450</v>
      </c>
      <c r="J8" s="4">
        <v>528482</v>
      </c>
      <c r="K8" s="4">
        <v>368236</v>
      </c>
    </row>
    <row r="9" spans="1:11" x14ac:dyDescent="0.4">
      <c r="A9" s="3">
        <v>42217</v>
      </c>
      <c r="B9" s="4">
        <v>2985829</v>
      </c>
      <c r="C9" s="4">
        <v>1661851</v>
      </c>
      <c r="D9" s="4">
        <v>1489945.5</v>
      </c>
      <c r="E9" s="4">
        <v>1224801</v>
      </c>
      <c r="F9" s="4">
        <v>1202104.165</v>
      </c>
      <c r="G9" s="4">
        <v>759722</v>
      </c>
      <c r="H9" s="4">
        <v>664319</v>
      </c>
      <c r="I9" s="4">
        <v>527848</v>
      </c>
      <c r="J9" s="4">
        <v>526949</v>
      </c>
      <c r="K9" s="4">
        <v>379891</v>
      </c>
    </row>
    <row r="10" spans="1:11" x14ac:dyDescent="0.4">
      <c r="A10" s="3">
        <v>42248</v>
      </c>
      <c r="B10" s="4">
        <v>2882770.82</v>
      </c>
      <c r="C10" s="4">
        <v>1633497</v>
      </c>
      <c r="D10" s="4">
        <v>1443320</v>
      </c>
      <c r="E10" s="4">
        <v>1226959</v>
      </c>
      <c r="F10" s="4">
        <v>1190026.193</v>
      </c>
      <c r="G10" s="4">
        <v>756581</v>
      </c>
      <c r="H10" s="4">
        <v>636156.35</v>
      </c>
      <c r="I10" s="4">
        <v>511381</v>
      </c>
      <c r="J10" s="4">
        <v>519003</v>
      </c>
      <c r="K10" s="4">
        <v>366685</v>
      </c>
    </row>
    <row r="11" spans="1:11" x14ac:dyDescent="0.4">
      <c r="A11" s="3">
        <v>42278</v>
      </c>
      <c r="B11" s="4">
        <v>2968982</v>
      </c>
      <c r="C11" s="4">
        <v>1702663</v>
      </c>
      <c r="D11" s="4">
        <v>1462944.2</v>
      </c>
      <c r="E11" s="4">
        <v>1177527</v>
      </c>
      <c r="F11" s="4">
        <v>1143043.3400000001</v>
      </c>
      <c r="G11" s="4">
        <v>773970</v>
      </c>
      <c r="H11" s="4">
        <v>637909.64</v>
      </c>
      <c r="I11" s="4">
        <v>511756</v>
      </c>
      <c r="J11" s="4">
        <v>523387</v>
      </c>
      <c r="K11" s="4">
        <v>361650</v>
      </c>
    </row>
    <row r="12" spans="1:11" x14ac:dyDescent="0.4">
      <c r="A12" s="3">
        <v>42309</v>
      </c>
      <c r="B12" s="4">
        <v>2913539.38</v>
      </c>
      <c r="C12" s="4">
        <v>1703931</v>
      </c>
      <c r="D12" s="4">
        <v>1505032.9</v>
      </c>
      <c r="E12" s="4">
        <v>1184672</v>
      </c>
      <c r="F12" s="4">
        <v>980600.72400000005</v>
      </c>
      <c r="G12" s="4">
        <v>783694</v>
      </c>
      <c r="H12" s="4">
        <v>637544.64</v>
      </c>
      <c r="I12" s="4">
        <v>523396</v>
      </c>
      <c r="J12" s="4">
        <v>517607</v>
      </c>
      <c r="K12" s="4">
        <v>357022</v>
      </c>
    </row>
    <row r="13" spans="1:11" x14ac:dyDescent="0.4">
      <c r="A13" s="3">
        <v>42339</v>
      </c>
      <c r="B13" s="4">
        <v>2833901.9</v>
      </c>
      <c r="C13" s="4">
        <v>1674519</v>
      </c>
      <c r="D13" s="4">
        <v>1489923.2</v>
      </c>
      <c r="E13" s="4">
        <v>1103091</v>
      </c>
      <c r="F13" s="4">
        <v>959206.04200000002</v>
      </c>
      <c r="G13" s="4">
        <v>751982</v>
      </c>
      <c r="H13" s="4">
        <v>633197.02</v>
      </c>
      <c r="I13" s="4">
        <v>490527</v>
      </c>
      <c r="J13" s="4">
        <v>428295</v>
      </c>
      <c r="K13" s="4">
        <v>336799</v>
      </c>
    </row>
    <row r="14" spans="1:11" x14ac:dyDescent="0.4">
      <c r="A14" s="3">
        <v>42370</v>
      </c>
      <c r="B14" s="4">
        <v>2819072.39</v>
      </c>
      <c r="C14" s="4">
        <v>1643822</v>
      </c>
      <c r="D14" s="4">
        <v>1493339.7</v>
      </c>
      <c r="E14" s="4">
        <v>936712</v>
      </c>
      <c r="F14" s="4">
        <v>968500</v>
      </c>
      <c r="G14" s="4">
        <v>603134</v>
      </c>
      <c r="H14" s="4">
        <v>636666.92000000004</v>
      </c>
      <c r="I14" s="4">
        <v>392300</v>
      </c>
      <c r="J14" s="4">
        <v>364216</v>
      </c>
      <c r="K14" s="4">
        <v>301138</v>
      </c>
    </row>
    <row r="15" spans="1:11" x14ac:dyDescent="0.4">
      <c r="A15" s="3">
        <v>42401</v>
      </c>
      <c r="B15" s="4">
        <v>2966760.04</v>
      </c>
      <c r="C15" s="4">
        <v>1732487</v>
      </c>
      <c r="D15" s="4">
        <v>1516198.7</v>
      </c>
      <c r="E15" s="4">
        <v>983744</v>
      </c>
      <c r="F15" s="4">
        <v>942629.93200000003</v>
      </c>
      <c r="G15" s="4">
        <v>713661</v>
      </c>
      <c r="H15" s="4">
        <v>665920.81999999995</v>
      </c>
      <c r="I15" s="4">
        <v>480379</v>
      </c>
      <c r="J15" s="4">
        <v>478124</v>
      </c>
      <c r="K15" s="4">
        <v>342645</v>
      </c>
    </row>
    <row r="16" spans="1:11" x14ac:dyDescent="0.4">
      <c r="A16" s="3">
        <v>42430</v>
      </c>
      <c r="B16" s="4">
        <v>3079596.62</v>
      </c>
      <c r="C16" s="4">
        <v>1726024</v>
      </c>
      <c r="D16" s="4">
        <v>1515146</v>
      </c>
      <c r="E16" s="4">
        <v>1045476</v>
      </c>
      <c r="F16" s="4">
        <v>976624.25899999996</v>
      </c>
      <c r="G16" s="4">
        <v>735475</v>
      </c>
      <c r="H16" s="4">
        <v>717188.59</v>
      </c>
      <c r="I16" s="4">
        <v>505334</v>
      </c>
      <c r="J16" s="4">
        <v>516338</v>
      </c>
      <c r="K16" s="4">
        <v>356636</v>
      </c>
    </row>
    <row r="17" spans="1:11" x14ac:dyDescent="0.4">
      <c r="A17" s="3">
        <v>42461</v>
      </c>
      <c r="B17" s="4">
        <v>3137432.2</v>
      </c>
      <c r="C17" s="4">
        <v>1740919</v>
      </c>
      <c r="D17" s="4">
        <v>1448164.6</v>
      </c>
      <c r="E17" s="4">
        <v>1034577</v>
      </c>
      <c r="F17" s="4">
        <v>979230.73300000001</v>
      </c>
      <c r="G17" s="4">
        <v>722751</v>
      </c>
      <c r="H17" s="4">
        <v>699202.88</v>
      </c>
      <c r="I17" s="4">
        <v>532038</v>
      </c>
      <c r="J17" s="4">
        <v>528957</v>
      </c>
      <c r="K17" s="4">
        <v>362439</v>
      </c>
    </row>
    <row r="18" spans="1:11" x14ac:dyDescent="0.4">
      <c r="A18" s="3">
        <v>42491</v>
      </c>
      <c r="B18" s="4">
        <v>3226779.16</v>
      </c>
      <c r="C18" s="4">
        <v>1670516</v>
      </c>
      <c r="D18" s="4">
        <v>1493181.3</v>
      </c>
      <c r="E18" s="4">
        <v>1058180</v>
      </c>
      <c r="F18" s="4">
        <v>958008.71900000004</v>
      </c>
      <c r="G18" s="4">
        <v>731425</v>
      </c>
      <c r="H18" s="4">
        <v>681082.48</v>
      </c>
      <c r="I18" s="4">
        <v>503949</v>
      </c>
      <c r="J18" s="4">
        <v>527084</v>
      </c>
      <c r="K18" s="4">
        <v>349202</v>
      </c>
    </row>
    <row r="19" spans="1:11" x14ac:dyDescent="0.4">
      <c r="A19" s="3">
        <v>42522</v>
      </c>
      <c r="B19" s="4">
        <v>3217356.86</v>
      </c>
      <c r="C19" s="4">
        <v>1645096</v>
      </c>
      <c r="D19" s="4">
        <v>1521044.7</v>
      </c>
      <c r="E19" s="4">
        <v>1073705</v>
      </c>
      <c r="F19" s="4">
        <v>956116.06499999994</v>
      </c>
      <c r="G19" s="4">
        <v>736208</v>
      </c>
      <c r="H19" s="4">
        <v>668807.1</v>
      </c>
      <c r="I19" s="4">
        <v>506677.13899999997</v>
      </c>
      <c r="J19" s="4">
        <v>523823</v>
      </c>
      <c r="K19" s="4">
        <v>356963</v>
      </c>
    </row>
    <row r="20" spans="1:11" x14ac:dyDescent="0.4">
      <c r="A20" s="3">
        <v>42552</v>
      </c>
      <c r="B20" s="4">
        <v>3337865.38</v>
      </c>
      <c r="C20" s="4">
        <v>1648473</v>
      </c>
      <c r="D20" s="4">
        <v>1498603.9</v>
      </c>
      <c r="E20" s="4">
        <v>1064900</v>
      </c>
      <c r="F20" s="4">
        <v>971609.679</v>
      </c>
      <c r="G20" s="4">
        <v>737289</v>
      </c>
      <c r="H20" s="4">
        <v>689253</v>
      </c>
      <c r="I20" s="4">
        <v>505312.04300000001</v>
      </c>
      <c r="J20" s="4">
        <v>535357</v>
      </c>
      <c r="K20" s="4">
        <v>357587</v>
      </c>
    </row>
    <row r="21" spans="1:11" x14ac:dyDescent="0.4">
      <c r="A21" s="3">
        <v>42583</v>
      </c>
      <c r="B21" s="4">
        <v>3386196.76</v>
      </c>
      <c r="C21" s="4">
        <v>1661335</v>
      </c>
      <c r="D21" s="4">
        <v>1533618</v>
      </c>
      <c r="E21" s="4">
        <v>1078883</v>
      </c>
      <c r="F21" s="4">
        <v>979463.53</v>
      </c>
      <c r="G21" s="4">
        <v>749185</v>
      </c>
      <c r="H21" s="4">
        <v>676070.8</v>
      </c>
      <c r="I21" s="4">
        <v>523037</v>
      </c>
      <c r="J21" s="4">
        <v>546622</v>
      </c>
      <c r="K21" s="4">
        <v>352018</v>
      </c>
    </row>
    <row r="22" spans="1:11" x14ac:dyDescent="0.4">
      <c r="A22" s="3">
        <v>42614</v>
      </c>
      <c r="B22" s="4">
        <v>3230365</v>
      </c>
      <c r="C22" s="4">
        <v>1659920</v>
      </c>
      <c r="D22" s="4">
        <v>1499747.1</v>
      </c>
      <c r="E22" s="4">
        <v>1081126</v>
      </c>
      <c r="F22" s="4">
        <v>978310.94</v>
      </c>
      <c r="G22" s="4">
        <v>754578</v>
      </c>
      <c r="H22" s="4">
        <v>680568.4</v>
      </c>
      <c r="I22" s="4">
        <v>509035</v>
      </c>
      <c r="J22" s="4">
        <v>546194</v>
      </c>
      <c r="K22" s="4">
        <v>353320</v>
      </c>
    </row>
    <row r="23" spans="1:11" x14ac:dyDescent="0.4">
      <c r="A23" s="3">
        <v>42644</v>
      </c>
      <c r="B23" s="4">
        <v>3214438.9</v>
      </c>
      <c r="C23" s="4">
        <v>1652450</v>
      </c>
      <c r="D23" s="4">
        <v>1518943.6</v>
      </c>
      <c r="E23" s="4">
        <v>1040162</v>
      </c>
      <c r="F23" s="4">
        <v>976959.38</v>
      </c>
      <c r="G23" s="4">
        <v>745687</v>
      </c>
      <c r="H23" s="4">
        <v>671421.59</v>
      </c>
      <c r="I23" s="4">
        <v>503138</v>
      </c>
      <c r="J23" s="4">
        <v>542918</v>
      </c>
      <c r="K23" s="4">
        <v>348823</v>
      </c>
    </row>
    <row r="24" spans="1:11" x14ac:dyDescent="0.4">
      <c r="A24" s="3">
        <v>42675</v>
      </c>
      <c r="B24" s="4">
        <v>3101021.46</v>
      </c>
      <c r="C24" s="4">
        <v>1692342</v>
      </c>
      <c r="D24" s="4">
        <v>1528142.3</v>
      </c>
      <c r="E24" s="4">
        <v>1031763</v>
      </c>
      <c r="F24" s="4">
        <v>983437.33199999994</v>
      </c>
      <c r="G24" s="4">
        <v>750786</v>
      </c>
      <c r="H24" s="4">
        <v>712766.66</v>
      </c>
      <c r="I24" s="4">
        <v>517936</v>
      </c>
      <c r="J24" s="4">
        <v>537526</v>
      </c>
      <c r="K24" s="4">
        <v>341115</v>
      </c>
    </row>
    <row r="25" spans="1:11" x14ac:dyDescent="0.4">
      <c r="A25" s="3">
        <v>42705</v>
      </c>
      <c r="B25" s="4">
        <v>2943274.88</v>
      </c>
      <c r="C25" s="4">
        <v>1686858</v>
      </c>
      <c r="D25" s="4">
        <v>1491446.4</v>
      </c>
      <c r="E25" s="4">
        <v>1000525</v>
      </c>
      <c r="F25" s="4">
        <v>1009292.6</v>
      </c>
      <c r="G25" s="4">
        <v>728844</v>
      </c>
      <c r="H25" s="4">
        <v>701994</v>
      </c>
      <c r="I25" s="4">
        <v>508450</v>
      </c>
      <c r="J25" s="4">
        <v>467469</v>
      </c>
      <c r="K25" s="4">
        <v>336663</v>
      </c>
    </row>
    <row r="26" spans="1:11" x14ac:dyDescent="0.4">
      <c r="A26" s="3">
        <v>42736</v>
      </c>
      <c r="B26" s="4">
        <v>3036418.54</v>
      </c>
      <c r="C26" s="4">
        <v>1693448</v>
      </c>
      <c r="D26" s="4">
        <v>1486877.1</v>
      </c>
      <c r="E26" s="4">
        <v>939291</v>
      </c>
      <c r="F26" s="4">
        <v>1017553.54</v>
      </c>
      <c r="G26" s="4">
        <v>655866</v>
      </c>
      <c r="H26" s="4">
        <v>663298.19999999995</v>
      </c>
      <c r="I26" s="4">
        <v>436844</v>
      </c>
      <c r="J26" s="4">
        <v>419364</v>
      </c>
      <c r="K26" s="4">
        <v>298516</v>
      </c>
    </row>
    <row r="27" spans="1:11" x14ac:dyDescent="0.4">
      <c r="A27" s="3">
        <v>42767</v>
      </c>
      <c r="B27" s="4">
        <v>3034155.1150000002</v>
      </c>
      <c r="C27" s="4">
        <v>1697584</v>
      </c>
      <c r="D27" s="4">
        <v>1446328</v>
      </c>
      <c r="E27" s="4">
        <v>976069</v>
      </c>
      <c r="F27" s="4">
        <v>951131.42</v>
      </c>
      <c r="G27" s="4">
        <v>717437</v>
      </c>
      <c r="H27" s="4">
        <v>677983.57</v>
      </c>
      <c r="I27" s="4">
        <v>510501</v>
      </c>
      <c r="J27" s="4">
        <v>496423</v>
      </c>
      <c r="K27" s="4">
        <v>341799</v>
      </c>
    </row>
    <row r="28" spans="1:11" x14ac:dyDescent="0.4">
      <c r="A28" s="3">
        <v>42795</v>
      </c>
      <c r="B28" s="4">
        <v>3232076.24</v>
      </c>
      <c r="C28" s="4">
        <v>1712755</v>
      </c>
      <c r="D28" s="4">
        <v>1490605.7</v>
      </c>
      <c r="E28" s="4">
        <v>958180</v>
      </c>
      <c r="F28" s="4">
        <v>968648.72</v>
      </c>
      <c r="G28" s="4">
        <v>719003</v>
      </c>
      <c r="H28" s="4">
        <v>712230.56</v>
      </c>
      <c r="I28" s="4">
        <v>512388</v>
      </c>
      <c r="J28" s="4">
        <v>541441</v>
      </c>
      <c r="K28" s="4">
        <v>358728</v>
      </c>
    </row>
    <row r="29" spans="1:11" x14ac:dyDescent="0.4">
      <c r="A29" s="3">
        <v>42826</v>
      </c>
      <c r="B29" s="4">
        <v>3215372.4</v>
      </c>
      <c r="C29" s="4">
        <v>1761279</v>
      </c>
      <c r="D29" s="4">
        <v>1479946.3</v>
      </c>
      <c r="E29" s="4">
        <v>1020025</v>
      </c>
      <c r="F29" s="4">
        <v>973510.92</v>
      </c>
      <c r="G29" s="4">
        <v>764449</v>
      </c>
      <c r="H29" s="4">
        <v>720950.42</v>
      </c>
      <c r="I29" s="4">
        <v>550871</v>
      </c>
      <c r="J29" s="4">
        <v>538428</v>
      </c>
      <c r="K29" s="4">
        <v>366138</v>
      </c>
    </row>
    <row r="30" spans="1:11" x14ac:dyDescent="0.4">
      <c r="A30" s="3">
        <v>42856</v>
      </c>
      <c r="B30" s="4">
        <v>3058649.02</v>
      </c>
      <c r="C30" s="4">
        <v>1688354</v>
      </c>
      <c r="D30" s="4">
        <v>1438981.2</v>
      </c>
      <c r="E30" s="4">
        <v>985415</v>
      </c>
      <c r="F30" s="4">
        <v>1023480</v>
      </c>
      <c r="G30" s="4">
        <v>724982</v>
      </c>
      <c r="H30" s="4">
        <v>683698.05</v>
      </c>
      <c r="I30" s="4">
        <v>500119</v>
      </c>
      <c r="J30" s="4">
        <v>530149</v>
      </c>
      <c r="K30" s="4">
        <v>348208</v>
      </c>
    </row>
    <row r="31" spans="1:11" x14ac:dyDescent="0.4">
      <c r="A31" s="3">
        <v>42887</v>
      </c>
      <c r="B31" s="4">
        <v>3147310.8990000002</v>
      </c>
      <c r="C31" s="4">
        <v>1698827</v>
      </c>
      <c r="D31" s="4">
        <v>1478218.4</v>
      </c>
      <c r="E31" s="4">
        <v>1023510</v>
      </c>
      <c r="F31" s="4">
        <v>1017321.03</v>
      </c>
      <c r="G31" s="4">
        <v>765892</v>
      </c>
      <c r="H31" s="4">
        <v>652867.80000000005</v>
      </c>
      <c r="I31" s="4">
        <v>547873</v>
      </c>
      <c r="J31" s="4">
        <v>553210</v>
      </c>
      <c r="K31" s="4">
        <v>364733</v>
      </c>
    </row>
    <row r="32" spans="1:11" x14ac:dyDescent="0.4">
      <c r="A32" s="3">
        <v>42917</v>
      </c>
      <c r="B32" s="4">
        <v>3213979.46</v>
      </c>
      <c r="C32" s="4">
        <v>1696455</v>
      </c>
      <c r="D32" s="4">
        <v>1513277.3</v>
      </c>
      <c r="E32" s="4">
        <v>1016159</v>
      </c>
      <c r="F32" s="4">
        <v>1089859.23</v>
      </c>
      <c r="G32" s="4">
        <v>753877</v>
      </c>
      <c r="H32" s="4">
        <v>686671.87</v>
      </c>
      <c r="I32" s="4">
        <v>526806</v>
      </c>
      <c r="J32" s="4">
        <v>553107</v>
      </c>
      <c r="K32" s="4">
        <v>362410</v>
      </c>
    </row>
    <row r="33" spans="1:11" x14ac:dyDescent="0.4">
      <c r="A33" s="3">
        <v>42948</v>
      </c>
      <c r="B33" s="4">
        <v>3275541.07</v>
      </c>
      <c r="C33" s="4">
        <v>1733231</v>
      </c>
      <c r="D33" s="4">
        <v>1494273.3</v>
      </c>
      <c r="E33" s="4">
        <v>1042041</v>
      </c>
      <c r="F33" s="4">
        <v>985641.26</v>
      </c>
      <c r="G33" s="4">
        <v>776736</v>
      </c>
      <c r="H33" s="4">
        <v>738824</v>
      </c>
      <c r="I33" s="4">
        <v>538567</v>
      </c>
      <c r="J33" s="4">
        <v>569806</v>
      </c>
      <c r="K33" s="4">
        <v>367203</v>
      </c>
    </row>
    <row r="34" spans="1:11" x14ac:dyDescent="0.4">
      <c r="A34" s="3">
        <v>42979</v>
      </c>
      <c r="B34" s="4">
        <v>3222757</v>
      </c>
      <c r="C34" s="4">
        <v>1752826</v>
      </c>
      <c r="D34" s="4">
        <v>1444483.5</v>
      </c>
      <c r="E34" s="4">
        <v>1071126</v>
      </c>
      <c r="F34" s="4">
        <v>972505.89</v>
      </c>
      <c r="G34" s="4">
        <v>792508</v>
      </c>
      <c r="H34" s="4">
        <v>723298</v>
      </c>
      <c r="I34" s="4">
        <v>565697</v>
      </c>
      <c r="J34" s="4">
        <v>566393</v>
      </c>
      <c r="K34" s="4">
        <v>374005</v>
      </c>
    </row>
    <row r="35" spans="1:11" x14ac:dyDescent="0.4">
      <c r="A35" s="3">
        <v>43009</v>
      </c>
      <c r="B35" s="4">
        <v>3275207.04</v>
      </c>
      <c r="C35" s="4">
        <v>1739840</v>
      </c>
      <c r="D35" s="4">
        <v>1500689.1</v>
      </c>
      <c r="E35" s="4">
        <v>1033317</v>
      </c>
      <c r="F35" s="4">
        <v>966207.27</v>
      </c>
      <c r="G35" s="4">
        <v>786878</v>
      </c>
      <c r="H35" s="4">
        <v>730067</v>
      </c>
      <c r="I35" s="4">
        <v>540257</v>
      </c>
      <c r="J35" s="4">
        <v>557149</v>
      </c>
      <c r="K35" s="4">
        <v>362586</v>
      </c>
    </row>
    <row r="36" spans="1:11" x14ac:dyDescent="0.4">
      <c r="A36" s="3">
        <v>43040</v>
      </c>
      <c r="B36" s="4">
        <v>3265965</v>
      </c>
      <c r="C36" s="4">
        <v>1774050</v>
      </c>
      <c r="D36" s="4">
        <v>1528234.6</v>
      </c>
      <c r="E36" s="4">
        <v>1047918</v>
      </c>
      <c r="F36" s="4">
        <v>1039850.05</v>
      </c>
      <c r="G36" s="4">
        <v>801923</v>
      </c>
      <c r="H36" s="4">
        <v>704358</v>
      </c>
      <c r="I36" s="4">
        <v>559520</v>
      </c>
      <c r="J36" s="4">
        <v>556712</v>
      </c>
      <c r="K36" s="4">
        <v>373365</v>
      </c>
    </row>
    <row r="37" spans="1:11" x14ac:dyDescent="0.4">
      <c r="A37" s="3">
        <v>43070</v>
      </c>
      <c r="B37" s="4">
        <v>3276838.38</v>
      </c>
      <c r="C37" s="4">
        <v>1765043</v>
      </c>
      <c r="D37" s="4">
        <v>1456041.7</v>
      </c>
      <c r="E37" s="4">
        <v>996095</v>
      </c>
      <c r="F37" s="4">
        <v>1056324.72</v>
      </c>
      <c r="G37" s="4">
        <v>782141</v>
      </c>
      <c r="H37" s="4">
        <v>708986</v>
      </c>
      <c r="I37" s="4">
        <v>547985</v>
      </c>
      <c r="J37" s="4">
        <v>491874</v>
      </c>
      <c r="K37" s="4">
        <v>366687</v>
      </c>
    </row>
    <row r="38" spans="1:11" x14ac:dyDescent="0.4">
      <c r="A38" s="3">
        <v>43101</v>
      </c>
      <c r="B38" s="4">
        <v>3267327.2149999999</v>
      </c>
      <c r="C38" s="4">
        <v>1767784.4669999999</v>
      </c>
      <c r="D38" s="4">
        <v>1436985.7949999999</v>
      </c>
      <c r="E38" s="4">
        <v>954795.57899999991</v>
      </c>
      <c r="F38" s="4">
        <v>1060031.78</v>
      </c>
      <c r="G38" s="4">
        <v>692166.17</v>
      </c>
      <c r="H38" s="4">
        <v>712939.71000000008</v>
      </c>
      <c r="I38" s="4">
        <v>499035.51799999998</v>
      </c>
      <c r="J38" s="4">
        <v>450742.56800000003</v>
      </c>
      <c r="K38" s="4">
        <v>319331.42499999999</v>
      </c>
    </row>
    <row r="39" spans="1:11" x14ac:dyDescent="0.4">
      <c r="A39" s="3">
        <v>43132</v>
      </c>
      <c r="B39" s="4">
        <v>3216341</v>
      </c>
      <c r="C39" s="4">
        <v>1814908</v>
      </c>
      <c r="D39" s="4">
        <v>1360055.098</v>
      </c>
      <c r="E39" s="4">
        <v>963091</v>
      </c>
      <c r="F39" s="4">
        <v>1024098.676</v>
      </c>
      <c r="G39" s="4">
        <v>748105</v>
      </c>
      <c r="H39" s="4">
        <v>708625</v>
      </c>
      <c r="I39" s="4">
        <v>554594</v>
      </c>
      <c r="J39" s="4">
        <v>515415</v>
      </c>
      <c r="K39" s="4">
        <v>356371</v>
      </c>
    </row>
    <row r="40" spans="1:11" x14ac:dyDescent="0.4">
      <c r="A40" s="3">
        <v>43160</v>
      </c>
      <c r="B40" s="4">
        <v>3359801</v>
      </c>
      <c r="C40" s="4">
        <v>1796706</v>
      </c>
      <c r="D40" s="4">
        <v>1338079.746</v>
      </c>
      <c r="E40" s="4">
        <v>953457</v>
      </c>
      <c r="F40" s="4">
        <v>1018255.79</v>
      </c>
      <c r="G40" s="4">
        <v>753049</v>
      </c>
      <c r="H40" s="4">
        <v>715878</v>
      </c>
      <c r="I40" s="4">
        <v>537659</v>
      </c>
      <c r="J40" s="4">
        <v>537171</v>
      </c>
      <c r="K40" s="4">
        <v>364259</v>
      </c>
    </row>
    <row r="41" spans="1:11" x14ac:dyDescent="0.4">
      <c r="A41" s="3">
        <v>43191</v>
      </c>
      <c r="B41" s="4">
        <v>3352929</v>
      </c>
      <c r="C41" s="4">
        <v>1804450.4739999999</v>
      </c>
      <c r="D41" s="4">
        <v>1513982.5260000001</v>
      </c>
      <c r="E41" s="4">
        <v>1032325</v>
      </c>
      <c r="F41" s="4">
        <v>1007419</v>
      </c>
      <c r="G41" s="4">
        <v>773029</v>
      </c>
      <c r="H41" s="4">
        <v>748339</v>
      </c>
      <c r="I41" s="4">
        <v>597010</v>
      </c>
      <c r="J41" s="4">
        <v>544030</v>
      </c>
      <c r="K41" s="4">
        <v>377305</v>
      </c>
    </row>
    <row r="42" spans="1:11" x14ac:dyDescent="0.4">
      <c r="A42" s="3">
        <v>43221</v>
      </c>
      <c r="B42" s="4">
        <v>3182196</v>
      </c>
      <c r="C42" s="4">
        <v>1727808</v>
      </c>
      <c r="D42" s="4">
        <v>1509898</v>
      </c>
      <c r="E42" s="4">
        <v>1007957</v>
      </c>
      <c r="F42" s="4">
        <v>1043927</v>
      </c>
      <c r="G42" s="4">
        <v>752562</v>
      </c>
      <c r="H42" s="4">
        <v>697281</v>
      </c>
      <c r="I42" s="4">
        <v>567564</v>
      </c>
      <c r="J42" s="4">
        <v>533175</v>
      </c>
      <c r="K42" s="4">
        <v>355231</v>
      </c>
    </row>
    <row r="43" spans="1:11" x14ac:dyDescent="0.4">
      <c r="A43" s="3">
        <v>43252</v>
      </c>
      <c r="B43" s="4">
        <v>3044130.6949999998</v>
      </c>
      <c r="C43" s="4">
        <v>1648301</v>
      </c>
      <c r="D43" s="4">
        <v>1518469</v>
      </c>
      <c r="E43" s="4">
        <v>995374</v>
      </c>
      <c r="F43" s="4">
        <v>1061141.1200000001</v>
      </c>
      <c r="G43" s="4">
        <v>730151</v>
      </c>
      <c r="H43" s="4">
        <v>681616</v>
      </c>
      <c r="I43" s="4">
        <v>540243</v>
      </c>
      <c r="J43" s="4">
        <v>507847</v>
      </c>
      <c r="K43" s="4">
        <v>338410</v>
      </c>
    </row>
    <row r="44" spans="1:11" x14ac:dyDescent="0.4">
      <c r="A44" s="3">
        <v>43282</v>
      </c>
      <c r="B44" s="4">
        <v>3209714.8859999999</v>
      </c>
      <c r="C44" s="4">
        <v>1745528</v>
      </c>
      <c r="D44" s="4">
        <v>1609356</v>
      </c>
      <c r="E44" s="4">
        <v>1048306</v>
      </c>
      <c r="F44" s="4">
        <v>1063344</v>
      </c>
      <c r="G44" s="4">
        <v>762998</v>
      </c>
      <c r="H44" s="4">
        <v>735796</v>
      </c>
      <c r="I44" s="4">
        <v>562574</v>
      </c>
      <c r="J44" s="4">
        <v>531546</v>
      </c>
      <c r="K44" s="4">
        <v>349250</v>
      </c>
    </row>
    <row r="45" spans="1:11" x14ac:dyDescent="0.4">
      <c r="A45" s="3">
        <v>43313</v>
      </c>
      <c r="B45" s="4">
        <v>3225895</v>
      </c>
      <c r="C45" s="4">
        <v>1787729</v>
      </c>
      <c r="D45" s="4">
        <v>1617064</v>
      </c>
      <c r="E45" s="4">
        <v>1088737</v>
      </c>
      <c r="F45" s="4">
        <v>1056330</v>
      </c>
      <c r="G45" s="4">
        <v>794841</v>
      </c>
      <c r="H45" s="4">
        <v>756416</v>
      </c>
      <c r="I45" s="4">
        <v>576741</v>
      </c>
      <c r="J45" s="4">
        <v>535146</v>
      </c>
      <c r="K45" s="4">
        <v>361402</v>
      </c>
    </row>
    <row r="46" spans="1:11" x14ac:dyDescent="0.4">
      <c r="A46" s="3">
        <v>43344</v>
      </c>
      <c r="B46" s="4">
        <v>3202223.358</v>
      </c>
      <c r="C46" s="4">
        <v>1775477</v>
      </c>
      <c r="D46" s="4">
        <v>1581694</v>
      </c>
      <c r="E46" s="4">
        <v>1062025</v>
      </c>
      <c r="F46" s="4">
        <v>1090181</v>
      </c>
      <c r="G46" s="4">
        <v>802648</v>
      </c>
      <c r="H46" s="4">
        <v>734039</v>
      </c>
      <c r="I46" s="4">
        <v>587415</v>
      </c>
      <c r="J46" s="4">
        <v>549692</v>
      </c>
      <c r="K46" s="4">
        <v>369115</v>
      </c>
    </row>
    <row r="47" spans="1:11" x14ac:dyDescent="0.4">
      <c r="A47" s="3">
        <v>43374</v>
      </c>
      <c r="B47" s="4">
        <v>3193504</v>
      </c>
      <c r="C47" s="4">
        <v>1780160</v>
      </c>
      <c r="D47" s="4">
        <v>1590724</v>
      </c>
      <c r="E47" s="4">
        <v>1078032</v>
      </c>
      <c r="F47" s="4">
        <v>1081648</v>
      </c>
      <c r="G47" s="4">
        <v>786225</v>
      </c>
      <c r="H47" s="4">
        <v>713357</v>
      </c>
      <c r="I47" s="4">
        <v>545341</v>
      </c>
      <c r="J47" s="4">
        <v>537851</v>
      </c>
      <c r="K47" s="4">
        <v>355782</v>
      </c>
    </row>
    <row r="48" spans="1:11" x14ac:dyDescent="0.4">
      <c r="A48" s="3">
        <v>43405</v>
      </c>
      <c r="B48" s="4">
        <v>3204245.2789999996</v>
      </c>
      <c r="C48" s="4">
        <v>1804794</v>
      </c>
      <c r="D48" s="4">
        <v>1586886</v>
      </c>
      <c r="E48" s="4">
        <v>1076950</v>
      </c>
      <c r="F48" s="4">
        <v>1059978</v>
      </c>
      <c r="G48" s="4">
        <v>788547</v>
      </c>
      <c r="H48" s="4">
        <v>729015</v>
      </c>
      <c r="I48" s="4">
        <v>577527</v>
      </c>
      <c r="J48" s="4">
        <v>550150</v>
      </c>
      <c r="K48" s="4">
        <v>364906</v>
      </c>
    </row>
    <row r="49" spans="1:11" x14ac:dyDescent="0.4">
      <c r="A49" s="3">
        <v>43435</v>
      </c>
      <c r="B49" s="4">
        <v>3108337.5409999997</v>
      </c>
      <c r="C49" s="4">
        <v>1786632</v>
      </c>
      <c r="D49" s="4">
        <v>1553562</v>
      </c>
      <c r="E49" s="4">
        <v>1022290</v>
      </c>
      <c r="F49" s="4">
        <v>1086849</v>
      </c>
      <c r="G49" s="4">
        <v>768724</v>
      </c>
      <c r="H49" s="4">
        <v>721980</v>
      </c>
      <c r="I49" s="4">
        <v>534518</v>
      </c>
      <c r="J49" s="4">
        <v>461777</v>
      </c>
      <c r="K49" s="4">
        <v>346964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81-43AA-42AA-829D-BCC85E88163C}">
  <dimension ref="A1:X16"/>
  <sheetViews>
    <sheetView tabSelected="1" workbookViewId="0">
      <selection activeCell="D20" sqref="D20"/>
    </sheetView>
  </sheetViews>
  <sheetFormatPr defaultRowHeight="13" x14ac:dyDescent="0.4"/>
  <cols>
    <col min="1" max="1" width="5.7265625" style="1" bestFit="1" customWidth="1"/>
    <col min="2" max="2" width="11.26953125" style="1" bestFit="1" customWidth="1"/>
    <col min="3" max="3" width="13.7265625" style="2" customWidth="1"/>
    <col min="4" max="6" width="13.54296875" style="2" customWidth="1"/>
    <col min="7" max="7" width="13.1796875" style="2" customWidth="1"/>
    <col min="8" max="8" width="11.54296875" style="2" customWidth="1"/>
    <col min="9" max="9" width="11.36328125" style="2" customWidth="1"/>
    <col min="10" max="10" width="10.36328125" style="2" customWidth="1"/>
    <col min="11" max="11" width="11" style="2" customWidth="1"/>
    <col min="12" max="12" width="10" style="2" customWidth="1"/>
    <col min="13" max="13" width="11.90625" style="1" customWidth="1"/>
    <col min="14" max="14" width="15.26953125" style="1" bestFit="1" customWidth="1"/>
    <col min="15" max="15" width="15.1796875" style="1" customWidth="1"/>
    <col min="16" max="16" width="11.90625" style="2" bestFit="1" customWidth="1"/>
    <col min="17" max="17" width="15" style="2" bestFit="1" customWidth="1"/>
    <col min="18" max="18" width="14.90625" style="2" customWidth="1"/>
    <col min="19" max="19" width="23.54296875" style="2" bestFit="1" customWidth="1"/>
    <col min="20" max="20" width="17.1796875" style="2" bestFit="1" customWidth="1"/>
    <col min="21" max="21" width="13.08984375" style="2" bestFit="1" customWidth="1"/>
    <col min="22" max="22" width="12.08984375" style="2" bestFit="1" customWidth="1"/>
    <col min="23" max="23" width="21.6328125" style="2" bestFit="1" customWidth="1"/>
    <col min="24" max="24" width="14" style="2" bestFit="1" customWidth="1"/>
    <col min="25" max="16384" width="8.7265625" style="2"/>
  </cols>
  <sheetData>
    <row r="1" spans="1:24" x14ac:dyDescent="0.4">
      <c r="A1" s="8" t="s">
        <v>55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  <c r="N1" s="8" t="s">
        <v>72</v>
      </c>
      <c r="O1" s="8" t="s">
        <v>73</v>
      </c>
      <c r="P1" s="8" t="s">
        <v>74</v>
      </c>
      <c r="Q1" s="8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8" t="s">
        <v>80</v>
      </c>
      <c r="W1" s="8" t="s">
        <v>81</v>
      </c>
      <c r="X1" s="8" t="s">
        <v>82</v>
      </c>
    </row>
    <row r="2" spans="1:24" x14ac:dyDescent="0.4">
      <c r="A2" s="8">
        <v>2004</v>
      </c>
      <c r="B2" s="1">
        <v>158.26</v>
      </c>
      <c r="C2" s="2">
        <v>178.08</v>
      </c>
      <c r="D2" s="2">
        <v>158.31</v>
      </c>
      <c r="E2" s="2">
        <v>170.06</v>
      </c>
      <c r="F2" s="2">
        <v>157.37</v>
      </c>
      <c r="G2" s="2">
        <v>155.76</v>
      </c>
      <c r="N2" s="9">
        <f>B2*P2</f>
        <v>336.49414678271887</v>
      </c>
      <c r="O2" s="9"/>
      <c r="P2" s="2">
        <v>2.1262109615993863</v>
      </c>
      <c r="Q2" s="2">
        <v>253.99</v>
      </c>
      <c r="S2" s="10">
        <f>Q2*P2</f>
        <v>540.03632213662809</v>
      </c>
      <c r="T2" s="10"/>
      <c r="U2" s="2">
        <v>274.70999999999998</v>
      </c>
      <c r="W2" s="10">
        <f>U2*P2</f>
        <v>584.09141326096733</v>
      </c>
    </row>
    <row r="3" spans="1:24" x14ac:dyDescent="0.4">
      <c r="A3" s="8">
        <v>2005</v>
      </c>
      <c r="B3" s="1">
        <v>191.35</v>
      </c>
      <c r="C3" s="2">
        <v>216.34</v>
      </c>
      <c r="D3" s="2">
        <v>186.5</v>
      </c>
      <c r="E3" s="2">
        <v>198.1</v>
      </c>
      <c r="F3" s="2">
        <v>199.37</v>
      </c>
      <c r="G3" s="2">
        <v>173</v>
      </c>
      <c r="H3" s="11">
        <f>(C3/C2)-1</f>
        <v>0.21484725965858043</v>
      </c>
      <c r="I3" s="11">
        <f t="shared" ref="I3:L16" si="0">(D3/D2)-1</f>
        <v>0.17806834691428208</v>
      </c>
      <c r="J3" s="11">
        <f t="shared" si="0"/>
        <v>0.1648829824767728</v>
      </c>
      <c r="K3" s="11">
        <f t="shared" si="0"/>
        <v>0.26688695431149512</v>
      </c>
      <c r="L3" s="11">
        <f t="shared" si="0"/>
        <v>0.11068310220852595</v>
      </c>
      <c r="M3" s="5">
        <f>(B3/B2)-1</f>
        <v>0.20908631366106412</v>
      </c>
      <c r="N3" s="9">
        <f t="shared" ref="N3:N16" si="1">B3*P3</f>
        <v>384.94980022876069</v>
      </c>
      <c r="O3" s="5">
        <f>(N3/N2)-1</f>
        <v>0.14400147494194204</v>
      </c>
      <c r="P3" s="2">
        <v>2.01175751360732</v>
      </c>
      <c r="Q3" s="2">
        <v>273.82</v>
      </c>
      <c r="R3" s="5">
        <f>(Q3/Q2)-1</f>
        <v>7.8073939918894331E-2</v>
      </c>
      <c r="S3" s="10">
        <f t="shared" ref="S3:S16" si="2">Q3*P3</f>
        <v>550.85944237595641</v>
      </c>
      <c r="T3" s="5">
        <f>(S3/S2)-1</f>
        <v>2.0041467204478414E-2</v>
      </c>
      <c r="U3" s="2">
        <v>294.3</v>
      </c>
      <c r="V3" s="5">
        <f>(U3/U2)-1</f>
        <v>7.1311564923009829E-2</v>
      </c>
      <c r="W3" s="10">
        <f t="shared" ref="W3:W16" si="3">U3*P3</f>
        <v>592.06023625463433</v>
      </c>
      <c r="X3" s="5">
        <f>(W3/W2)-1</f>
        <v>1.3643109302321932E-2</v>
      </c>
    </row>
    <row r="4" spans="1:24" x14ac:dyDescent="0.4">
      <c r="A4" s="8">
        <v>2006</v>
      </c>
      <c r="B4" s="1">
        <v>213.59</v>
      </c>
      <c r="C4" s="2">
        <v>229.33</v>
      </c>
      <c r="D4" s="2">
        <v>214.71</v>
      </c>
      <c r="E4" s="2">
        <v>224.91</v>
      </c>
      <c r="F4" s="2">
        <v>221.27</v>
      </c>
      <c r="G4" s="2">
        <v>194.83</v>
      </c>
      <c r="H4" s="11">
        <f t="shared" ref="H4:H16" si="4">(C4/C3)-1</f>
        <v>6.0044374595544125E-2</v>
      </c>
      <c r="I4" s="11">
        <f t="shared" si="0"/>
        <v>0.15126005361930295</v>
      </c>
      <c r="J4" s="11">
        <f t="shared" si="0"/>
        <v>0.13533568904593651</v>
      </c>
      <c r="K4" s="11">
        <f t="shared" si="0"/>
        <v>0.10984601494708324</v>
      </c>
      <c r="L4" s="11">
        <f t="shared" si="0"/>
        <v>0.12618497109826587</v>
      </c>
      <c r="M4" s="5">
        <f t="shared" ref="M4:M16" si="5">(B4/B3)-1</f>
        <v>0.11622680951136655</v>
      </c>
      <c r="N4" s="9">
        <f t="shared" si="1"/>
        <v>416.60361748341325</v>
      </c>
      <c r="O4" s="5">
        <f t="shared" ref="O4:O12" si="6">(N4/N3)-1</f>
        <v>8.222842883888215E-2</v>
      </c>
      <c r="P4" s="2">
        <v>1.9504827823559776</v>
      </c>
      <c r="Q4" s="2">
        <v>284.89</v>
      </c>
      <c r="R4" s="5">
        <f t="shared" ref="R4:V16" si="7">(Q4/Q3)-1</f>
        <v>4.0428018406252209E-2</v>
      </c>
      <c r="S4" s="10">
        <f t="shared" si="2"/>
        <v>555.67303986539446</v>
      </c>
      <c r="T4" s="5">
        <f t="shared" ref="T4:T12" si="8">(S4/S3)-1</f>
        <v>8.7383407075245501E-3</v>
      </c>
      <c r="U4" s="2">
        <v>299.88</v>
      </c>
      <c r="V4" s="5">
        <f t="shared" si="7"/>
        <v>1.8960244648317914E-2</v>
      </c>
      <c r="W4" s="10">
        <f t="shared" si="3"/>
        <v>584.91077677291059</v>
      </c>
      <c r="X4" s="5">
        <f t="shared" ref="X4:X12" si="9">(W4/W3)-1</f>
        <v>-1.2075560971551047E-2</v>
      </c>
    </row>
    <row r="5" spans="1:24" x14ac:dyDescent="0.4">
      <c r="A5" s="8">
        <v>2007</v>
      </c>
      <c r="B5" s="1">
        <v>222.32</v>
      </c>
      <c r="C5" s="2">
        <v>217.73</v>
      </c>
      <c r="D5" s="2">
        <v>218.99</v>
      </c>
      <c r="E5" s="2">
        <v>217.5</v>
      </c>
      <c r="F5" s="2">
        <v>233.14</v>
      </c>
      <c r="G5" s="2">
        <v>206.22</v>
      </c>
      <c r="H5" s="11">
        <f t="shared" si="4"/>
        <v>-5.0582130554223226E-2</v>
      </c>
      <c r="I5" s="11">
        <f t="shared" si="0"/>
        <v>1.9933864282054792E-2</v>
      </c>
      <c r="J5" s="11">
        <f t="shared" si="0"/>
        <v>-3.2946511938108602E-2</v>
      </c>
      <c r="K5" s="11">
        <f t="shared" si="0"/>
        <v>5.3644868260496192E-2</v>
      </c>
      <c r="L5" s="11">
        <f t="shared" si="0"/>
        <v>5.8461222604321739E-2</v>
      </c>
      <c r="M5" s="5">
        <f t="shared" si="5"/>
        <v>4.0872700032773102E-2</v>
      </c>
      <c r="N5" s="9">
        <f>B5*P5</f>
        <v>415.12641406930686</v>
      </c>
      <c r="O5" s="5">
        <f t="shared" si="6"/>
        <v>-3.5458247411046528E-3</v>
      </c>
      <c r="P5" s="2">
        <v>1.867247274511096</v>
      </c>
      <c r="Q5" s="2">
        <v>284.12</v>
      </c>
      <c r="R5" s="5">
        <f t="shared" si="7"/>
        <v>-2.7027975709922325E-3</v>
      </c>
      <c r="S5" s="10">
        <f t="shared" si="2"/>
        <v>530.52229563409264</v>
      </c>
      <c r="T5" s="5">
        <f t="shared" si="8"/>
        <v>-4.52617680307007E-2</v>
      </c>
      <c r="U5" s="2">
        <v>297.83</v>
      </c>
      <c r="V5" s="5">
        <f t="shared" si="7"/>
        <v>-6.8360677604375475E-3</v>
      </c>
      <c r="W5" s="10">
        <f t="shared" si="3"/>
        <v>556.12225576763967</v>
      </c>
      <c r="X5" s="5">
        <f t="shared" si="9"/>
        <v>-4.9218653764774078E-2</v>
      </c>
    </row>
    <row r="6" spans="1:24" x14ac:dyDescent="0.4">
      <c r="A6" s="8">
        <v>2008</v>
      </c>
      <c r="B6" s="1">
        <v>214.48</v>
      </c>
      <c r="C6" s="2">
        <v>199.97</v>
      </c>
      <c r="D6" s="2">
        <v>208.12</v>
      </c>
      <c r="E6" s="2">
        <v>230.94</v>
      </c>
      <c r="F6" s="2">
        <v>220.36</v>
      </c>
      <c r="G6" s="2">
        <v>207.19</v>
      </c>
      <c r="H6" s="11">
        <f t="shared" si="4"/>
        <v>-8.1568915629449235E-2</v>
      </c>
      <c r="I6" s="11">
        <f t="shared" si="0"/>
        <v>-4.963696972464493E-2</v>
      </c>
      <c r="J6" s="11">
        <f t="shared" si="0"/>
        <v>6.1793103448275932E-2</v>
      </c>
      <c r="K6" s="11">
        <f t="shared" si="0"/>
        <v>-5.481684824568922E-2</v>
      </c>
      <c r="L6" s="11">
        <f t="shared" si="0"/>
        <v>4.7037144796819863E-3</v>
      </c>
      <c r="M6" s="5">
        <f t="shared" si="5"/>
        <v>-3.5264483627204024E-2</v>
      </c>
      <c r="N6" s="9">
        <f t="shared" si="1"/>
        <v>378.16514895293926</v>
      </c>
      <c r="O6" s="5">
        <f t="shared" si="6"/>
        <v>-8.9036167932683763E-2</v>
      </c>
      <c r="P6" s="2">
        <v>1.7631720857559645</v>
      </c>
      <c r="Q6" s="2">
        <v>271.19</v>
      </c>
      <c r="R6" s="5">
        <f t="shared" si="7"/>
        <v>-4.5508939884555843E-2</v>
      </c>
      <c r="S6" s="10">
        <f t="shared" si="2"/>
        <v>478.15463793615999</v>
      </c>
      <c r="T6" s="5">
        <f t="shared" si="8"/>
        <v>-9.8709626586648169E-2</v>
      </c>
      <c r="U6" s="2">
        <v>282.01</v>
      </c>
      <c r="V6" s="5">
        <f t="shared" si="7"/>
        <v>-5.3117550280361248E-2</v>
      </c>
      <c r="W6" s="10">
        <f t="shared" si="3"/>
        <v>497.23215990403952</v>
      </c>
      <c r="X6" s="5">
        <f t="shared" si="9"/>
        <v>-0.10589415412320013</v>
      </c>
    </row>
    <row r="7" spans="1:24" x14ac:dyDescent="0.4">
      <c r="A7" s="8">
        <v>2009</v>
      </c>
      <c r="B7" s="1">
        <v>228.35</v>
      </c>
      <c r="C7" s="2">
        <v>211.48</v>
      </c>
      <c r="D7" s="2">
        <v>212.9</v>
      </c>
      <c r="E7" s="2">
        <v>254.45</v>
      </c>
      <c r="F7" s="2">
        <v>240.61</v>
      </c>
      <c r="G7" s="2">
        <v>215.24</v>
      </c>
      <c r="H7" s="11">
        <f t="shared" si="4"/>
        <v>5.7558633795069314E-2</v>
      </c>
      <c r="I7" s="11">
        <f t="shared" si="0"/>
        <v>2.2967518739188897E-2</v>
      </c>
      <c r="J7" s="11">
        <f t="shared" si="0"/>
        <v>0.10180133367974364</v>
      </c>
      <c r="K7" s="11">
        <f t="shared" si="0"/>
        <v>9.1895080776910554E-2</v>
      </c>
      <c r="L7" s="11">
        <f t="shared" si="0"/>
        <v>3.8853226507070904E-2</v>
      </c>
      <c r="M7" s="5">
        <f t="shared" si="5"/>
        <v>6.4668034315553902E-2</v>
      </c>
      <c r="N7" s="9">
        <f t="shared" si="1"/>
        <v>385.97831166593204</v>
      </c>
      <c r="O7" s="5">
        <f t="shared" si="6"/>
        <v>2.0660715919025963E-2</v>
      </c>
      <c r="P7" s="2">
        <v>1.6902925844796675</v>
      </c>
      <c r="Q7" s="2">
        <v>279.79000000000002</v>
      </c>
      <c r="R7" s="5">
        <f t="shared" si="7"/>
        <v>3.1712083778900446E-2</v>
      </c>
      <c r="S7" s="10">
        <f t="shared" si="2"/>
        <v>472.92696221156621</v>
      </c>
      <c r="T7" s="5">
        <f t="shared" si="8"/>
        <v>-1.0933023147402299E-2</v>
      </c>
      <c r="U7" s="2">
        <v>293.33</v>
      </c>
      <c r="V7" s="5">
        <f t="shared" si="7"/>
        <v>4.0140420552462697E-2</v>
      </c>
      <c r="W7" s="10">
        <f t="shared" si="3"/>
        <v>495.81352380542086</v>
      </c>
      <c r="X7" s="5">
        <f t="shared" si="9"/>
        <v>-2.8530658573903134E-3</v>
      </c>
    </row>
    <row r="8" spans="1:24" x14ac:dyDescent="0.4">
      <c r="A8" s="8">
        <v>2010</v>
      </c>
      <c r="B8" s="1">
        <v>231.89</v>
      </c>
      <c r="C8" s="2">
        <v>218.47</v>
      </c>
      <c r="D8" s="2">
        <v>224.43</v>
      </c>
      <c r="E8" s="2">
        <v>199.6</v>
      </c>
      <c r="F8" s="2">
        <v>242.21</v>
      </c>
      <c r="G8" s="2">
        <v>228.57</v>
      </c>
      <c r="H8" s="11">
        <f t="shared" si="4"/>
        <v>3.3052770947607391E-2</v>
      </c>
      <c r="I8" s="11">
        <f t="shared" si="0"/>
        <v>5.4156881164866055E-2</v>
      </c>
      <c r="J8" s="11">
        <f t="shared" si="0"/>
        <v>-0.21556297897425825</v>
      </c>
      <c r="K8" s="11">
        <f t="shared" si="0"/>
        <v>6.6497651801671331E-3</v>
      </c>
      <c r="L8" s="11">
        <f t="shared" si="0"/>
        <v>6.1930867868425832E-2</v>
      </c>
      <c r="M8" s="5">
        <f t="shared" si="5"/>
        <v>1.5502518064374859E-2</v>
      </c>
      <c r="N8" s="9">
        <f t="shared" si="1"/>
        <v>370.09423130958822</v>
      </c>
      <c r="O8" s="5">
        <f t="shared" si="6"/>
        <v>-4.1152779511848925E-2</v>
      </c>
      <c r="P8" s="2">
        <v>1.5959904752666705</v>
      </c>
      <c r="Q8" s="2">
        <v>284.82</v>
      </c>
      <c r="R8" s="5">
        <f t="shared" si="7"/>
        <v>1.7977769041066516E-2</v>
      </c>
      <c r="S8" s="10">
        <f t="shared" si="2"/>
        <v>454.57000716545309</v>
      </c>
      <c r="T8" s="5">
        <f t="shared" si="8"/>
        <v>-3.8815623791609966E-2</v>
      </c>
      <c r="U8" s="2">
        <v>300.56</v>
      </c>
      <c r="V8" s="5">
        <f t="shared" si="7"/>
        <v>2.4648007363720081E-2</v>
      </c>
      <c r="W8" s="10">
        <f t="shared" si="3"/>
        <v>479.69089724615048</v>
      </c>
      <c r="X8" s="5">
        <f t="shared" si="9"/>
        <v>-3.2517520771776276E-2</v>
      </c>
    </row>
    <row r="9" spans="1:24" x14ac:dyDescent="0.4">
      <c r="A9" s="8">
        <v>2011</v>
      </c>
      <c r="B9" s="1">
        <v>245.54</v>
      </c>
      <c r="C9" s="2">
        <v>225.27</v>
      </c>
      <c r="D9" s="2">
        <v>238.35</v>
      </c>
      <c r="E9" s="2">
        <v>250.33</v>
      </c>
      <c r="F9" s="2">
        <v>249.23</v>
      </c>
      <c r="G9" s="2">
        <v>246.03</v>
      </c>
      <c r="H9" s="11">
        <f t="shared" si="4"/>
        <v>3.1125554996109361E-2</v>
      </c>
      <c r="I9" s="11">
        <f t="shared" si="0"/>
        <v>6.2023793610479716E-2</v>
      </c>
      <c r="J9" s="11">
        <f t="shared" si="0"/>
        <v>0.2541583166332666</v>
      </c>
      <c r="K9" s="11">
        <f t="shared" si="0"/>
        <v>2.8983113826844376E-2</v>
      </c>
      <c r="L9" s="11">
        <f t="shared" si="0"/>
        <v>7.6387977424859033E-2</v>
      </c>
      <c r="M9" s="5">
        <f t="shared" si="5"/>
        <v>5.8864116607012074E-2</v>
      </c>
      <c r="N9" s="9">
        <f t="shared" si="1"/>
        <v>367.95038954323633</v>
      </c>
      <c r="O9" s="5">
        <f t="shared" si="6"/>
        <v>-5.7926916579214005E-3</v>
      </c>
      <c r="P9" s="2">
        <v>1.49853543024858</v>
      </c>
      <c r="Q9" s="2">
        <v>295.16000000000003</v>
      </c>
      <c r="R9" s="5">
        <f t="shared" si="7"/>
        <v>3.630363036303641E-2</v>
      </c>
      <c r="S9" s="10">
        <f t="shared" si="2"/>
        <v>442.30771759217095</v>
      </c>
      <c r="T9" s="5">
        <f t="shared" si="8"/>
        <v>-2.6975579954660267E-2</v>
      </c>
      <c r="U9" s="2">
        <v>315.64</v>
      </c>
      <c r="V9" s="5">
        <f t="shared" si="7"/>
        <v>5.0173010380622829E-2</v>
      </c>
      <c r="W9" s="10">
        <f t="shared" si="3"/>
        <v>472.99772320366179</v>
      </c>
      <c r="X9" s="5">
        <f t="shared" si="9"/>
        <v>-1.3953097882226762E-2</v>
      </c>
    </row>
    <row r="10" spans="1:24" x14ac:dyDescent="0.4">
      <c r="A10" s="8">
        <v>2012</v>
      </c>
      <c r="B10" s="1">
        <v>257.33</v>
      </c>
      <c r="C10" s="2">
        <v>225.32</v>
      </c>
      <c r="D10" s="2">
        <v>258.08</v>
      </c>
      <c r="E10" s="2">
        <v>273.77999999999997</v>
      </c>
      <c r="F10" s="2">
        <v>258.82</v>
      </c>
      <c r="G10" s="2">
        <v>257.95</v>
      </c>
      <c r="H10" s="11">
        <f t="shared" si="4"/>
        <v>2.2195587517193083E-4</v>
      </c>
      <c r="I10" s="11">
        <f t="shared" si="0"/>
        <v>8.2777428151877386E-2</v>
      </c>
      <c r="J10" s="11">
        <f t="shared" si="0"/>
        <v>9.3676347221667289E-2</v>
      </c>
      <c r="K10" s="11">
        <f t="shared" si="0"/>
        <v>3.8478513822573612E-2</v>
      </c>
      <c r="L10" s="11">
        <f t="shared" si="0"/>
        <v>4.8449376092346341E-2</v>
      </c>
      <c r="M10" s="5">
        <f t="shared" si="5"/>
        <v>4.8016616437240422E-2</v>
      </c>
      <c r="N10" s="9">
        <f t="shared" si="1"/>
        <v>364.34546706972452</v>
      </c>
      <c r="O10" s="5">
        <f t="shared" si="6"/>
        <v>-9.7973057671901786E-3</v>
      </c>
      <c r="P10" s="2">
        <v>1.4158686009004957</v>
      </c>
      <c r="Q10" s="2">
        <v>307.52</v>
      </c>
      <c r="R10" s="5">
        <f t="shared" si="7"/>
        <v>4.1875592898766634E-2</v>
      </c>
      <c r="S10" s="10">
        <f t="shared" si="2"/>
        <v>435.40791214892039</v>
      </c>
      <c r="T10" s="5">
        <f t="shared" si="8"/>
        <v>-1.5599559240819127E-2</v>
      </c>
      <c r="U10" s="2">
        <v>333.44</v>
      </c>
      <c r="V10" s="5">
        <f t="shared" si="7"/>
        <v>5.6393359523507769E-2</v>
      </c>
      <c r="W10" s="10">
        <f t="shared" si="3"/>
        <v>472.10722628426129</v>
      </c>
      <c r="X10" s="5">
        <f t="shared" si="9"/>
        <v>-1.8826663971426294E-3</v>
      </c>
    </row>
    <row r="11" spans="1:24" x14ac:dyDescent="0.4">
      <c r="A11" s="8">
        <v>2013</v>
      </c>
      <c r="B11" s="1">
        <v>223.19</v>
      </c>
      <c r="C11" s="2">
        <v>200</v>
      </c>
      <c r="D11" s="2">
        <v>216.92</v>
      </c>
      <c r="E11" s="2">
        <v>226.81</v>
      </c>
      <c r="F11" s="2">
        <v>232.61</v>
      </c>
      <c r="G11" s="2">
        <v>215.67</v>
      </c>
      <c r="H11" s="12">
        <f t="shared" si="4"/>
        <v>-0.1123735132256346</v>
      </c>
      <c r="I11" s="12">
        <f t="shared" si="0"/>
        <v>-0.15948543087414757</v>
      </c>
      <c r="J11" s="12">
        <f t="shared" si="0"/>
        <v>-0.17156110745854325</v>
      </c>
      <c r="K11" s="12">
        <f t="shared" si="0"/>
        <v>-0.10126729000849999</v>
      </c>
      <c r="L11" s="12">
        <f t="shared" si="0"/>
        <v>-0.16390773405698777</v>
      </c>
      <c r="M11" s="12">
        <f t="shared" si="5"/>
        <v>-0.1326701123071542</v>
      </c>
      <c r="N11" s="9">
        <f t="shared" si="1"/>
        <v>298.37189537635732</v>
      </c>
      <c r="O11" s="12">
        <f t="shared" si="6"/>
        <v>-0.18107422118892968</v>
      </c>
      <c r="P11" s="2">
        <v>1.3368515407337127</v>
      </c>
      <c r="Q11" s="2">
        <v>269.85000000000002</v>
      </c>
      <c r="R11" s="12">
        <f t="shared" si="7"/>
        <v>-0.12249609781477611</v>
      </c>
      <c r="S11" s="10">
        <f t="shared" si="2"/>
        <v>360.74938826699241</v>
      </c>
      <c r="T11" s="12">
        <f t="shared" si="8"/>
        <v>-0.17146800000362161</v>
      </c>
      <c r="U11" s="2">
        <v>285.24</v>
      </c>
      <c r="V11" s="12">
        <f t="shared" si="7"/>
        <v>-0.14455374280230326</v>
      </c>
      <c r="W11" s="10">
        <f t="shared" si="3"/>
        <v>381.3235334788842</v>
      </c>
      <c r="X11" s="12">
        <f t="shared" si="9"/>
        <v>-0.19229464780679961</v>
      </c>
    </row>
    <row r="12" spans="1:24" x14ac:dyDescent="0.4">
      <c r="A12" s="8">
        <v>2014</v>
      </c>
      <c r="B12" s="1">
        <v>249.01</v>
      </c>
      <c r="C12" s="2">
        <v>217.55</v>
      </c>
      <c r="D12" s="2">
        <v>239.21</v>
      </c>
      <c r="E12" s="2">
        <v>244.56</v>
      </c>
      <c r="F12" s="2">
        <v>258.24</v>
      </c>
      <c r="G12" s="2">
        <v>247.92</v>
      </c>
      <c r="H12" s="11">
        <f t="shared" si="4"/>
        <v>8.7749999999999995E-2</v>
      </c>
      <c r="I12" s="11">
        <f t="shared" si="0"/>
        <v>0.102756776691868</v>
      </c>
      <c r="J12" s="11">
        <f t="shared" si="0"/>
        <v>7.8259336008112523E-2</v>
      </c>
      <c r="K12" s="11">
        <f t="shared" si="0"/>
        <v>0.11018442887236146</v>
      </c>
      <c r="L12" s="11">
        <f t="shared" si="0"/>
        <v>0.14953401029350388</v>
      </c>
      <c r="M12" s="5">
        <f t="shared" si="5"/>
        <v>0.11568618665710817</v>
      </c>
      <c r="N12" s="9">
        <f t="shared" si="1"/>
        <v>312.8440133649928</v>
      </c>
      <c r="O12" s="12">
        <f t="shared" si="6"/>
        <v>4.8503623206135993E-2</v>
      </c>
      <c r="P12" s="2">
        <v>1.256351204228717</v>
      </c>
      <c r="Q12" s="2">
        <v>293.07</v>
      </c>
      <c r="R12" s="12">
        <f t="shared" si="7"/>
        <v>8.6047804335741995E-2</v>
      </c>
      <c r="S12" s="10">
        <f t="shared" si="2"/>
        <v>368.1988474233101</v>
      </c>
      <c r="T12" s="12">
        <f t="shared" si="8"/>
        <v>2.0649956447893691E-2</v>
      </c>
      <c r="U12" s="2">
        <v>305.35000000000002</v>
      </c>
      <c r="V12" s="12">
        <f t="shared" si="7"/>
        <v>7.0502033375403172E-2</v>
      </c>
      <c r="W12" s="10">
        <f t="shared" si="3"/>
        <v>383.6268402112388</v>
      </c>
      <c r="X12" s="12">
        <f t="shared" si="9"/>
        <v>6.040295261457107E-3</v>
      </c>
    </row>
    <row r="13" spans="1:24" x14ac:dyDescent="0.4">
      <c r="A13" s="8">
        <v>2015</v>
      </c>
      <c r="B13" s="1">
        <v>374.93</v>
      </c>
      <c r="C13" s="2">
        <v>330.61</v>
      </c>
      <c r="D13" s="2">
        <v>313.88</v>
      </c>
      <c r="E13" s="2">
        <v>309.23</v>
      </c>
      <c r="F13" s="2">
        <v>397.41</v>
      </c>
      <c r="G13" s="2">
        <v>395.18</v>
      </c>
      <c r="H13" s="12">
        <f t="shared" si="4"/>
        <v>0.51969662146632967</v>
      </c>
      <c r="I13" s="12">
        <f t="shared" si="0"/>
        <v>0.31215250198570277</v>
      </c>
      <c r="J13" s="12">
        <f t="shared" si="0"/>
        <v>0.26443408570493965</v>
      </c>
      <c r="K13" s="12">
        <f t="shared" si="0"/>
        <v>0.53891728624535329</v>
      </c>
      <c r="L13" s="12">
        <f t="shared" si="0"/>
        <v>0.59398192965472751</v>
      </c>
      <c r="M13" s="12">
        <f t="shared" si="5"/>
        <v>0.50568250271073456</v>
      </c>
      <c r="N13" s="9">
        <f t="shared" si="1"/>
        <v>425.61748326905058</v>
      </c>
      <c r="O13" s="12">
        <f>(N13/N12)-1</f>
        <v>0.36047827379226782</v>
      </c>
      <c r="P13" s="2">
        <v>1.1351918578642695</v>
      </c>
      <c r="Q13" s="2">
        <v>415.67</v>
      </c>
      <c r="R13" s="12">
        <f>(Q13/Q12)-1</f>
        <v>0.41833009178694525</v>
      </c>
      <c r="S13" s="10">
        <f t="shared" si="2"/>
        <v>471.86519955844091</v>
      </c>
      <c r="T13" s="12">
        <f>(S13/S12)-1</f>
        <v>0.28154990940519675</v>
      </c>
      <c r="U13" s="2">
        <v>427.89</v>
      </c>
      <c r="V13" s="12">
        <f>(U13/U12)-1</f>
        <v>0.40130997216309128</v>
      </c>
      <c r="W13" s="10">
        <f t="shared" si="3"/>
        <v>485.73724406154224</v>
      </c>
      <c r="X13" s="12">
        <f>(W13/W12)-1</f>
        <v>0.26617116725742584</v>
      </c>
    </row>
    <row r="14" spans="1:24" x14ac:dyDescent="0.4">
      <c r="A14" s="8">
        <v>2016</v>
      </c>
      <c r="B14" s="1">
        <v>392.94</v>
      </c>
      <c r="C14" s="2">
        <v>344.94</v>
      </c>
      <c r="D14" s="2">
        <v>337.39</v>
      </c>
      <c r="E14" s="2">
        <v>361.17</v>
      </c>
      <c r="F14" s="2">
        <v>419.88</v>
      </c>
      <c r="G14" s="2">
        <v>401.18</v>
      </c>
      <c r="H14" s="11">
        <f t="shared" si="4"/>
        <v>4.334412147242972E-2</v>
      </c>
      <c r="I14" s="11">
        <f t="shared" si="0"/>
        <v>7.4901236141200478E-2</v>
      </c>
      <c r="J14" s="11">
        <f t="shared" si="0"/>
        <v>0.1679655919542089</v>
      </c>
      <c r="K14" s="11">
        <f t="shared" si="0"/>
        <v>5.6541103646108537E-2</v>
      </c>
      <c r="L14" s="11">
        <f t="shared" si="0"/>
        <v>1.5182954602965815E-2</v>
      </c>
      <c r="M14" s="5">
        <f t="shared" si="5"/>
        <v>4.8035633318219473E-2</v>
      </c>
      <c r="N14" s="9">
        <f t="shared" si="1"/>
        <v>419.67328211571083</v>
      </c>
      <c r="O14" s="5">
        <f t="shared" ref="O14:O16" si="10">(N14/N13)-1</f>
        <v>-1.3966064334772987E-2</v>
      </c>
      <c r="P14" s="2">
        <v>1.0680340054861068</v>
      </c>
      <c r="Q14" s="2">
        <v>444.78</v>
      </c>
      <c r="R14" s="5">
        <f t="shared" si="7"/>
        <v>7.0031515384800347E-2</v>
      </c>
      <c r="S14" s="10">
        <f t="shared" si="2"/>
        <v>475.04016496011059</v>
      </c>
      <c r="T14" s="5">
        <f t="shared" ref="T14:T16" si="11">(S14/S13)-1</f>
        <v>6.7285432463355388E-3</v>
      </c>
      <c r="U14" s="2">
        <v>454.33</v>
      </c>
      <c r="V14" s="5">
        <f t="shared" si="7"/>
        <v>6.1791581948631658E-2</v>
      </c>
      <c r="W14" s="10">
        <f t="shared" si="3"/>
        <v>485.23988971250287</v>
      </c>
      <c r="X14" s="5">
        <f t="shared" ref="X14:X15" si="12">(W14/W13)-1</f>
        <v>-1.0239164386092181E-3</v>
      </c>
    </row>
    <row r="15" spans="1:24" x14ac:dyDescent="0.4">
      <c r="A15" s="8">
        <v>2017</v>
      </c>
      <c r="B15" s="1">
        <v>397.95</v>
      </c>
      <c r="C15" s="2">
        <v>380.18</v>
      </c>
      <c r="D15" s="2">
        <v>369.73</v>
      </c>
      <c r="E15" s="2">
        <v>433.86</v>
      </c>
      <c r="F15" s="2">
        <v>406.17</v>
      </c>
      <c r="G15" s="2">
        <v>397.19</v>
      </c>
      <c r="H15" s="11">
        <f t="shared" si="4"/>
        <v>0.1021626949614427</v>
      </c>
      <c r="I15" s="11">
        <f t="shared" si="0"/>
        <v>9.5853463351018187E-2</v>
      </c>
      <c r="J15" s="11">
        <f t="shared" si="0"/>
        <v>0.20126256333582515</v>
      </c>
      <c r="K15" s="11">
        <f t="shared" si="0"/>
        <v>-3.2652186338953948E-2</v>
      </c>
      <c r="L15" s="11">
        <f t="shared" si="0"/>
        <v>-9.9456603021087497E-3</v>
      </c>
      <c r="M15" s="5">
        <f t="shared" si="5"/>
        <v>1.2750038173766853E-2</v>
      </c>
      <c r="N15" s="9">
        <f t="shared" si="1"/>
        <v>412.85554026677727</v>
      </c>
      <c r="O15" s="5">
        <f t="shared" si="10"/>
        <v>-1.6245355945851747E-2</v>
      </c>
      <c r="P15" s="2">
        <v>1.0374558117019155</v>
      </c>
      <c r="Q15" s="2">
        <v>447.18</v>
      </c>
      <c r="R15" s="5">
        <f t="shared" si="7"/>
        <v>5.3959260758127403E-3</v>
      </c>
      <c r="S15" s="10">
        <f t="shared" si="2"/>
        <v>463.92948987686259</v>
      </c>
      <c r="T15" s="5">
        <f t="shared" si="11"/>
        <v>-2.3388917196466852E-2</v>
      </c>
      <c r="U15" s="2">
        <v>454.1</v>
      </c>
      <c r="V15" s="5">
        <f t="shared" si="7"/>
        <v>-5.0623995773990682E-4</v>
      </c>
      <c r="W15" s="10">
        <f t="shared" si="3"/>
        <v>471.10868409383983</v>
      </c>
      <c r="X15" s="5">
        <f t="shared" si="12"/>
        <v>-2.9122102115379578E-2</v>
      </c>
    </row>
    <row r="16" spans="1:24" x14ac:dyDescent="0.4">
      <c r="A16" s="8">
        <v>2018</v>
      </c>
      <c r="B16" s="1">
        <v>419.93</v>
      </c>
      <c r="C16" s="2">
        <v>435.84</v>
      </c>
      <c r="D16" s="2">
        <v>398.02</v>
      </c>
      <c r="E16" s="2">
        <v>495.52</v>
      </c>
      <c r="F16" s="2">
        <v>421.25</v>
      </c>
      <c r="G16" s="2">
        <v>411.79</v>
      </c>
      <c r="H16" s="11">
        <f t="shared" si="4"/>
        <v>0.14640433478878423</v>
      </c>
      <c r="I16" s="11">
        <f t="shared" si="0"/>
        <v>7.6515294944959678E-2</v>
      </c>
      <c r="J16" s="11">
        <f t="shared" si="0"/>
        <v>0.14211957774397255</v>
      </c>
      <c r="K16" s="11">
        <f t="shared" si="0"/>
        <v>3.712731122436419E-2</v>
      </c>
      <c r="L16" s="11">
        <f t="shared" si="0"/>
        <v>3.6758226541453665E-2</v>
      </c>
      <c r="M16" s="5">
        <f t="shared" si="5"/>
        <v>5.5233069481090746E-2</v>
      </c>
      <c r="N16" s="9">
        <f t="shared" si="1"/>
        <v>419.93</v>
      </c>
      <c r="O16" s="12">
        <f t="shared" si="10"/>
        <v>1.7135436110779612E-2</v>
      </c>
      <c r="P16" s="2">
        <v>1</v>
      </c>
      <c r="Q16" s="2">
        <v>503.02</v>
      </c>
      <c r="R16" s="12">
        <f t="shared" si="7"/>
        <v>0.12487141643186184</v>
      </c>
      <c r="S16" s="10">
        <f t="shared" si="2"/>
        <v>503.02</v>
      </c>
      <c r="T16" s="12">
        <f t="shared" si="11"/>
        <v>8.4259593270332722E-2</v>
      </c>
      <c r="U16" s="2">
        <v>510.64</v>
      </c>
      <c r="V16" s="12">
        <f>(U16/U15)-1</f>
        <v>0.12451001981942289</v>
      </c>
      <c r="W16" s="10">
        <f t="shared" si="3"/>
        <v>510.64</v>
      </c>
      <c r="X16" s="12">
        <f>(W16/W15)-1</f>
        <v>8.3911244349480052E-2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31E-AE2B-4B25-B470-5A51771124ED}">
  <dimension ref="A1:E16"/>
  <sheetViews>
    <sheetView workbookViewId="0">
      <selection activeCell="B20" sqref="B20"/>
    </sheetView>
  </sheetViews>
  <sheetFormatPr defaultRowHeight="13" x14ac:dyDescent="0.4"/>
  <cols>
    <col min="1" max="1" width="8.7265625" style="6"/>
    <col min="2" max="2" width="11.54296875" style="2" bestFit="1" customWidth="1"/>
    <col min="3" max="3" width="14.36328125" style="2" bestFit="1" customWidth="1"/>
    <col min="4" max="4" width="15.453125" style="2" bestFit="1" customWidth="1"/>
    <col min="5" max="5" width="13.36328125" style="2" bestFit="1" customWidth="1"/>
    <col min="6" max="16384" width="8.7265625" style="2"/>
  </cols>
  <sheetData>
    <row r="1" spans="1:5" x14ac:dyDescent="0.4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 x14ac:dyDescent="0.4">
      <c r="A2" s="6">
        <v>2004</v>
      </c>
    </row>
    <row r="3" spans="1:5" x14ac:dyDescent="0.4">
      <c r="A3" s="6">
        <v>2005</v>
      </c>
    </row>
    <row r="4" spans="1:5" x14ac:dyDescent="0.4">
      <c r="A4" s="6">
        <v>2006</v>
      </c>
    </row>
    <row r="5" spans="1:5" x14ac:dyDescent="0.4">
      <c r="A5" s="6">
        <v>2007</v>
      </c>
    </row>
    <row r="6" spans="1:5" x14ac:dyDescent="0.4">
      <c r="A6" s="6">
        <v>2008</v>
      </c>
    </row>
    <row r="7" spans="1:5" x14ac:dyDescent="0.4">
      <c r="A7" s="6">
        <v>2009</v>
      </c>
    </row>
    <row r="8" spans="1:5" x14ac:dyDescent="0.4">
      <c r="A8" s="6">
        <v>2010</v>
      </c>
    </row>
    <row r="9" spans="1:5" x14ac:dyDescent="0.4">
      <c r="A9" s="6">
        <v>2011</v>
      </c>
    </row>
    <row r="10" spans="1:5" x14ac:dyDescent="0.4">
      <c r="A10" s="6">
        <v>2012</v>
      </c>
    </row>
    <row r="11" spans="1:5" x14ac:dyDescent="0.4">
      <c r="A11" s="6">
        <v>2013</v>
      </c>
    </row>
    <row r="12" spans="1:5" x14ac:dyDescent="0.4">
      <c r="A12" s="6">
        <v>2014</v>
      </c>
    </row>
    <row r="13" spans="1:5" x14ac:dyDescent="0.4">
      <c r="A13" s="6">
        <v>2015</v>
      </c>
    </row>
    <row r="14" spans="1:5" x14ac:dyDescent="0.4">
      <c r="A14" s="6">
        <v>2016</v>
      </c>
    </row>
    <row r="15" spans="1:5" x14ac:dyDescent="0.4">
      <c r="A15" s="6">
        <v>2017</v>
      </c>
    </row>
    <row r="16" spans="1:5" x14ac:dyDescent="0.4">
      <c r="A16" s="6">
        <v>2018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2004_2022</vt:lpstr>
      <vt:lpstr>Industrial_Genero</vt:lpstr>
      <vt:lpstr>Tarifas_Anuais</vt:lpstr>
      <vt:lpstr>Elasticidades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GUTO</dc:creator>
  <cp:lastModifiedBy>Augusto Cesar Montenegro e Silva</cp:lastModifiedBy>
  <dcterms:created xsi:type="dcterms:W3CDTF">2018-08-27T21:39:17Z</dcterms:created>
  <dcterms:modified xsi:type="dcterms:W3CDTF">2022-07-26T17:23:23Z</dcterms:modified>
</cp:coreProperties>
</file>