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updateLinks="never" codeName="ThisWorkbook" hidePivotFieldList="1" defaultThemeVersion="124226"/>
  <mc:AlternateContent xmlns:mc="http://schemas.openxmlformats.org/markup-compatibility/2006">
    <mc:Choice Requires="x15">
      <x15ac:absPath xmlns:x15ac="http://schemas.microsoft.com/office/spreadsheetml/2010/11/ac" url="E:\iNFORMACION F.F.M.M\I-II-III-MB_VOL_OV\140722\"/>
    </mc:Choice>
  </mc:AlternateContent>
  <bookViews>
    <workbookView xWindow="0" yWindow="0" windowWidth="28800" windowHeight="12300" tabRatio="783" activeTab="1"/>
  </bookViews>
  <sheets>
    <sheet name="1.IDENTIFICACION" sheetId="42" r:id="rId1"/>
    <sheet name="2.BASE" sheetId="43" r:id="rId2"/>
  </sheets>
  <externalReferences>
    <externalReference r:id="rId3"/>
    <externalReference r:id="rId4"/>
  </externalReferences>
  <definedNames>
    <definedName name="_xlnm._FilterDatabase" localSheetId="1" hidden="1">'2.BASE'!$B$2:$Y$195</definedName>
    <definedName name="ACC">#REF!</definedName>
    <definedName name="accesoe" localSheetId="1">[1]IDENTIFICACION!#REF!</definedName>
    <definedName name="accesoe">'1.IDENTIFICACION'!$S$39</definedName>
    <definedName name="acceson" localSheetId="1">[1]IDENTIFICACION!#REF!</definedName>
    <definedName name="acceson">'1.IDENTIFICACION'!$S$36</definedName>
    <definedName name="accesos" localSheetId="1">[1]IDENTIFICACION!#REF!</definedName>
    <definedName name="accesos">'1.IDENTIFICACION'!$S$37</definedName>
    <definedName name="accesow" localSheetId="1">[1]IDENTIFICACION!#REF!</definedName>
    <definedName name="accesow">'1.IDENTIFICACION'!$S$38</definedName>
    <definedName name="_xlnm.Print_Area" localSheetId="0">'1.IDENTIFICACION'!$A$1:$AB$101</definedName>
    <definedName name="calzadalenta">'1.IDENTIFICACION'!$T$35</definedName>
    <definedName name="calzadarapida" localSheetId="1">[1]IDENTIFICACION!#REF!</definedName>
    <definedName name="calzadarapida">'1.IDENTIFICACION'!$U$35</definedName>
    <definedName name="ensayo" localSheetId="1">[1]IDENTIFICACION!#REF!</definedName>
    <definedName name="ensayo">'1.IDENTIFICACION'!$V$9</definedName>
    <definedName name="fb" localSheetId="1">[1]IDENTIFICACION!#REF!</definedName>
    <definedName name="fb">'1.IDENTIFICACION'!$R$55</definedName>
    <definedName name="FBICI" localSheetId="1">#REF!</definedName>
    <definedName name="FBICI">#REF!</definedName>
    <definedName name="fbus" localSheetId="1">[1]IDENTIFICACION!#REF!</definedName>
    <definedName name="fbus">'1.IDENTIFICACION'!$R$38</definedName>
    <definedName name="fca" localSheetId="1">[1]IDENTIFICACION!#REF!</definedName>
    <definedName name="fca">'1.IDENTIFICACION'!$R$47</definedName>
    <definedName name="FCAMIÓN" localSheetId="1">#REF!</definedName>
    <definedName name="FCAMIÓN">#REF!</definedName>
    <definedName name="FECH">#REF!</definedName>
    <definedName name="fecha" localSheetId="1">[1]IDENTIFICACION!#REF!</definedName>
    <definedName name="fecha">'1.IDENTIFICACION'!$V$7</definedName>
    <definedName name="FECHA1" localSheetId="1">#REF!</definedName>
    <definedName name="FECHA1">#REF!</definedName>
    <definedName name="fm" localSheetId="1">[1]IDENTIFICACION!#REF!</definedName>
    <definedName name="fm">'1.IDENTIFICACION'!$R$54</definedName>
    <definedName name="FMOTO" localSheetId="1">#REF!</definedName>
    <definedName name="FMOTO">#REF!</definedName>
    <definedName name="ft" localSheetId="1">[1]IDENTIFICACION!#REF!</definedName>
    <definedName name="ft">'1.IDENTIFICACION'!$R$43</definedName>
    <definedName name="FTM" localSheetId="1">#REF!</definedName>
    <definedName name="FTM">#REF!</definedName>
    <definedName name="ftpc" localSheetId="1">[1]IDENTIFICACION!#REF!</definedName>
    <definedName name="ftpc">'1.IDENTIFICACION'!$R$38</definedName>
    <definedName name="hora">#REF!</definedName>
    <definedName name="INTERSECCIÓN" localSheetId="1">#REF!</definedName>
    <definedName name="INTERSECCIÓN">#REF!</definedName>
    <definedName name="lugardetoma" localSheetId="1">[1]IDENTIFICACION!#REF!</definedName>
    <definedName name="lugardetoma">'1.IDENTIFICACION'!$V$12</definedName>
    <definedName name="NORTE" localSheetId="1">[1]IDENTIFICACION!#REF!</definedName>
    <definedName name="NORTE">'1.IDENTIFICACION'!$T$36</definedName>
    <definedName name="PER">#REF!</definedName>
    <definedName name="PERIODO">#REF!</definedName>
    <definedName name="PICO3" localSheetId="1">'[2]3e.INTERSECCION'!$BD$101</definedName>
    <definedName name="PICO3">#REF!</definedName>
    <definedName name="PICOE1" localSheetId="1">'[2]3d.ACCESOESTE'!$DD$101</definedName>
    <definedName name="PICOE1">#REF!</definedName>
    <definedName name="PICOE2" localSheetId="1">'[2]3d.ACCESOESTE'!$EI$101</definedName>
    <definedName name="PICOE2">#REF!</definedName>
    <definedName name="PICOE3" localSheetId="1">'[2]3d.ACCESOESTE'!$FN$101</definedName>
    <definedName name="PICOE3">#REF!</definedName>
    <definedName name="PICON1" localSheetId="1">'[2]3a.ACCESONORTE'!$DD$101</definedName>
    <definedName name="PICON1">#REF!</definedName>
    <definedName name="PICON2" localSheetId="1">'[2]3a.ACCESONORTE'!$EI$101</definedName>
    <definedName name="PICON2">#REF!</definedName>
    <definedName name="PICON3" localSheetId="1">'[2]3a.ACCESONORTE'!$FN$101</definedName>
    <definedName name="PICON3">#REF!</definedName>
    <definedName name="PICOS1" localSheetId="1">'[2]3b.ACCESOSUR'!$DD$101</definedName>
    <definedName name="PICOS1">#REF!</definedName>
    <definedName name="PICOS2" localSheetId="1">'[2]3b.ACCESOSUR'!$EI$101</definedName>
    <definedName name="PICOS2">#REF!</definedName>
    <definedName name="PICOS3" localSheetId="1">'[2]3b.ACCESOSUR'!$FN$101</definedName>
    <definedName name="PICOS3">#REF!</definedName>
    <definedName name="PICOW1" localSheetId="1">'[2]3c.ACCESOOESTE'!$DD$101</definedName>
    <definedName name="PICOW1">#REF!</definedName>
    <definedName name="PICOW2" localSheetId="1">'[2]3c.ACCESOOESTE'!$EI$101</definedName>
    <definedName name="PICOW2">#REF!</definedName>
    <definedName name="PICOW3" localSheetId="1">'[2]3c.ACCESOOESTE'!$FN$101</definedName>
    <definedName name="PICOW3">#REF!</definedName>
    <definedName name="PPL">#REF!</definedName>
    <definedName name="SEC">#REF!</definedName>
    <definedName name="SENT">#REF!</definedName>
    <definedName name="SUBTITULO" localSheetId="1">#REF!</definedName>
    <definedName name="SUBTITULO">#REF!</definedName>
    <definedName name="TIPO">#REF!</definedName>
    <definedName name="Titulo" localSheetId="1">[1]IDENTIFICACION!#REF!</definedName>
    <definedName name="Titulo">'1.IDENTIFICACION'!#REF!</definedName>
  </definedNames>
  <calcPr calcId="162913"/>
</workbook>
</file>

<file path=xl/calcChain.xml><?xml version="1.0" encoding="utf-8"?>
<calcChain xmlns="http://schemas.openxmlformats.org/spreadsheetml/2006/main">
  <c r="V12" i="42" l="1"/>
  <c r="A5" i="43" l="1"/>
  <c r="A6" i="43"/>
  <c r="A7" i="43"/>
  <c r="A8" i="43"/>
  <c r="A9" i="43"/>
  <c r="A10" i="43"/>
  <c r="A11" i="43"/>
  <c r="A12" i="43"/>
  <c r="A13" i="43"/>
  <c r="A14" i="43"/>
  <c r="A15" i="43"/>
  <c r="A16" i="43"/>
  <c r="A17" i="43"/>
  <c r="A18" i="43"/>
  <c r="A19" i="43"/>
  <c r="A20" i="43"/>
  <c r="A21" i="43"/>
  <c r="A22" i="43"/>
  <c r="A23" i="43"/>
  <c r="A24" i="43"/>
  <c r="A25" i="43"/>
  <c r="A26" i="43"/>
  <c r="A27" i="43"/>
  <c r="A28" i="43"/>
  <c r="A29" i="43"/>
  <c r="A30" i="43"/>
  <c r="A31" i="43"/>
  <c r="A32" i="43"/>
  <c r="A33" i="43"/>
  <c r="A34" i="43"/>
  <c r="A35" i="43"/>
  <c r="A36" i="43"/>
  <c r="A37" i="43"/>
  <c r="A38" i="43"/>
  <c r="A39" i="43"/>
  <c r="A40" i="43"/>
  <c r="A41" i="43"/>
  <c r="A42" i="43"/>
  <c r="A43" i="43"/>
  <c r="A44" i="43"/>
  <c r="A45" i="43"/>
  <c r="A46" i="43"/>
  <c r="A47" i="43"/>
  <c r="A48" i="43"/>
  <c r="A49" i="43"/>
  <c r="A50" i="43"/>
  <c r="A51" i="43"/>
  <c r="A52" i="43"/>
  <c r="A53" i="43"/>
  <c r="A54" i="43"/>
  <c r="A55" i="43"/>
  <c r="A56" i="43"/>
  <c r="A57" i="43"/>
  <c r="A58" i="43"/>
  <c r="A59" i="43"/>
  <c r="A60" i="43"/>
  <c r="A61" i="43"/>
  <c r="A62" i="43"/>
  <c r="A63" i="43"/>
  <c r="A64" i="43"/>
  <c r="A65" i="43"/>
  <c r="A66" i="43"/>
  <c r="A67" i="43"/>
  <c r="A68" i="43"/>
  <c r="A69" i="43"/>
  <c r="A70" i="43"/>
  <c r="A71" i="43"/>
  <c r="A72" i="43"/>
  <c r="A73" i="43"/>
  <c r="A74" i="43"/>
  <c r="A75" i="43"/>
  <c r="A76" i="43"/>
  <c r="A77" i="43"/>
  <c r="A78" i="43"/>
  <c r="A79" i="43"/>
  <c r="A80" i="43"/>
  <c r="A81" i="43"/>
  <c r="A82" i="43"/>
  <c r="A83" i="43"/>
  <c r="A84" i="43"/>
  <c r="A85" i="43"/>
  <c r="A86" i="43"/>
  <c r="A87" i="43"/>
  <c r="A88" i="43"/>
  <c r="A89" i="43"/>
  <c r="A90" i="43"/>
  <c r="A91" i="43"/>
  <c r="A92" i="43"/>
  <c r="A93" i="43"/>
  <c r="A94" i="43"/>
  <c r="A95" i="43"/>
  <c r="A96" i="43"/>
  <c r="A97" i="43"/>
  <c r="A98" i="43"/>
  <c r="A99" i="43"/>
  <c r="A100" i="43"/>
  <c r="A101" i="43"/>
  <c r="A102" i="43"/>
  <c r="A103" i="43"/>
  <c r="A104" i="43"/>
  <c r="A105" i="43"/>
  <c r="A106" i="43"/>
  <c r="A107" i="43"/>
  <c r="A108" i="43"/>
  <c r="A109" i="43"/>
  <c r="A110" i="43"/>
  <c r="A111" i="43"/>
  <c r="A112" i="43"/>
  <c r="A113" i="43"/>
  <c r="A114" i="43"/>
  <c r="A115" i="43"/>
  <c r="A116" i="43"/>
  <c r="A117" i="43"/>
  <c r="A118" i="43"/>
  <c r="A119" i="43"/>
  <c r="A120" i="43"/>
  <c r="A121" i="43"/>
  <c r="A122" i="43"/>
  <c r="A123" i="43"/>
  <c r="A124" i="43"/>
  <c r="A125" i="43"/>
  <c r="A126" i="43"/>
  <c r="A127" i="43"/>
  <c r="A128" i="43"/>
  <c r="A129" i="43"/>
  <c r="A130" i="43"/>
  <c r="A131" i="43"/>
  <c r="A132" i="43"/>
  <c r="A133" i="43"/>
  <c r="A134" i="43"/>
  <c r="A135" i="43"/>
  <c r="A136" i="43"/>
  <c r="A137" i="43"/>
  <c r="A138" i="43"/>
  <c r="A139" i="43"/>
  <c r="A140" i="43"/>
  <c r="A141" i="43"/>
  <c r="A142" i="43"/>
  <c r="A143" i="43"/>
  <c r="A144" i="43"/>
  <c r="A145" i="43"/>
  <c r="A146" i="43"/>
  <c r="A147" i="43"/>
  <c r="A148" i="43"/>
  <c r="A149" i="43"/>
  <c r="A150" i="43"/>
  <c r="A151" i="43"/>
  <c r="A152" i="43"/>
  <c r="A153" i="43"/>
  <c r="A154" i="43"/>
  <c r="A155" i="43"/>
  <c r="A156" i="43"/>
  <c r="A157" i="43"/>
  <c r="A158" i="43"/>
  <c r="A159" i="43"/>
  <c r="A160" i="43"/>
  <c r="A161" i="43"/>
  <c r="A162" i="43"/>
  <c r="A163" i="43"/>
  <c r="A164" i="43"/>
  <c r="A165" i="43"/>
  <c r="A166" i="43"/>
  <c r="A167" i="43"/>
  <c r="A168" i="43"/>
  <c r="A169" i="43"/>
  <c r="A170" i="43"/>
  <c r="A171" i="43"/>
  <c r="A172" i="43"/>
  <c r="A173" i="43"/>
  <c r="A174" i="43"/>
  <c r="A175" i="43"/>
  <c r="A176" i="43"/>
  <c r="A177" i="43"/>
  <c r="A178" i="43"/>
  <c r="A179" i="43"/>
  <c r="A180" i="43"/>
  <c r="A181" i="43"/>
  <c r="A182" i="43"/>
  <c r="A183" i="43"/>
  <c r="A184" i="43"/>
  <c r="A185" i="43"/>
  <c r="A186" i="43"/>
  <c r="A187" i="43"/>
  <c r="A188" i="43"/>
  <c r="A189" i="43"/>
  <c r="A190" i="43"/>
  <c r="A191" i="43"/>
  <c r="A192" i="43"/>
  <c r="A193" i="43"/>
  <c r="A194" i="43"/>
  <c r="A195" i="43"/>
  <c r="A4" i="43"/>
  <c r="X14" i="42" l="1"/>
  <c r="X13" i="42"/>
  <c r="S14" i="42"/>
  <c r="S13" i="42"/>
  <c r="V8" i="42" l="1"/>
  <c r="V36" i="42" l="1"/>
  <c r="V37" i="42"/>
  <c r="V10" i="42"/>
</calcChain>
</file>

<file path=xl/comments1.xml><?xml version="1.0" encoding="utf-8"?>
<comments xmlns="http://schemas.openxmlformats.org/spreadsheetml/2006/main">
  <authors>
    <author>ANDRES</author>
  </authors>
  <commentList>
    <comment ref="S41" authorId="0" shapeId="0">
      <text>
        <r>
          <rPr>
            <b/>
            <sz val="8"/>
            <color indexed="81"/>
            <rFont val="Tahoma"/>
            <family val="2"/>
          </rPr>
          <t xml:space="preserve">NOTA: LAS OBSERVACIONES SE PODRIAN CODIFICAR </t>
        </r>
      </text>
    </comment>
  </commentList>
</comments>
</file>

<file path=xl/comments2.xml><?xml version="1.0" encoding="utf-8"?>
<comments xmlns="http://schemas.openxmlformats.org/spreadsheetml/2006/main">
  <authors>
    <author>Autor</author>
  </authors>
  <commentList>
    <comment ref="G3" authorId="0" shapeId="0">
      <text>
        <r>
          <rPr>
            <b/>
            <sz val="8"/>
            <color indexed="81"/>
            <rFont val="Tahoma"/>
            <family val="2"/>
          </rPr>
          <t>VEHÍCULOS LIVIANOS</t>
        </r>
      </text>
    </comment>
    <comment ref="H3" authorId="0" shapeId="0">
      <text>
        <r>
          <rPr>
            <b/>
            <sz val="8"/>
            <color indexed="81"/>
            <rFont val="Tahoma"/>
            <family val="2"/>
          </rPr>
          <t>COLECTIVOS PEQUEÑOS</t>
        </r>
      </text>
    </comment>
    <comment ref="I3" authorId="0" shapeId="0">
      <text>
        <r>
          <rPr>
            <b/>
            <sz val="8"/>
            <color indexed="81"/>
            <rFont val="Tahoma"/>
            <family val="2"/>
          </rPr>
          <t>BUSETAS</t>
        </r>
      </text>
    </comment>
    <comment ref="J3" authorId="0" shapeId="0">
      <text>
        <r>
          <rPr>
            <b/>
            <sz val="8"/>
            <color indexed="81"/>
            <rFont val="Tahoma"/>
            <family val="2"/>
          </rPr>
          <t>BUSES
CORRIENTES</t>
        </r>
      </text>
    </comment>
    <comment ref="K3" authorId="0" shapeId="0">
      <text>
        <r>
          <rPr>
            <b/>
            <sz val="8"/>
            <color indexed="81"/>
            <rFont val="Tahoma"/>
            <family val="2"/>
          </rPr>
          <t>ALIMENTADORES
TRANSMILENIO</t>
        </r>
      </text>
    </comment>
    <comment ref="L3" authorId="0" shapeId="0">
      <text>
        <r>
          <rPr>
            <b/>
            <sz val="8"/>
            <color indexed="81"/>
            <rFont val="Tahoma"/>
            <family val="2"/>
          </rPr>
          <t>ARTICULADOS
EXPRESOS
TRANSMILENIO</t>
        </r>
      </text>
    </comment>
    <comment ref="N3" authorId="0" shapeId="0">
      <text>
        <r>
          <rPr>
            <b/>
            <sz val="8"/>
            <color indexed="81"/>
            <rFont val="Tahoma"/>
            <family val="2"/>
          </rPr>
          <t>VEHÍCULOS ESPECIALES</t>
        </r>
      </text>
    </comment>
    <comment ref="O3" authorId="0" shapeId="0">
      <text>
        <r>
          <rPr>
            <b/>
            <sz val="8"/>
            <color indexed="81"/>
            <rFont val="Tahoma"/>
            <family val="2"/>
          </rPr>
          <t>VEHÍCULOS
INTERMUNICIPALES</t>
        </r>
      </text>
    </comment>
    <comment ref="P3" authorId="0" shapeId="0">
      <text>
        <r>
          <rPr>
            <b/>
            <sz val="8"/>
            <color indexed="81"/>
            <rFont val="Tahoma"/>
            <family val="2"/>
          </rPr>
          <t>CAMIONES DE
2 EJES PEQUEÑOS</t>
        </r>
      </text>
    </comment>
    <comment ref="Q3" authorId="0" shapeId="0">
      <text>
        <r>
          <rPr>
            <b/>
            <sz val="8"/>
            <color indexed="81"/>
            <rFont val="Tahoma"/>
            <family val="2"/>
          </rPr>
          <t>CAMIONES DE
2 EJES GRANDES</t>
        </r>
      </text>
    </comment>
    <comment ref="R3" authorId="0" shapeId="0">
      <text>
        <r>
          <rPr>
            <b/>
            <sz val="8"/>
            <color indexed="81"/>
            <rFont val="Tahoma"/>
            <family val="2"/>
          </rPr>
          <t>CAMIONES DE
3 EJES</t>
        </r>
      </text>
    </comment>
    <comment ref="S3" authorId="0" shapeId="0">
      <text>
        <r>
          <rPr>
            <b/>
            <sz val="8"/>
            <color indexed="81"/>
            <rFont val="Tahoma"/>
            <family val="2"/>
          </rPr>
          <t>CAMIONES DE
5 EJES</t>
        </r>
      </text>
    </comment>
    <comment ref="T3" authorId="0" shapeId="0">
      <text>
        <r>
          <rPr>
            <b/>
            <sz val="8"/>
            <color indexed="81"/>
            <rFont val="Tahoma"/>
            <family val="2"/>
          </rPr>
          <t>CAMIONES DE
MAS DE 5 EJES</t>
        </r>
      </text>
    </comment>
    <comment ref="U3" authorId="0" shapeId="0">
      <text>
        <r>
          <rPr>
            <b/>
            <sz val="8"/>
            <color indexed="81"/>
            <rFont val="Tahoma"/>
            <family val="2"/>
          </rPr>
          <t>CAMIONES DE
5 EJES</t>
        </r>
      </text>
    </comment>
    <comment ref="V3" authorId="0" shapeId="0">
      <text>
        <r>
          <rPr>
            <b/>
            <sz val="8"/>
            <color indexed="81"/>
            <rFont val="Tahoma"/>
            <family val="2"/>
          </rPr>
          <t>CAMIONES DE
MAS DE 5 EJES</t>
        </r>
      </text>
    </comment>
    <comment ref="W3" authorId="0" shapeId="0">
      <text>
        <r>
          <rPr>
            <b/>
            <sz val="8"/>
            <color indexed="81"/>
            <rFont val="Tahoma"/>
            <family val="2"/>
          </rPr>
          <t>MOTOS</t>
        </r>
      </text>
    </comment>
    <comment ref="X3" authorId="0" shapeId="0">
      <text>
        <r>
          <rPr>
            <b/>
            <sz val="8"/>
            <color indexed="81"/>
            <rFont val="Tahoma"/>
            <family val="2"/>
          </rPr>
          <t>BICICLETAS</t>
        </r>
      </text>
    </comment>
  </commentList>
</comments>
</file>

<file path=xl/sharedStrings.xml><?xml version="1.0" encoding="utf-8"?>
<sst xmlns="http://schemas.openxmlformats.org/spreadsheetml/2006/main" count="782" uniqueCount="365">
  <si>
    <t>OBSERVACIONES</t>
  </si>
  <si>
    <t>NORTE</t>
  </si>
  <si>
    <t>FECHA</t>
  </si>
  <si>
    <t>L</t>
  </si>
  <si>
    <t>BT</t>
  </si>
  <si>
    <t>AL</t>
  </si>
  <si>
    <t>ESP</t>
  </si>
  <si>
    <t>INT</t>
  </si>
  <si>
    <t>C2P</t>
  </si>
  <si>
    <t>C2G</t>
  </si>
  <si>
    <t>C5</t>
  </si>
  <si>
    <t>M</t>
  </si>
  <si>
    <t>BIC</t>
  </si>
  <si>
    <t>HORA</t>
  </si>
  <si>
    <t>SUR</t>
  </si>
  <si>
    <t>INFORMACIÓN GENERAL</t>
  </si>
  <si>
    <t>CONTRATISTA</t>
  </si>
  <si>
    <t>FECHA DE INICIO DEL CONTRATO</t>
  </si>
  <si>
    <t>INTERVENTORÍA</t>
  </si>
  <si>
    <t>ORDEN DE TRABAJO No.</t>
  </si>
  <si>
    <t>FECHA DE LA ORDEN DE TRABAJO</t>
  </si>
  <si>
    <t>DÌA DE LA SEMANA</t>
  </si>
  <si>
    <t>TIPO DE ESTUDIO</t>
  </si>
  <si>
    <t>CÓDIGO DEL ESTUDIO</t>
  </si>
  <si>
    <t>LUGAR DE LA TOMA DE INFORMACIÓN</t>
  </si>
  <si>
    <t>ESQUEMA</t>
  </si>
  <si>
    <t>PROFESIONALES RESPONSABLES</t>
  </si>
  <si>
    <t>SUPERVISOR SECRETARIA MOVILIDAD</t>
  </si>
  <si>
    <t>VERSIONES DEL ESTUDIO</t>
  </si>
  <si>
    <t>OBSERVACIONES DE LA TOMA DE INFORMACIÒN</t>
  </si>
  <si>
    <t xml:space="preserve">OBSERVACION </t>
  </si>
  <si>
    <t xml:space="preserve">ACCESO  </t>
  </si>
  <si>
    <t>Versión 0</t>
  </si>
  <si>
    <t>Versión 2</t>
  </si>
  <si>
    <t>NOMBRE DEL ARCHIVO</t>
  </si>
  <si>
    <t>CONSULTOR (DIRECTOR)</t>
  </si>
  <si>
    <t>CONSULTOR (ING ANÀLISIS)</t>
  </si>
  <si>
    <t>INTERVENTORÍA (DIRECTOR)</t>
  </si>
  <si>
    <t>INTERVENTORÍA (ESPECIALISTA)</t>
  </si>
  <si>
    <t>FACTOR DE EQUIVALENCIA</t>
  </si>
  <si>
    <t>MOVIMIENTOS AFORADOS</t>
  </si>
  <si>
    <t>ACCESO</t>
  </si>
  <si>
    <t>LENTA</t>
  </si>
  <si>
    <t>RÁPIDA</t>
  </si>
  <si>
    <t>REGISTRO FOTOGRÁFICO</t>
  </si>
  <si>
    <t>No. DE  HORAS TOMADAS</t>
  </si>
  <si>
    <t>HORARIO DE LA TOMA DE INFORMACIÓN</t>
  </si>
  <si>
    <t>VOL</t>
  </si>
  <si>
    <t>No. DE EQUIPOS UTILIZADOS</t>
  </si>
  <si>
    <t>ANALISIS PUNTUAL</t>
  </si>
  <si>
    <t>BA</t>
  </si>
  <si>
    <t>INTERVENTORÍA (RESIDENTE)</t>
  </si>
  <si>
    <t>ESTRUCTURA DE LA BASE DE DATOS</t>
  </si>
  <si>
    <t>ACCESOS A LOS FLUJOS VEHICULARES</t>
  </si>
  <si>
    <t>ALIMENTADOR</t>
  </si>
  <si>
    <t>BUS ESPECIAL</t>
  </si>
  <si>
    <t>BUS INTERMUNICIPAL</t>
  </si>
  <si>
    <t>MOTOS</t>
  </si>
  <si>
    <t>BICICLETAS</t>
  </si>
  <si>
    <t>SENTIDO</t>
  </si>
  <si>
    <t>DESCRIPCIÓN DE LA TOMA DE INFORMACIÓN</t>
  </si>
  <si>
    <t>LONGITUD</t>
  </si>
  <si>
    <t>LATITUD</t>
  </si>
  <si>
    <t>COORDENADA Y</t>
  </si>
  <si>
    <t>ORIENTE</t>
  </si>
  <si>
    <t>OCCIDENTE</t>
  </si>
  <si>
    <t>NÚMERO</t>
  </si>
  <si>
    <t>INFORMACIÓN DEL ESTUDIO RESPECTIVO</t>
  </si>
  <si>
    <t>FECHA DE TOMA DE INFORMACIÓN EN FORMATO DD/MM/AAA</t>
  </si>
  <si>
    <t>TIPO DE VEHÍCULO</t>
  </si>
  <si>
    <t>No. DE PERÍODOS</t>
  </si>
  <si>
    <t>HORARIO DEL PERÍODO No. 1</t>
  </si>
  <si>
    <t>PERÍODO DE CONTEO DE 15 MINUTOS IDENTIFICADO CON LA HORA HORA INICIAL DEL FORMATO GENERAL</t>
  </si>
  <si>
    <t>COORDENADA X</t>
  </si>
  <si>
    <t>INFORME NÚMERO</t>
  </si>
  <si>
    <t>ACCESO NORTE</t>
  </si>
  <si>
    <t>ACCESO SUR</t>
  </si>
  <si>
    <t>ACCESO OCCIDENTE</t>
  </si>
  <si>
    <t>NODO NÚMERO</t>
  </si>
  <si>
    <t>NOM_CATASTRO</t>
  </si>
  <si>
    <t>ID_TPD (INTERNO_GEO)</t>
  </si>
  <si>
    <t>NODO</t>
  </si>
  <si>
    <t>NOM_COMUN</t>
  </si>
  <si>
    <t>COORDENADA (X)</t>
  </si>
  <si>
    <t>COORDENADA (Y)</t>
  </si>
  <si>
    <t>ATNORTEXAC170</t>
  </si>
  <si>
    <t>04°45'05,76"</t>
  </si>
  <si>
    <t>-74°02'47,77"</t>
  </si>
  <si>
    <t>AVCIUDADDECALIXK92</t>
  </si>
  <si>
    <t>04°43'07,22"</t>
  </si>
  <si>
    <t>-74°05'37,53"</t>
  </si>
  <si>
    <t>ATNORTEXAC127</t>
  </si>
  <si>
    <t>04°42'24,23"</t>
  </si>
  <si>
    <t>-74°03'13,94"</t>
  </si>
  <si>
    <t>AVCIUDADDECALIXAC80</t>
  </si>
  <si>
    <t>04°42'11,01"</t>
  </si>
  <si>
    <t>-74°06'03,80"</t>
  </si>
  <si>
    <t>AK7XAC127</t>
  </si>
  <si>
    <t>04°42'07,40"</t>
  </si>
  <si>
    <t>-74°01'43,02"</t>
  </si>
  <si>
    <t>AC100XAVSUBA</t>
  </si>
  <si>
    <t>04°41'20,59"</t>
  </si>
  <si>
    <t>-74°03'54,67"</t>
  </si>
  <si>
    <t>AVBOYACAXAC72</t>
  </si>
  <si>
    <t>04°41'14,21"</t>
  </si>
  <si>
    <t>-74°05'41,96"</t>
  </si>
  <si>
    <t>AC100XAK15</t>
  </si>
  <si>
    <t>04°41'06,58"</t>
  </si>
  <si>
    <t>-74°02'55,02"</t>
  </si>
  <si>
    <t>ATNORTEXAVNQS</t>
  </si>
  <si>
    <t>04°40'44,62"</t>
  </si>
  <si>
    <t>-74°03'30,60"</t>
  </si>
  <si>
    <t>AVCARACASXAC80</t>
  </si>
  <si>
    <t>04°39'56,24"</t>
  </si>
  <si>
    <t>-74°03'38,88"</t>
  </si>
  <si>
    <t>AK7XC85</t>
  </si>
  <si>
    <t>04°39'54,68"</t>
  </si>
  <si>
    <t>-74°02'48,49"</t>
  </si>
  <si>
    <t>AVCIUDADDECALIXAC13</t>
  </si>
  <si>
    <t>04°39'33,16"</t>
  </si>
  <si>
    <t>-74°08'09,83"</t>
  </si>
  <si>
    <t>AK68XAC26</t>
  </si>
  <si>
    <t>04°39'13,24"</t>
  </si>
  <si>
    <t>-74°06'12,27"</t>
  </si>
  <si>
    <t>AVBOYACAXAC13</t>
  </si>
  <si>
    <t>04°38'57,13"</t>
  </si>
  <si>
    <t>-74°07'36,01"</t>
  </si>
  <si>
    <t>K13XAC53</t>
  </si>
  <si>
    <t>04°38'24,56"</t>
  </si>
  <si>
    <t>-74°03'54,29"</t>
  </si>
  <si>
    <t>AK7XAC45</t>
  </si>
  <si>
    <t>04°37'53,18"</t>
  </si>
  <si>
    <t>-74°03'51,11"</t>
  </si>
  <si>
    <t>AVAMERICASXK42B-AC19</t>
  </si>
  <si>
    <t>04°37'33,62"</t>
  </si>
  <si>
    <t>-74°05'37,69"</t>
  </si>
  <si>
    <t>AVAGOBERTOMEJIAXAV1DEMAYO</t>
  </si>
  <si>
    <t>04°36'52,25"</t>
  </si>
  <si>
    <t>-74°10'28,94"</t>
  </si>
  <si>
    <t>AV1DEMAYOXTV42</t>
  </si>
  <si>
    <t>04°36'32,66"</t>
  </si>
  <si>
    <t>-74°07'46,70"</t>
  </si>
  <si>
    <t>AK10XAC19</t>
  </si>
  <si>
    <t>04°36'24,73"</t>
  </si>
  <si>
    <t>-74°04'25,83"</t>
  </si>
  <si>
    <t>AC6XK24-K27</t>
  </si>
  <si>
    <t>04°36'16,28"</t>
  </si>
  <si>
    <t>-74°05'43,38"</t>
  </si>
  <si>
    <t>AVNQSXAC3</t>
  </si>
  <si>
    <t>04°36'12,31"</t>
  </si>
  <si>
    <t>-74°06'02,35"</t>
  </si>
  <si>
    <t>ATSURXAK68</t>
  </si>
  <si>
    <t>04°35'41,80"</t>
  </si>
  <si>
    <t>-74°08'15,92"</t>
  </si>
  <si>
    <t>AVCIUDADDEVILLAVICENCIOXAVGAITANCORTES</t>
  </si>
  <si>
    <t>04°34'49,67"</t>
  </si>
  <si>
    <t>-74°09'26,70"</t>
  </si>
  <si>
    <t>AK10XAV1DEMAYO</t>
  </si>
  <si>
    <t>04°34'32,78"</t>
  </si>
  <si>
    <t>-74°05'40,48"</t>
  </si>
  <si>
    <t>AVBOYACAXAVCIUDADDEVILLAVICENCIO</t>
  </si>
  <si>
    <t>04°34'02,21"</t>
  </si>
  <si>
    <t>-74°08'17,51"</t>
  </si>
  <si>
    <t>AVBOYACAXAVCARACAS-CAIYOMASA</t>
  </si>
  <si>
    <t>04°30'28,34"</t>
  </si>
  <si>
    <t>-74°06'50,37"</t>
  </si>
  <si>
    <t>AVBOYACAXC138</t>
  </si>
  <si>
    <t>04°43'47,04"</t>
  </si>
  <si>
    <t>-74°04'07,13"</t>
  </si>
  <si>
    <t>AVROJASXAC63</t>
  </si>
  <si>
    <t>04°40'14,30"</t>
  </si>
  <si>
    <t>-74°06'03,18"</t>
  </si>
  <si>
    <t>K13XC63</t>
  </si>
  <si>
    <t>04°38'58,02"</t>
  </si>
  <si>
    <t>-74°03'48,71"</t>
  </si>
  <si>
    <t>AVNQSXAC53</t>
  </si>
  <si>
    <t>04°38'29,15"</t>
  </si>
  <si>
    <t>-74°04'44,79"</t>
  </si>
  <si>
    <t>AK68XAVAMERICAS</t>
  </si>
  <si>
    <t>04°37'44,56"</t>
  </si>
  <si>
    <t>-74°07'20,62"</t>
  </si>
  <si>
    <t>AVCIUDADDECALIXAVCIUDADDEVILLAVICENCIO</t>
  </si>
  <si>
    <t>04°37'41,83"</t>
  </si>
  <si>
    <t>-74°09'13,68"</t>
  </si>
  <si>
    <t>AVBOYACAXAV1DEMAYO</t>
  </si>
  <si>
    <t>04°37'08,42"</t>
  </si>
  <si>
    <t>-74°08'21,72"</t>
  </si>
  <si>
    <t>AK50XAC3</t>
  </si>
  <si>
    <t>04°36'55,71"</t>
  </si>
  <si>
    <t>-74°06'51,92"</t>
  </si>
  <si>
    <t>ATSURXAVBOSA</t>
  </si>
  <si>
    <t>04°35'49,22"</t>
  </si>
  <si>
    <t>-74°10'38,87"</t>
  </si>
  <si>
    <t>AV1DEMAYOXK3ESTE</t>
  </si>
  <si>
    <t>04°34'10,37"</t>
  </si>
  <si>
    <t>-74°05'08,00"</t>
  </si>
  <si>
    <t>AK24XC66-AC68</t>
  </si>
  <si>
    <t>04°39'32,53"</t>
  </si>
  <si>
    <t>-74°04'10,66"</t>
  </si>
  <si>
    <t xml:space="preserve">AC24XK69B-K68B </t>
  </si>
  <si>
    <t>04°39'10,19"</t>
  </si>
  <si>
    <t>-74°06'32,25"</t>
  </si>
  <si>
    <t>AC68XAVCIUDADDECALI</t>
  </si>
  <si>
    <t>04°41'45,06"</t>
  </si>
  <si>
    <t>-74°06'20,94"</t>
  </si>
  <si>
    <t>AC 26 X TV 93</t>
  </si>
  <si>
    <t>04°41'05,22"</t>
  </si>
  <si>
    <t>-74°07'28,93"</t>
  </si>
  <si>
    <t>AVSUBAXK92</t>
  </si>
  <si>
    <t>04°44'26,30"</t>
  </si>
  <si>
    <t xml:space="preserve"> -74°05'17,80"</t>
  </si>
  <si>
    <t>AK_45_X_AC_170</t>
  </si>
  <si>
    <t>CL_127_X_KR_92</t>
  </si>
  <si>
    <t>AK_45_X_AC_127</t>
  </si>
  <si>
    <t>AK_86_X_AC_80</t>
  </si>
  <si>
    <t>AK_7_X_AC_127</t>
  </si>
  <si>
    <t>AC_26_X_TV_93</t>
  </si>
  <si>
    <t>AC_100_X_TV_60</t>
  </si>
  <si>
    <t>AK_72_X_AC_72</t>
  </si>
  <si>
    <t>AC_100_X_AK_15</t>
  </si>
  <si>
    <t>AK_45_X_AK_30</t>
  </si>
  <si>
    <t>AK_20_X_AC_80</t>
  </si>
  <si>
    <t>AK_7_X_AC_85</t>
  </si>
  <si>
    <t>AK_86_X_AC_17</t>
  </si>
  <si>
    <t>AK_68_X_AC_26</t>
  </si>
  <si>
    <t>AK_72_X_AC_17</t>
  </si>
  <si>
    <t>KR_13_X_AC_53</t>
  </si>
  <si>
    <t>AK_7_X_AC_45</t>
  </si>
  <si>
    <t>AC_20_X_TV_39BISA</t>
  </si>
  <si>
    <t>AK_80_X_AC_55_S</t>
  </si>
  <si>
    <t>AC_26_S_X_TV_53</t>
  </si>
  <si>
    <t>AK_10_X_AC_19</t>
  </si>
  <si>
    <t>AC_6_X_AK_27</t>
  </si>
  <si>
    <t>AK_30_X_AC_3</t>
  </si>
  <si>
    <t>AC_45A_S_X_AK_68</t>
  </si>
  <si>
    <t>AC_68_S_X_AK_51</t>
  </si>
  <si>
    <t>AK_10_X_AC_20_S</t>
  </si>
  <si>
    <t>AC_60A_S_X_KR_19C</t>
  </si>
  <si>
    <t>DG_78BIS_S_X_AK_1</t>
  </si>
  <si>
    <t>AK_72_X_AC_138</t>
  </si>
  <si>
    <t>AC_145_X_KR_92</t>
  </si>
  <si>
    <t>AK_70_X_AC_63</t>
  </si>
  <si>
    <t>AK_30_X_AC_53</t>
  </si>
  <si>
    <t>AK_68_X_AC_9</t>
  </si>
  <si>
    <t>AK_86_X_AC_43_S</t>
  </si>
  <si>
    <t>AK_72_X_AC_26_S</t>
  </si>
  <si>
    <t>AK_50_X_AC_3</t>
  </si>
  <si>
    <t>KR_77G_X_CL_59_S</t>
  </si>
  <si>
    <t>AC_20_S_X_KR_3_E</t>
  </si>
  <si>
    <t>AK_24_X_C_66_Y_AC_68</t>
  </si>
  <si>
    <t>AC_24A_Y_AC_24_X_KR_68B</t>
  </si>
  <si>
    <t>AC_72_X_AK_86</t>
  </si>
  <si>
    <t>OBJETO DEL CONTRATO</t>
  </si>
  <si>
    <t>KR_13_X_AC_63</t>
  </si>
  <si>
    <t>UNIVERSIDAD NACIONAL DE COLOMBIA</t>
  </si>
  <si>
    <t>CONSULTOR (COORDINADOR GENERAL)</t>
  </si>
  <si>
    <t>CONSULTOR (EXPERTO EN TRÁNSITO Y TRANSPORTE)</t>
  </si>
  <si>
    <t>NÚMERO DE CONTRATO</t>
  </si>
  <si>
    <t>ORIENTE BARRIO SAN LUIS</t>
  </si>
  <si>
    <t>CLUB LA CONEJERA</t>
  </si>
  <si>
    <t>KR 7</t>
  </si>
  <si>
    <t>PUENTE DE GUADUA</t>
  </si>
  <si>
    <t>KR 135</t>
  </si>
  <si>
    <t>BALDOSINES ALFA</t>
  </si>
  <si>
    <t>NORTE DEL BARRIO COMUNEROS</t>
  </si>
  <si>
    <t>04°40'14,27"</t>
  </si>
  <si>
    <t>-74°00'58,32"</t>
  </si>
  <si>
    <t>04°45'48,08"</t>
  </si>
  <si>
    <t>-74°04'36,50"</t>
  </si>
  <si>
    <t>04°47'01,54"</t>
  </si>
  <si>
    <t>-74°01'40,83"</t>
  </si>
  <si>
    <t>04°43'39,78"</t>
  </si>
  <si>
    <t>-74°07'34,49"</t>
  </si>
  <si>
    <t>04°41'39,70"</t>
  </si>
  <si>
    <t>-74°10'08,39"</t>
  </si>
  <si>
    <t>04°33'37,64"</t>
  </si>
  <si>
    <t>-74°13'54,11"</t>
  </si>
  <si>
    <t>04°29'54,84"</t>
  </si>
  <si>
    <t>-74°06'27,13"</t>
  </si>
  <si>
    <t>DG_102A_X_KR_11_E</t>
  </si>
  <si>
    <t>KR_95_X_CL_168</t>
  </si>
  <si>
    <t>CL_208_X_KR_7</t>
  </si>
  <si>
    <t>AC_80_X_KR_119</t>
  </si>
  <si>
    <t>AC_17_X_KR_136</t>
  </si>
  <si>
    <t>AT_SUR_X_BALDOSINES_ALFA</t>
  </si>
  <si>
    <t>AC_91_S_X_KR_4H_E</t>
  </si>
  <si>
    <t>FECHA DE LA TOMA DE INFORMACIÓN</t>
  </si>
  <si>
    <t>REALIZAR LA TOMA DE INFORMACIÓN DE CAMPO, COMO INSUMO DEL PROGRAMA DE MONITOREO, SEGUIMIENTO Y PLANEACIÓN DEL TRÁNSITO Y EL TRANSPORTE DE BOGOTA D.C</t>
  </si>
  <si>
    <t>INTERVENTORÍA TÉCNICA, ADMINISTRATIVA Y FINANCIERA PARA LA TOMA DE INFORMACIÓN DE CAMPO COMO INSUMO DEL  PROGRAMA DE MONITOREO, SEGUIMIENTO Y PLANEACIÓN DEL TRÁNSITO Y TRANSPORTE DE BOGOTÁ D.C.</t>
  </si>
  <si>
    <t>C</t>
  </si>
  <si>
    <t>B</t>
  </si>
  <si>
    <t>AT</t>
  </si>
  <si>
    <t>COLECTIVOS</t>
  </si>
  <si>
    <t>BUSES</t>
  </si>
  <si>
    <t>ARTICULADO</t>
  </si>
  <si>
    <t>BIARTICULADOS</t>
  </si>
  <si>
    <t>CAMIONES DE 2 EJES PEQUEÑO</t>
  </si>
  <si>
    <t>CAMIONES DE 2 EJES GRANDE</t>
  </si>
  <si>
    <t>CAMIONES DE 5 EJES</t>
  </si>
  <si>
    <t>UNIÓN TEMPORAL MOVILIDAD 2014</t>
  </si>
  <si>
    <t>2072-2013</t>
  </si>
  <si>
    <t>22:00-06:00</t>
  </si>
  <si>
    <t>06:00-14:00</t>
  </si>
  <si>
    <t>14:00-22:00</t>
  </si>
  <si>
    <t>22-01-2014</t>
  </si>
  <si>
    <t>21-01-2014</t>
  </si>
  <si>
    <t>ING. MSC. SANDRA LUCIA NAVAS TEQUIA</t>
  </si>
  <si>
    <t>ING. MSC. LUIS FERNANDO RUBIANO BARRERO</t>
  </si>
  <si>
    <t>ING. ESP. DIANA PAOLA PARADA</t>
  </si>
  <si>
    <t>ING. MSC. ARTURO ZARATE</t>
  </si>
  <si>
    <t>ING. MSC. WILLIAM CASTRO</t>
  </si>
  <si>
    <t xml:space="preserve">ING. JOSÉ EDWIN TORRES </t>
  </si>
  <si>
    <t>ING. FABIAN GONZALEZ</t>
  </si>
  <si>
    <t>VÍA PRINCIPAL</t>
  </si>
  <si>
    <t>VÍA SECUNDARIA</t>
  </si>
  <si>
    <t>KR_13</t>
  </si>
  <si>
    <t>AC_63</t>
  </si>
  <si>
    <t>PERIODO</t>
  </si>
  <si>
    <t>VÍA  ESPECIFICA DONDE SE EFECTUÓ LA TOMA DE INFORMACIÓN</t>
  </si>
  <si>
    <t>LOCALIZACIÓN ESPECIFICA DONDE SE EFECTUÓ LA TOMA DE INFORMACIÓN</t>
  </si>
  <si>
    <t>AUTOMÓVILES</t>
  </si>
  <si>
    <t>BUSETA/BUSE TON</t>
  </si>
  <si>
    <t>OBSERVACIONES REFERIDAS SOLAMENTE A LA TOMA DE INFORMACIÓN</t>
  </si>
  <si>
    <t>TOTAL MIXTOS</t>
  </si>
  <si>
    <t>C3</t>
  </si>
  <si>
    <t>C4</t>
  </si>
  <si>
    <t>C6</t>
  </si>
  <si>
    <t>&gt;C6</t>
  </si>
  <si>
    <t>CAMIONES DE 3 EJES</t>
  </si>
  <si>
    <t>CAMIONES DE 4 EJES</t>
  </si>
  <si>
    <t>CAMIONES DE 6 EJES</t>
  </si>
  <si>
    <t>CAMIONES DE MAS DE 6 EJES</t>
  </si>
  <si>
    <t>VOLÚMENES POR TIPO DE VEHÍCULO DISCRIMINANDO CAMIONES</t>
  </si>
  <si>
    <t>PROGRAMACION BASICA</t>
  </si>
  <si>
    <t>SE RECIBE TURNO CON SEMAFORO FUERA DE SERVICIO</t>
  </si>
  <si>
    <t>SEMAFORO INTERMITENTE</t>
  </si>
  <si>
    <t xml:space="preserve">SEMAFORO INTERMITENTE </t>
  </si>
  <si>
    <t>DE 8:15 A 8:45 SE INCREMENTA EL VOLUMEN DE SITP</t>
  </si>
  <si>
    <t xml:space="preserve">SE PRESENTA UNA REDUCCION DEL VOLUMEN DE VEHICULOS MIXTOS (EXCEPCION SITP)A PARTIR DE LAS 8:15 HORAS </t>
  </si>
  <si>
    <t xml:space="preserve">AL INICIO DEL TURNO EL SEMAFORO PERMANECE INTERMITENTE </t>
  </si>
  <si>
    <t>CONGESTION DE 12:00 A 12:15 HORAS</t>
  </si>
  <si>
    <t>DE 11:45 A 12:00 HORAS DISMINUCION DEL VOLUMEN EN EL TPC Y SITP</t>
  </si>
  <si>
    <t>A LAS 18:45 HORAS DISMINUCION EN EL VOLUMEN DE TPC Y SITP</t>
  </si>
  <si>
    <t>SEMAFORO INTERMITENTE DESDE LAS 21:30 HORAS</t>
  </si>
  <si>
    <t>INCREMENTO EN EL VOLUMEN DEL SITP DE 9:00 A 9:45 HORAS</t>
  </si>
  <si>
    <t>A PARTIR DE LAS 8:30 HORAS COMENZO A BAJAR EL FLUJO DE LAS MOTOS</t>
  </si>
  <si>
    <t>A LAS 6:00 HORAS CONTINUA EL SEMAFORO INTERMITENTE</t>
  </si>
  <si>
    <t>A LAS 7:20 HORAS SE NORMALIZAN LOS SEMAFOROS</t>
  </si>
  <si>
    <t>CONGESTIÓN A LAS 14:45 HASTA 15:00 HORAS</t>
  </si>
  <si>
    <t>A PARTIR DE LAS 17:00 HORAS AUMENTO EL VOLUMEN, INICIO REVERSIBLE EN LA KR 7</t>
  </si>
  <si>
    <t>A PARTIR DE LAS 20:00 HORAS BAJAN NOTARIAMENTE LAS MOTOS Y TPC, FINALIZA REVERSIBLE EN LA KR 7</t>
  </si>
  <si>
    <t>A PARTIR DE LAS 22:00 HORAS SE INCREMENTA EL VOLUMEN DE MOTOS; DESDE EL INICIO DE LA TOMA, EL SEMAFORO SE ENCUENTRA INTERMITENTE</t>
  </si>
  <si>
    <t>DE 6:30 A 7:00 HORAS HAY MAYOR MOVIMIENTO DE LOS SITP Y SE RECIBE TURNO CON EL SEMAFORO DAÑADO</t>
  </si>
  <si>
    <t>A LAS 7:20 HORAS SE NORMALIZA EL SEMAFORO</t>
  </si>
  <si>
    <t>EL VOLUMEN DISMINUYE A PARTIR DE LAS 8:15 HORAS SIN EXPLICACION ALGUNA, A PARTIR DE 8:15 A 8:45 HORAS AUMENTA EL MOVIMIENTO DE SITP</t>
  </si>
  <si>
    <t>220714</t>
  </si>
  <si>
    <t>28/07/2014</t>
  </si>
  <si>
    <t>ING. JUAN MANUEL VILLAMARIN</t>
  </si>
  <si>
    <t>1259</t>
  </si>
  <si>
    <t xml:space="preserve">LA INTERSECCIÓN DE LA AVENIDA CALLE 63 (AVENIDA JOSÉ CELESTINO MUTIS) CON CARRERA 13 SE ENCUENTRA UBICADA EN EL SECTOR CENTRO DE LA CIUDAD, EN LA LOCALIDAD DE CHAPINERO.  LA AVENIDA  CALLE 63 PERMITE LA CIRCULACIÓN EN SENTIDO OCCIDENTE–ORIENTE Y ESTÁ CONFORMADA POR UNA CALZADA CON TRES CARRILES PARA LA CIRCULACIÓN DEL TRÁFICO MIXTO. Y  LA CARRERA 13 CUENTA CON UNA CALZADA DE TRES CARRILES PARA LA CIRCULACIÓN DEL TRÁFICO MIXTO  Y PERMITE LA CIRCULACIÓN EN SENTIDO NORTE-SUR.
EL VOLUMEN TOTAL AFORADO DURANTE EL DÍA FUE DE 48.190 VEHÍCULOS MIXTOS, DISTRIBUIDOS DE LA SIGUIENTE MANERA: EL 65,2%  CORRESPONDEN A VEHÍCULOS LIVIANOS, EL 16.2% A MOTOS, EL 15,6% A TRANSPORTE PÚBLICO COLECTIVO Y EL 1,6% A CAMIONES RESPECTIVAMENTE. LOS PERÍODOS DE MÁXIMA DEMANDA SE PRESENTAN ENTRE LAS 07:15 Y LAS 08:15 HORAS, Y ENTRE LAS 10:15 Y 11:15 HORAS. LA HORA PICO TOTAL DE LA INTERSECCIÓN SE REGISTRA ENTRE LAS 07:15 Y 08:15  HORAS, PERIODO DURANTE EL CUAL SE MOVILIZA UN TOTAL DE 3.432 VEHÍCULOS MIXTOS, DE LOS CUALES EL 62,8% CORRESPONDE A LIVIANOS, EL 20.8% CORRESPONDE  A MOTOS, EL 12,6% A TRANSPORTE PÚBLICO COLECTIVO, EL 2,5% CORRESPONDE A  BICICLETAS Y POR ULTIMO EL 1,3% A CAMIONES.
</t>
  </si>
  <si>
    <t>30/07/2014</t>
  </si>
  <si>
    <t>SE ATENDIERON OBSERVACIONES DE INTERVENTORÍA SEGÚN OFICIO FI-INT-CMTTUB14-390-14, SE DA RESPUESTA MEDIANTE OFICIO N° ICV-187-C-685. Se atendieron observaciones generales. En la hoja 1. IDENTIFICACIÓN se unifico el tamaño de la letra. En la hoja 2. BASE para el movimiento 3 en el periodo 06:30-06:45 horas, la variación del volumen de livianos se debe a un daño en el semáforo el cual permanece intermitente desde las 05:30 hasta las 07:20 horas</t>
  </si>
  <si>
    <t>Versión 1</t>
  </si>
  <si>
    <t>-</t>
  </si>
  <si>
    <t>22:00-22:00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</si>
</sst>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d/mm/yyyy;@"/>
    <numFmt numFmtId="166" formatCode="dd/mm/yy"/>
    <numFmt numFmtId="167" formatCode="_(* #,##0.000_);_(* \(#,##0.000\);_(* &quot;-&quot;??_);_(@_)"/>
  </numFmts>
  <fonts count="33" x14ac:knownFonts="1">
    <font>
      <sz val="10"/>
      <name val="Arial"/>
    </font>
    <font>
      <sz val="11"/>
      <color theme="1"/>
      <name val="Calibri"/>
      <family val="2"/>
      <scheme val="minor"/>
    </font>
    <font>
      <sz val="10"/>
      <name val="Arial"/>
      <family val="2"/>
    </font>
    <font>
      <sz val="8"/>
      <name val="Arial"/>
      <family val="2"/>
    </font>
    <font>
      <b/>
      <sz val="8"/>
      <color indexed="81"/>
      <name val="Tahoma"/>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62"/>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62"/>
      <name val="Cambria"/>
      <family val="2"/>
    </font>
    <font>
      <b/>
      <sz val="15"/>
      <color indexed="62"/>
      <name val="Calibri"/>
      <family val="2"/>
    </font>
    <font>
      <b/>
      <sz val="13"/>
      <color indexed="62"/>
      <name val="Calibri"/>
      <family val="2"/>
    </font>
    <font>
      <b/>
      <sz val="11"/>
      <color indexed="8"/>
      <name val="Calibri"/>
      <family val="2"/>
    </font>
    <font>
      <b/>
      <sz val="10"/>
      <name val="Arial"/>
      <family val="2"/>
    </font>
    <font>
      <b/>
      <sz val="8"/>
      <name val="Arial"/>
      <family val="2"/>
    </font>
    <font>
      <sz val="7"/>
      <name val="Arial"/>
      <family val="2"/>
    </font>
    <font>
      <sz val="10"/>
      <name val="Arial"/>
      <family val="2"/>
    </font>
    <font>
      <b/>
      <sz val="10"/>
      <color indexed="8"/>
      <name val="Arial"/>
      <family val="2"/>
    </font>
    <font>
      <sz val="10"/>
      <color indexed="8"/>
      <name val="Arial"/>
      <family val="2"/>
    </font>
    <font>
      <sz val="10"/>
      <color theme="1"/>
      <name val="Arial"/>
      <family val="2"/>
    </font>
    <font>
      <b/>
      <sz val="8"/>
      <color theme="1"/>
      <name val="Calibri"/>
      <family val="2"/>
      <scheme val="minor"/>
    </font>
    <font>
      <sz val="8"/>
      <color theme="1"/>
      <name val="Calibri"/>
      <family val="2"/>
      <scheme val="minor"/>
    </font>
    <font>
      <sz val="9"/>
      <name val="Arial"/>
      <family val="2"/>
    </font>
    <font>
      <sz val="10"/>
      <name val="Arial"/>
      <family val="2"/>
    </font>
  </fonts>
  <fills count="19">
    <fill>
      <patternFill patternType="none"/>
    </fill>
    <fill>
      <patternFill patternType="gray125"/>
    </fill>
    <fill>
      <patternFill patternType="solid">
        <fgColor indexed="47"/>
      </patternFill>
    </fill>
    <fill>
      <patternFill patternType="solid">
        <fgColor indexed="33"/>
      </patternFill>
    </fill>
    <fill>
      <patternFill patternType="solid">
        <fgColor indexed="26"/>
      </patternFill>
    </fill>
    <fill>
      <patternFill patternType="solid">
        <fgColor indexed="44"/>
      </patternFill>
    </fill>
    <fill>
      <patternFill patternType="solid">
        <fgColor indexed="22"/>
      </patternFill>
    </fill>
    <fill>
      <patternFill patternType="solid">
        <fgColor indexed="29"/>
      </patternFill>
    </fill>
    <fill>
      <patternFill patternType="solid">
        <fgColor indexed="43"/>
      </patternFill>
    </fill>
    <fill>
      <patternFill patternType="solid">
        <fgColor indexed="49"/>
      </patternFill>
    </fill>
    <fill>
      <patternFill patternType="solid">
        <fgColor indexed="42"/>
      </patternFill>
    </fill>
    <fill>
      <patternFill patternType="solid">
        <fgColor indexed="55"/>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theme="0" tint="-0.14999847407452621"/>
        <bgColor indexed="64"/>
      </patternFill>
    </fill>
    <fill>
      <patternFill patternType="solid">
        <fgColor theme="0" tint="-0.249977111117893"/>
        <bgColor indexed="64"/>
      </patternFill>
    </fill>
  </fills>
  <borders count="6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bottom style="double">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right/>
      <top style="double">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double">
        <color indexed="64"/>
      </right>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double">
        <color indexed="64"/>
      </left>
      <right style="thin">
        <color indexed="64"/>
      </right>
      <top style="double">
        <color indexed="64"/>
      </top>
      <bottom/>
      <diagonal/>
    </border>
    <border>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right style="thin">
        <color indexed="64"/>
      </right>
      <top/>
      <bottom style="thin">
        <color indexed="64"/>
      </bottom>
      <diagonal/>
    </border>
    <border>
      <left style="thin">
        <color indexed="64"/>
      </left>
      <right/>
      <top style="thin">
        <color indexed="64"/>
      </top>
      <bottom style="double">
        <color indexed="64"/>
      </bottom>
      <diagonal/>
    </border>
    <border>
      <left style="thin">
        <color auto="1"/>
      </left>
      <right/>
      <top style="double">
        <color auto="1"/>
      </top>
      <bottom style="thin">
        <color auto="1"/>
      </bottom>
      <diagonal/>
    </border>
    <border>
      <left style="thin">
        <color auto="1"/>
      </left>
      <right style="double">
        <color auto="1"/>
      </right>
      <top style="double">
        <color auto="1"/>
      </top>
      <bottom style="double">
        <color auto="1"/>
      </bottom>
      <diagonal/>
    </border>
    <border>
      <left style="double">
        <color indexed="64"/>
      </left>
      <right/>
      <top/>
      <bottom style="thin">
        <color indexed="64"/>
      </bottom>
      <diagonal/>
    </border>
    <border>
      <left/>
      <right style="double">
        <color indexed="64"/>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double">
        <color indexed="64"/>
      </left>
      <right style="thin">
        <color indexed="64"/>
      </right>
      <top style="thin">
        <color indexed="64"/>
      </top>
      <bottom/>
      <diagonal/>
    </border>
    <border>
      <left style="thin">
        <color indexed="64"/>
      </left>
      <right style="double">
        <color indexed="64"/>
      </right>
      <top style="thin">
        <color indexed="64"/>
      </top>
      <bottom/>
      <diagonal/>
    </border>
  </borders>
  <cellStyleXfs count="89">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6" fillId="9"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3" borderId="0" applyNumberFormat="0" applyBorder="0" applyAlignment="0" applyProtection="0"/>
    <xf numFmtId="0" fontId="7" fillId="10" borderId="0" applyNumberFormat="0" applyBorder="0" applyAlignment="0" applyProtection="0"/>
    <xf numFmtId="0" fontId="8" fillId="2" borderId="1" applyNumberFormat="0" applyAlignment="0" applyProtection="0"/>
    <xf numFmtId="0" fontId="9" fillId="11"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6" fillId="9"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9" borderId="0" applyNumberFormat="0" applyBorder="0" applyAlignment="0" applyProtection="0"/>
    <xf numFmtId="0" fontId="6" fillId="15" borderId="0" applyNumberFormat="0" applyBorder="0" applyAlignment="0" applyProtection="0"/>
    <xf numFmtId="0" fontId="12" fillId="3" borderId="1" applyNumberFormat="0" applyAlignment="0" applyProtection="0"/>
    <xf numFmtId="0" fontId="13" fillId="16" borderId="0" applyNumberFormat="0" applyBorder="0" applyAlignment="0" applyProtection="0"/>
    <xf numFmtId="0" fontId="14" fillId="8" borderId="0" applyNumberFormat="0" applyBorder="0" applyAlignment="0" applyProtection="0"/>
    <xf numFmtId="0" fontId="2" fillId="0" borderId="0"/>
    <xf numFmtId="0" fontId="2" fillId="4" borderId="4" applyNumberFormat="0" applyFont="0" applyAlignment="0" applyProtection="0"/>
    <xf numFmtId="0" fontId="15" fillId="2"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20" fillId="0" borderId="7" applyNumberFormat="0" applyFill="0" applyAlignment="0" applyProtection="0"/>
    <xf numFmtId="0" fontId="11" fillId="0" borderId="8" applyNumberFormat="0" applyFill="0" applyAlignment="0" applyProtection="0"/>
    <xf numFmtId="0" fontId="21" fillId="0" borderId="9" applyNumberFormat="0" applyFill="0" applyAlignment="0" applyProtection="0"/>
    <xf numFmtId="0" fontId="1" fillId="0" borderId="0"/>
    <xf numFmtId="164" fontId="25" fillId="0" borderId="0" applyFont="0" applyFill="0" applyBorder="0" applyAlignment="0" applyProtection="0"/>
    <xf numFmtId="0" fontId="32"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6" fillId="9"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3" borderId="0" applyNumberFormat="0" applyBorder="0" applyAlignment="0" applyProtection="0"/>
    <xf numFmtId="0" fontId="7" fillId="10" borderId="0" applyNumberFormat="0" applyBorder="0" applyAlignment="0" applyProtection="0"/>
    <xf numFmtId="0" fontId="8" fillId="2" borderId="1" applyNumberFormat="0" applyAlignment="0" applyProtection="0"/>
    <xf numFmtId="0" fontId="9" fillId="11"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6" fillId="9"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9" borderId="0" applyNumberFormat="0" applyBorder="0" applyAlignment="0" applyProtection="0"/>
    <xf numFmtId="0" fontId="6" fillId="15" borderId="0" applyNumberFormat="0" applyBorder="0" applyAlignment="0" applyProtection="0"/>
    <xf numFmtId="0" fontId="12" fillId="3" borderId="1" applyNumberFormat="0" applyAlignment="0" applyProtection="0"/>
    <xf numFmtId="0" fontId="13" fillId="16" borderId="0" applyNumberFormat="0" applyBorder="0" applyAlignment="0" applyProtection="0"/>
    <xf numFmtId="0" fontId="14" fillId="8" borderId="0" applyNumberFormat="0" applyBorder="0" applyAlignment="0" applyProtection="0"/>
    <xf numFmtId="0" fontId="2" fillId="4" borderId="4" applyNumberFormat="0" applyFont="0" applyAlignment="0" applyProtection="0"/>
    <xf numFmtId="0" fontId="15" fillId="2"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20" fillId="0" borderId="7" applyNumberFormat="0" applyFill="0" applyAlignment="0" applyProtection="0"/>
    <xf numFmtId="0" fontId="11" fillId="0" borderId="8" applyNumberFormat="0" applyFill="0" applyAlignment="0" applyProtection="0"/>
    <xf numFmtId="0" fontId="21" fillId="0" borderId="9" applyNumberFormat="0" applyFill="0" applyAlignment="0" applyProtection="0"/>
    <xf numFmtId="9" fontId="2" fillId="0" borderId="0" applyFont="0" applyFill="0" applyBorder="0" applyAlignment="0" applyProtection="0"/>
    <xf numFmtId="164" fontId="2" fillId="0" borderId="0" applyFont="0" applyFill="0" applyBorder="0" applyAlignment="0" applyProtection="0"/>
  </cellStyleXfs>
  <cellXfs count="249">
    <xf numFmtId="0" fontId="0" fillId="0" borderId="0" xfId="0"/>
    <xf numFmtId="0" fontId="2" fillId="0" borderId="20"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2" fillId="0" borderId="0" xfId="33" applyFont="1" applyBorder="1" applyAlignment="1">
      <alignment horizontal="center" vertical="center"/>
    </xf>
    <xf numFmtId="0" fontId="2" fillId="0" borderId="0" xfId="33" applyFont="1" applyFill="1" applyBorder="1" applyAlignment="1">
      <alignment horizontal="center" vertical="center" wrapText="1"/>
    </xf>
    <xf numFmtId="0" fontId="2" fillId="0" borderId="41" xfId="33" applyFont="1" applyBorder="1" applyAlignment="1">
      <alignment horizontal="left" vertical="center"/>
    </xf>
    <xf numFmtId="0" fontId="2" fillId="0" borderId="41" xfId="0" applyFont="1" applyBorder="1" applyAlignment="1">
      <alignment horizontal="center" vertical="center" wrapText="1"/>
    </xf>
    <xf numFmtId="0" fontId="2" fillId="0" borderId="0" xfId="0" applyFont="1" applyAlignment="1">
      <alignment vertical="center"/>
    </xf>
    <xf numFmtId="15" fontId="2" fillId="0" borderId="0" xfId="33" applyNumberFormat="1" applyFont="1" applyFill="1" applyBorder="1" applyAlignment="1">
      <alignment horizontal="center" vertical="center" wrapText="1"/>
    </xf>
    <xf numFmtId="0" fontId="2" fillId="0" borderId="0" xfId="33" applyFont="1" applyBorder="1" applyAlignment="1">
      <alignment horizontal="left" vertical="center"/>
    </xf>
    <xf numFmtId="0" fontId="2" fillId="0" borderId="0" xfId="33" applyFont="1" applyBorder="1" applyAlignment="1">
      <alignment vertical="center"/>
    </xf>
    <xf numFmtId="49" fontId="2" fillId="0" borderId="0" xfId="33" applyNumberFormat="1" applyFont="1" applyFill="1" applyBorder="1" applyAlignment="1">
      <alignment horizontal="left" vertical="center"/>
    </xf>
    <xf numFmtId="0" fontId="2" fillId="0" borderId="0" xfId="0" applyFont="1" applyBorder="1" applyAlignment="1">
      <alignment vertical="center"/>
    </xf>
    <xf numFmtId="0" fontId="2" fillId="0" borderId="0" xfId="33" applyFont="1" applyBorder="1" applyAlignment="1">
      <alignment horizontal="center" vertical="center"/>
    </xf>
    <xf numFmtId="0" fontId="22" fillId="0" borderId="0" xfId="33" applyFont="1" applyBorder="1" applyAlignment="1">
      <alignment vertical="center"/>
    </xf>
    <xf numFmtId="0" fontId="27" fillId="0" borderId="0" xfId="0" applyFont="1" applyFill="1" applyAlignment="1">
      <alignment horizontal="center" vertical="center"/>
    </xf>
    <xf numFmtId="49" fontId="2" fillId="0" borderId="10" xfId="33" applyNumberFormat="1" applyFont="1" applyBorder="1" applyAlignment="1">
      <alignment horizontal="center" vertical="center"/>
    </xf>
    <xf numFmtId="49" fontId="2" fillId="0" borderId="18" xfId="33" applyNumberFormat="1" applyFont="1" applyBorder="1" applyAlignment="1">
      <alignment horizontal="center" vertical="center"/>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4" fillId="0" borderId="10" xfId="43" applyFont="1" applyFill="1" applyBorder="1" applyAlignment="1">
      <alignment horizontal="center" vertical="center" textRotation="90" wrapText="1"/>
    </xf>
    <xf numFmtId="0" fontId="22" fillId="0" borderId="0" xfId="43" applyFont="1" applyFill="1" applyBorder="1" applyAlignment="1">
      <alignment horizontal="center" vertical="center"/>
    </xf>
    <xf numFmtId="0" fontId="22" fillId="0" borderId="0" xfId="43" applyFont="1" applyFill="1" applyAlignment="1">
      <alignment horizontal="center" vertical="center"/>
    </xf>
    <xf numFmtId="0" fontId="2" fillId="0" borderId="0" xfId="43" applyFont="1" applyFill="1" applyAlignment="1">
      <alignment horizontal="center" vertical="center"/>
    </xf>
    <xf numFmtId="0" fontId="2" fillId="0" borderId="0" xfId="43" applyFont="1" applyFill="1" applyBorder="1" applyAlignment="1">
      <alignment horizontal="center" vertical="center"/>
    </xf>
    <xf numFmtId="0" fontId="2" fillId="0" borderId="37" xfId="0" applyFont="1" applyFill="1" applyBorder="1" applyAlignment="1">
      <alignment horizontal="center" vertical="center" wrapText="1"/>
    </xf>
    <xf numFmtId="0" fontId="24" fillId="0" borderId="0" xfId="43" applyFont="1" applyFill="1" applyAlignment="1">
      <alignment horizontal="center" vertical="center"/>
    </xf>
    <xf numFmtId="14" fontId="22" fillId="0" borderId="10" xfId="43" applyNumberFormat="1" applyFont="1" applyFill="1" applyBorder="1" applyAlignment="1">
      <alignment horizontal="center" vertical="center"/>
    </xf>
    <xf numFmtId="49" fontId="2" fillId="0" borderId="0" xfId="43" applyNumberFormat="1" applyFont="1" applyFill="1" applyBorder="1" applyAlignment="1">
      <alignment horizontal="center" vertical="center"/>
    </xf>
    <xf numFmtId="1" fontId="2" fillId="0" borderId="0" xfId="43" applyNumberFormat="1" applyFont="1" applyFill="1" applyBorder="1" applyAlignment="1">
      <alignment horizontal="center" vertical="center"/>
    </xf>
    <xf numFmtId="0" fontId="2" fillId="0" borderId="0" xfId="43" applyFont="1" applyFill="1" applyBorder="1" applyAlignment="1">
      <alignment horizontal="justify" vertical="center"/>
    </xf>
    <xf numFmtId="0" fontId="29" fillId="0" borderId="10" xfId="0" applyFont="1" applyBorder="1" applyAlignment="1">
      <alignment horizontal="center"/>
    </xf>
    <xf numFmtId="0" fontId="30" fillId="0" borderId="10" xfId="0" applyFont="1" applyBorder="1" applyAlignment="1">
      <alignment horizontal="center"/>
    </xf>
    <xf numFmtId="167" fontId="30" fillId="0" borderId="10" xfId="44" applyNumberFormat="1" applyFont="1" applyBorder="1" applyAlignment="1">
      <alignment horizontal="center"/>
    </xf>
    <xf numFmtId="0" fontId="30" fillId="0" borderId="10" xfId="0" applyFont="1" applyFill="1" applyBorder="1" applyAlignment="1">
      <alignment horizontal="center"/>
    </xf>
    <xf numFmtId="167" fontId="30" fillId="0" borderId="10" xfId="44" applyNumberFormat="1" applyFont="1" applyFill="1" applyBorder="1" applyAlignment="1">
      <alignment horizontal="center"/>
    </xf>
    <xf numFmtId="49" fontId="30" fillId="0" borderId="10" xfId="44" applyNumberFormat="1" applyFont="1" applyFill="1" applyBorder="1" applyAlignment="1">
      <alignment horizontal="center"/>
    </xf>
    <xf numFmtId="0" fontId="26" fillId="18" borderId="20" xfId="0" applyFont="1" applyFill="1" applyBorder="1" applyAlignment="1">
      <alignment horizontal="center" vertical="center" wrapText="1"/>
    </xf>
    <xf numFmtId="0" fontId="26" fillId="18" borderId="10" xfId="0" applyFont="1" applyFill="1" applyBorder="1" applyAlignment="1">
      <alignment horizontal="center" vertical="center"/>
    </xf>
    <xf numFmtId="0" fontId="26" fillId="18" borderId="21" xfId="0" applyFont="1" applyFill="1" applyBorder="1" applyAlignment="1">
      <alignment horizontal="center" vertical="center"/>
    </xf>
    <xf numFmtId="0" fontId="2" fillId="18" borderId="15" xfId="33" applyFont="1" applyFill="1" applyBorder="1" applyAlignment="1">
      <alignment horizontal="center" vertical="center"/>
    </xf>
    <xf numFmtId="0" fontId="22" fillId="0" borderId="10" xfId="43" applyFont="1" applyFill="1" applyBorder="1" applyAlignment="1">
      <alignment horizontal="center" vertical="center"/>
    </xf>
    <xf numFmtId="0" fontId="2" fillId="0" borderId="65" xfId="0" applyFont="1" applyFill="1" applyBorder="1" applyAlignment="1">
      <alignment horizontal="center" vertical="center" wrapText="1"/>
    </xf>
    <xf numFmtId="0" fontId="2" fillId="0" borderId="66" xfId="0" applyFont="1" applyFill="1" applyBorder="1" applyAlignment="1">
      <alignment horizontal="center" vertical="center" wrapText="1"/>
    </xf>
    <xf numFmtId="0" fontId="23" fillId="18" borderId="10" xfId="43" applyFont="1" applyFill="1" applyBorder="1" applyAlignment="1">
      <alignment horizontal="center" vertical="center" wrapText="1"/>
    </xf>
    <xf numFmtId="0" fontId="2" fillId="18" borderId="10" xfId="43" applyFont="1" applyFill="1" applyBorder="1" applyAlignment="1">
      <alignment horizontal="center" vertical="center"/>
    </xf>
    <xf numFmtId="165" fontId="28" fillId="0" borderId="10" xfId="43" applyNumberFormat="1" applyFont="1" applyFill="1" applyBorder="1" applyAlignment="1">
      <alignment horizontal="center" vertical="center"/>
    </xf>
    <xf numFmtId="166" fontId="28" fillId="0" borderId="10" xfId="43" applyNumberFormat="1" applyFont="1" applyFill="1" applyBorder="1" applyAlignment="1">
      <alignment horizontal="center" vertical="center"/>
    </xf>
    <xf numFmtId="0" fontId="28" fillId="0" borderId="10" xfId="43" applyFont="1" applyFill="1" applyBorder="1" applyAlignment="1">
      <alignment horizontal="center" vertical="center"/>
    </xf>
    <xf numFmtId="0" fontId="28" fillId="0" borderId="10" xfId="43" applyFont="1" applyFill="1" applyBorder="1" applyAlignment="1">
      <alignment horizontal="justify" vertical="center"/>
    </xf>
    <xf numFmtId="0" fontId="2" fillId="0" borderId="65"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2" fillId="0" borderId="10" xfId="43" applyFont="1" applyFill="1" applyBorder="1" applyAlignment="1">
      <alignment horizontal="center" vertical="center"/>
    </xf>
    <xf numFmtId="0" fontId="2" fillId="0" borderId="10" xfId="0" applyFont="1" applyFill="1" applyBorder="1" applyAlignment="1">
      <alignment horizontal="center" vertical="center"/>
    </xf>
    <xf numFmtId="0" fontId="2" fillId="0" borderId="21" xfId="0" applyFont="1" applyFill="1" applyBorder="1" applyAlignment="1">
      <alignment horizontal="center" vertical="center"/>
    </xf>
    <xf numFmtId="49" fontId="2" fillId="0" borderId="36" xfId="33" applyNumberFormat="1" applyFont="1" applyFill="1" applyBorder="1" applyAlignment="1">
      <alignment horizontal="center" vertical="center"/>
    </xf>
    <xf numFmtId="0" fontId="2" fillId="0" borderId="17" xfId="33" applyFont="1" applyBorder="1" applyAlignment="1">
      <alignment horizontal="center" vertical="center"/>
    </xf>
    <xf numFmtId="0" fontId="2" fillId="0" borderId="18" xfId="33" applyFont="1" applyBorder="1" applyAlignment="1">
      <alignment horizontal="center" vertical="center"/>
    </xf>
    <xf numFmtId="0" fontId="2" fillId="0" borderId="19" xfId="33" applyFont="1" applyBorder="1" applyAlignment="1">
      <alignment horizontal="center" vertical="center"/>
    </xf>
    <xf numFmtId="0" fontId="2" fillId="0" borderId="50" xfId="33" applyFont="1" applyFill="1" applyBorder="1" applyAlignment="1">
      <alignment horizontal="justify" vertical="center"/>
    </xf>
    <xf numFmtId="0" fontId="2" fillId="0" borderId="10" xfId="33" applyFont="1" applyFill="1" applyBorder="1" applyAlignment="1">
      <alignment horizontal="justify" vertical="center"/>
    </xf>
    <xf numFmtId="0" fontId="2" fillId="0" borderId="21" xfId="33" applyFont="1" applyFill="1" applyBorder="1" applyAlignment="1">
      <alignment horizontal="justify" vertical="center"/>
    </xf>
    <xf numFmtId="0" fontId="2" fillId="0" borderId="22" xfId="33" applyFont="1" applyFill="1" applyBorder="1" applyAlignment="1">
      <alignment horizontal="center" vertical="center" wrapText="1"/>
    </xf>
    <xf numFmtId="0" fontId="2" fillId="0" borderId="35" xfId="33" applyFont="1" applyFill="1" applyBorder="1" applyAlignment="1">
      <alignment horizontal="center" vertical="center" wrapText="1"/>
    </xf>
    <xf numFmtId="0" fontId="2" fillId="0" borderId="61" xfId="33" applyFont="1" applyFill="1" applyBorder="1" applyAlignment="1">
      <alignment horizontal="center" vertical="center" wrapText="1"/>
    </xf>
    <xf numFmtId="0" fontId="2" fillId="0" borderId="24" xfId="33" applyFont="1" applyFill="1" applyBorder="1" applyAlignment="1">
      <alignment horizontal="center" vertical="center" wrapText="1"/>
    </xf>
    <xf numFmtId="0" fontId="2" fillId="0" borderId="0" xfId="33" applyFont="1" applyFill="1" applyBorder="1" applyAlignment="1">
      <alignment horizontal="center" vertical="center" wrapText="1"/>
    </xf>
    <xf numFmtId="0" fontId="2" fillId="0" borderId="62" xfId="33" applyFont="1" applyFill="1" applyBorder="1" applyAlignment="1">
      <alignment horizontal="center" vertical="center" wrapText="1"/>
    </xf>
    <xf numFmtId="0" fontId="2" fillId="0" borderId="59" xfId="33" applyFont="1" applyFill="1" applyBorder="1" applyAlignment="1">
      <alignment horizontal="center" vertical="center" wrapText="1"/>
    </xf>
    <xf numFmtId="0" fontId="2" fillId="0" borderId="14" xfId="33" applyFont="1" applyFill="1" applyBorder="1" applyAlignment="1">
      <alignment horizontal="center" vertical="center" wrapText="1"/>
    </xf>
    <xf numFmtId="0" fontId="2" fillId="0" borderId="55" xfId="33" applyFont="1" applyFill="1" applyBorder="1" applyAlignment="1">
      <alignment horizontal="center" vertical="center" wrapText="1"/>
    </xf>
    <xf numFmtId="0" fontId="2" fillId="0" borderId="54" xfId="33" applyFont="1" applyFill="1" applyBorder="1" applyAlignment="1">
      <alignment horizontal="center" vertical="center"/>
    </xf>
    <xf numFmtId="0" fontId="2" fillId="0" borderId="52" xfId="33" applyFont="1" applyFill="1" applyBorder="1" applyAlignment="1">
      <alignment horizontal="center" vertical="center"/>
    </xf>
    <xf numFmtId="0" fontId="2" fillId="0" borderId="20" xfId="33" applyFont="1" applyFill="1" applyBorder="1" applyAlignment="1">
      <alignment horizontal="center" vertical="center"/>
    </xf>
    <xf numFmtId="0" fontId="2" fillId="0" borderId="10" xfId="33" applyFont="1" applyFill="1" applyBorder="1" applyAlignment="1">
      <alignment horizontal="center" vertical="center"/>
    </xf>
    <xf numFmtId="0" fontId="2" fillId="0" borderId="53" xfId="33" applyFont="1" applyFill="1" applyBorder="1" applyAlignment="1">
      <alignment horizontal="center" vertical="center"/>
    </xf>
    <xf numFmtId="0" fontId="2" fillId="0" borderId="21" xfId="33" applyFont="1" applyFill="1" applyBorder="1" applyAlignment="1">
      <alignment horizontal="center" vertical="center"/>
    </xf>
    <xf numFmtId="0" fontId="2" fillId="0" borderId="36" xfId="33" applyFont="1" applyFill="1" applyBorder="1" applyAlignment="1">
      <alignment horizontal="center" vertical="center"/>
    </xf>
    <xf numFmtId="0" fontId="2" fillId="0" borderId="39" xfId="33" applyFont="1" applyFill="1" applyBorder="1" applyAlignment="1">
      <alignment horizontal="center" vertical="center"/>
    </xf>
    <xf numFmtId="0" fontId="2" fillId="0" borderId="51" xfId="33" applyFont="1" applyFill="1" applyBorder="1" applyAlignment="1">
      <alignment horizontal="justify" vertical="center"/>
    </xf>
    <xf numFmtId="0" fontId="2" fillId="0" borderId="18" xfId="33" applyFont="1" applyFill="1" applyBorder="1" applyAlignment="1">
      <alignment horizontal="justify" vertical="center"/>
    </xf>
    <xf numFmtId="0" fontId="2" fillId="0" borderId="19" xfId="33" applyFont="1" applyFill="1" applyBorder="1" applyAlignment="1">
      <alignment horizontal="justify" vertical="center"/>
    </xf>
    <xf numFmtId="0" fontId="26" fillId="18" borderId="43" xfId="0" applyFont="1" applyFill="1" applyBorder="1" applyAlignment="1">
      <alignment horizontal="center" vertical="center"/>
    </xf>
    <xf numFmtId="0" fontId="26" fillId="18" borderId="44" xfId="0" applyFont="1" applyFill="1" applyBorder="1" applyAlignment="1">
      <alignment horizontal="center" vertical="center"/>
    </xf>
    <xf numFmtId="0" fontId="26" fillId="18" borderId="58" xfId="0" applyFont="1" applyFill="1" applyBorder="1" applyAlignment="1">
      <alignment horizontal="center" vertical="center"/>
    </xf>
    <xf numFmtId="0" fontId="2" fillId="0" borderId="22" xfId="0" applyFont="1" applyFill="1" applyBorder="1" applyAlignment="1">
      <alignment horizontal="left" vertical="center" wrapText="1"/>
    </xf>
    <xf numFmtId="0" fontId="31" fillId="0" borderId="35" xfId="0" applyFont="1" applyFill="1" applyBorder="1" applyAlignment="1">
      <alignment horizontal="left" vertical="center" wrapText="1"/>
    </xf>
    <xf numFmtId="0" fontId="31" fillId="0" borderId="23" xfId="0" applyFont="1" applyFill="1" applyBorder="1" applyAlignment="1">
      <alignment horizontal="left" vertical="center" wrapText="1"/>
    </xf>
    <xf numFmtId="0" fontId="31" fillId="0" borderId="24" xfId="0" applyFont="1" applyFill="1" applyBorder="1" applyAlignment="1">
      <alignment horizontal="left" vertical="center" wrapText="1"/>
    </xf>
    <xf numFmtId="0" fontId="31" fillId="0" borderId="0"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31" fillId="0" borderId="26" xfId="0" applyFont="1" applyFill="1" applyBorder="1" applyAlignment="1">
      <alignment horizontal="left" vertical="center" wrapText="1"/>
    </xf>
    <xf numFmtId="0" fontId="31" fillId="0" borderId="12" xfId="0" applyFont="1" applyFill="1" applyBorder="1" applyAlignment="1">
      <alignment horizontal="left" vertical="center" wrapText="1"/>
    </xf>
    <xf numFmtId="0" fontId="31" fillId="0" borderId="27" xfId="0" applyFont="1" applyFill="1" applyBorder="1" applyAlignment="1">
      <alignment horizontal="left" vertical="center" wrapText="1"/>
    </xf>
    <xf numFmtId="0" fontId="22" fillId="0" borderId="43" xfId="33" applyFont="1" applyFill="1" applyBorder="1" applyAlignment="1">
      <alignment horizontal="center" vertical="center"/>
    </xf>
    <xf numFmtId="0" fontId="22" fillId="0" borderId="44" xfId="33" applyFont="1" applyFill="1" applyBorder="1" applyAlignment="1">
      <alignment horizontal="center" vertical="center"/>
    </xf>
    <xf numFmtId="0" fontId="22" fillId="0" borderId="58" xfId="33" applyFont="1" applyFill="1" applyBorder="1" applyAlignment="1">
      <alignment horizontal="center" vertical="center"/>
    </xf>
    <xf numFmtId="49" fontId="2" fillId="0" borderId="10" xfId="33" applyNumberFormat="1" applyFont="1" applyFill="1" applyBorder="1" applyAlignment="1">
      <alignment horizontal="center" vertical="center" wrapText="1"/>
    </xf>
    <xf numFmtId="49" fontId="2" fillId="0" borderId="21" xfId="33" applyNumberFormat="1" applyFont="1" applyFill="1" applyBorder="1" applyAlignment="1">
      <alignment horizontal="center" vertical="center" wrapText="1"/>
    </xf>
    <xf numFmtId="49" fontId="2" fillId="0" borderId="18" xfId="33" applyNumberFormat="1" applyFont="1" applyFill="1" applyBorder="1" applyAlignment="1">
      <alignment horizontal="center" vertical="center" wrapText="1"/>
    </xf>
    <xf numFmtId="49" fontId="2" fillId="0" borderId="19" xfId="33" applyNumberFormat="1" applyFont="1" applyFill="1" applyBorder="1" applyAlignment="1">
      <alignment horizontal="center" vertical="center" wrapText="1"/>
    </xf>
    <xf numFmtId="0" fontId="22" fillId="0" borderId="20" xfId="0" applyFont="1" applyBorder="1" applyAlignment="1">
      <alignment horizontal="center" vertical="center"/>
    </xf>
    <xf numFmtId="0" fontId="22" fillId="0" borderId="10" xfId="0" applyFont="1" applyBorder="1" applyAlignment="1">
      <alignment horizontal="center" vertical="center"/>
    </xf>
    <xf numFmtId="0" fontId="2" fillId="0" borderId="10" xfId="33" applyFont="1" applyFill="1" applyBorder="1" applyAlignment="1">
      <alignment horizontal="center" vertical="center" wrapText="1"/>
    </xf>
    <xf numFmtId="0" fontId="2" fillId="0" borderId="21" xfId="33" applyFont="1" applyFill="1" applyBorder="1" applyAlignment="1">
      <alignment horizontal="center" vertical="center" wrapText="1"/>
    </xf>
    <xf numFmtId="0" fontId="22" fillId="18" borderId="40" xfId="33" applyFont="1" applyFill="1" applyBorder="1" applyAlignment="1">
      <alignment horizontal="center" vertical="center"/>
    </xf>
    <xf numFmtId="0" fontId="22" fillId="18" borderId="41" xfId="33" applyFont="1" applyFill="1" applyBorder="1" applyAlignment="1">
      <alignment horizontal="center" vertical="center"/>
    </xf>
    <xf numFmtId="0" fontId="22" fillId="18" borderId="42" xfId="33" applyFont="1" applyFill="1" applyBorder="1" applyAlignment="1">
      <alignment horizontal="center" vertical="center"/>
    </xf>
    <xf numFmtId="0" fontId="2" fillId="0" borderId="65" xfId="0" applyFont="1" applyFill="1" applyBorder="1" applyAlignment="1">
      <alignment horizontal="center" vertical="center" wrapText="1"/>
    </xf>
    <xf numFmtId="0" fontId="2" fillId="0" borderId="47" xfId="0" applyFont="1" applyFill="1" applyBorder="1" applyAlignment="1">
      <alignment horizontal="center" vertical="center" wrapText="1"/>
    </xf>
    <xf numFmtId="0" fontId="22" fillId="18" borderId="48" xfId="33" applyFont="1" applyFill="1" applyBorder="1" applyAlignment="1">
      <alignment horizontal="center" vertical="center"/>
    </xf>
    <xf numFmtId="0" fontId="22" fillId="18" borderId="38" xfId="33" applyFont="1" applyFill="1" applyBorder="1" applyAlignment="1">
      <alignment horizontal="center" vertical="center"/>
    </xf>
    <xf numFmtId="0" fontId="22" fillId="18" borderId="46" xfId="33" applyFont="1" applyFill="1" applyBorder="1" applyAlignment="1">
      <alignment horizontal="center" vertical="center"/>
    </xf>
    <xf numFmtId="0" fontId="26" fillId="18" borderId="54" xfId="0" applyFont="1" applyFill="1" applyBorder="1" applyAlignment="1">
      <alignment horizontal="center" vertical="center" wrapText="1"/>
    </xf>
    <xf numFmtId="0" fontId="26" fillId="18" borderId="20" xfId="0" applyFont="1" applyFill="1" applyBorder="1" applyAlignment="1">
      <alignment horizontal="center" vertical="center" wrapText="1"/>
    </xf>
    <xf numFmtId="0" fontId="2" fillId="0" borderId="59"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6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32" xfId="0" applyFont="1" applyFill="1" applyBorder="1" applyAlignment="1">
      <alignment horizontal="center" vertical="center"/>
    </xf>
    <xf numFmtId="0" fontId="2" fillId="0" borderId="33" xfId="0" applyFont="1" applyFill="1" applyBorder="1" applyAlignment="1">
      <alignment horizontal="center" vertical="center"/>
    </xf>
    <xf numFmtId="0" fontId="2" fillId="0" borderId="34" xfId="0" applyFont="1" applyFill="1" applyBorder="1" applyAlignment="1">
      <alignment horizontal="center" vertical="center"/>
    </xf>
    <xf numFmtId="0" fontId="2" fillId="0" borderId="66" xfId="0" applyFont="1" applyFill="1" applyBorder="1" applyAlignment="1">
      <alignment horizontal="center" vertical="center" wrapText="1"/>
    </xf>
    <xf numFmtId="0" fontId="2" fillId="0" borderId="39" xfId="0" applyFont="1" applyFill="1" applyBorder="1" applyAlignment="1">
      <alignment horizontal="center" vertical="center" wrapText="1"/>
    </xf>
    <xf numFmtId="0" fontId="22" fillId="18" borderId="43" xfId="33" applyFont="1" applyFill="1" applyBorder="1" applyAlignment="1">
      <alignment horizontal="center" vertical="center"/>
    </xf>
    <xf numFmtId="0" fontId="22" fillId="18" borderId="44" xfId="33" applyFont="1" applyFill="1" applyBorder="1" applyAlignment="1">
      <alignment horizontal="center" vertical="center"/>
    </xf>
    <xf numFmtId="0" fontId="22" fillId="18" borderId="45" xfId="33" applyFont="1" applyFill="1" applyBorder="1" applyAlignment="1">
      <alignment horizontal="center" vertical="center"/>
    </xf>
    <xf numFmtId="0" fontId="2" fillId="17" borderId="50" xfId="33" applyFont="1" applyFill="1" applyBorder="1" applyAlignment="1">
      <alignment horizontal="center" vertical="center"/>
    </xf>
    <xf numFmtId="0" fontId="2" fillId="17" borderId="10" xfId="33" applyFont="1" applyFill="1" applyBorder="1" applyAlignment="1">
      <alignment horizontal="center" vertical="center"/>
    </xf>
    <xf numFmtId="0" fontId="2" fillId="17" borderId="21" xfId="33" applyFont="1" applyFill="1" applyBorder="1" applyAlignment="1">
      <alignment horizontal="center" vertical="center"/>
    </xf>
    <xf numFmtId="0" fontId="2" fillId="0" borderId="11" xfId="33" applyFont="1" applyBorder="1" applyAlignment="1">
      <alignment horizontal="center" vertical="center"/>
    </xf>
    <xf numFmtId="0" fontId="2" fillId="0" borderId="50" xfId="33" applyFont="1" applyBorder="1" applyAlignment="1">
      <alignment horizontal="center" vertical="center"/>
    </xf>
    <xf numFmtId="0" fontId="22" fillId="18" borderId="57" xfId="0" applyFont="1" applyFill="1" applyBorder="1" applyAlignment="1">
      <alignment horizontal="center" vertical="center"/>
    </xf>
    <xf numFmtId="0" fontId="22" fillId="18" borderId="29" xfId="0" applyFont="1" applyFill="1" applyBorder="1" applyAlignment="1">
      <alignment horizontal="center" vertical="center"/>
    </xf>
    <xf numFmtId="0" fontId="22" fillId="18" borderId="30" xfId="0" applyFont="1" applyFill="1" applyBorder="1" applyAlignment="1">
      <alignment horizontal="center" vertical="center"/>
    </xf>
    <xf numFmtId="0" fontId="2" fillId="0" borderId="37" xfId="0" applyFont="1" applyFill="1" applyBorder="1" applyAlignment="1">
      <alignment horizontal="center"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2" fillId="17" borderId="55" xfId="33" applyFont="1" applyFill="1" applyBorder="1" applyAlignment="1">
      <alignment horizontal="center" vertical="center"/>
    </xf>
    <xf numFmtId="0" fontId="22" fillId="17" borderId="36" xfId="33" applyFont="1" applyFill="1" applyBorder="1" applyAlignment="1">
      <alignment horizontal="center" vertical="center"/>
    </xf>
    <xf numFmtId="0" fontId="22" fillId="17" borderId="52" xfId="33" applyFont="1" applyFill="1" applyBorder="1" applyAlignment="1">
      <alignment horizontal="center" vertical="center"/>
    </xf>
    <xf numFmtId="0" fontId="22" fillId="17" borderId="53" xfId="33" applyFont="1" applyFill="1" applyBorder="1" applyAlignment="1">
      <alignment horizontal="center" vertical="center"/>
    </xf>
    <xf numFmtId="0" fontId="2" fillId="0" borderId="13" xfId="33" applyFont="1" applyBorder="1" applyAlignment="1">
      <alignment horizontal="center" vertical="center"/>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2" fillId="0" borderId="32" xfId="33" applyFont="1" applyBorder="1" applyAlignment="1">
      <alignment horizontal="center" vertical="center"/>
    </xf>
    <xf numFmtId="0" fontId="2" fillId="0" borderId="33" xfId="33" applyFont="1" applyBorder="1" applyAlignment="1">
      <alignment horizontal="center" vertical="center"/>
    </xf>
    <xf numFmtId="0" fontId="2" fillId="0" borderId="56" xfId="0" applyFont="1" applyFill="1" applyBorder="1" applyAlignment="1">
      <alignment horizontal="center" vertical="center"/>
    </xf>
    <xf numFmtId="0" fontId="2" fillId="18" borderId="47" xfId="33" applyFont="1" applyFill="1" applyBorder="1" applyAlignment="1">
      <alignment horizontal="center" vertical="center"/>
    </xf>
    <xf numFmtId="0" fontId="2" fillId="18" borderId="36" xfId="33" applyFont="1" applyFill="1" applyBorder="1" applyAlignment="1">
      <alignment horizontal="center" vertical="center"/>
    </xf>
    <xf numFmtId="0" fontId="2" fillId="0" borderId="20" xfId="0" applyFont="1" applyBorder="1" applyAlignment="1">
      <alignment horizontal="justify" vertical="center"/>
    </xf>
    <xf numFmtId="0" fontId="2" fillId="0" borderId="10" xfId="0" applyFont="1" applyBorder="1" applyAlignment="1">
      <alignment horizontal="justify" vertical="center"/>
    </xf>
    <xf numFmtId="49" fontId="2" fillId="0" borderId="10" xfId="0" applyNumberFormat="1" applyFont="1" applyFill="1" applyBorder="1" applyAlignment="1">
      <alignment horizontal="center" vertical="center"/>
    </xf>
    <xf numFmtId="49" fontId="2" fillId="0" borderId="21" xfId="0" applyNumberFormat="1" applyFont="1" applyFill="1" applyBorder="1" applyAlignment="1">
      <alignment horizontal="center" vertical="center"/>
    </xf>
    <xf numFmtId="0" fontId="2" fillId="18" borderId="15" xfId="33" applyFont="1" applyFill="1" applyBorder="1" applyAlignment="1">
      <alignment horizontal="center" vertical="center"/>
    </xf>
    <xf numFmtId="0" fontId="2" fillId="18" borderId="16" xfId="33" applyFont="1" applyFill="1" applyBorder="1" applyAlignment="1">
      <alignment horizontal="center" vertical="center"/>
    </xf>
    <xf numFmtId="0" fontId="22" fillId="18" borderId="54" xfId="33" applyFont="1" applyFill="1" applyBorder="1" applyAlignment="1">
      <alignment horizontal="center" vertical="center"/>
    </xf>
    <xf numFmtId="0" fontId="22" fillId="18" borderId="52" xfId="33" applyFont="1" applyFill="1" applyBorder="1" applyAlignment="1">
      <alignment horizontal="center" vertical="center"/>
    </xf>
    <xf numFmtId="0" fontId="22" fillId="18" borderId="53" xfId="33" applyFont="1" applyFill="1" applyBorder="1" applyAlignment="1">
      <alignment horizontal="center" vertical="center"/>
    </xf>
    <xf numFmtId="0" fontId="22" fillId="18" borderId="49" xfId="33" applyFont="1" applyFill="1" applyBorder="1" applyAlignment="1">
      <alignment horizontal="center" vertical="center"/>
    </xf>
    <xf numFmtId="0" fontId="2" fillId="0" borderId="20" xfId="33" applyFont="1" applyBorder="1" applyAlignment="1">
      <alignment horizontal="center" vertical="center"/>
    </xf>
    <xf numFmtId="0" fontId="2" fillId="0" borderId="10" xfId="33" applyFont="1" applyBorder="1" applyAlignment="1">
      <alignment horizontal="center" vertical="center"/>
    </xf>
    <xf numFmtId="0" fontId="31" fillId="0" borderId="37" xfId="33" applyFont="1" applyBorder="1" applyAlignment="1">
      <alignment horizontal="left" vertical="center" wrapText="1"/>
    </xf>
    <xf numFmtId="0" fontId="31" fillId="0" borderId="13" xfId="33" applyFont="1" applyBorder="1" applyAlignment="1">
      <alignment horizontal="left" vertical="center" wrapText="1"/>
    </xf>
    <xf numFmtId="0" fontId="31" fillId="0" borderId="31" xfId="33" applyFont="1" applyBorder="1" applyAlignment="1">
      <alignment horizontal="left" vertical="center" wrapText="1"/>
    </xf>
    <xf numFmtId="0" fontId="2" fillId="0" borderId="21" xfId="33" applyFont="1" applyBorder="1" applyAlignment="1">
      <alignment horizontal="center" vertical="center"/>
    </xf>
    <xf numFmtId="0" fontId="26" fillId="18" borderId="57" xfId="0" applyFont="1" applyFill="1" applyBorder="1" applyAlignment="1">
      <alignment horizontal="center" vertical="center" wrapText="1"/>
    </xf>
    <xf numFmtId="0" fontId="26" fillId="18" borderId="37" xfId="0" applyFont="1" applyFill="1" applyBorder="1" applyAlignment="1">
      <alignment horizontal="center" vertical="center" wrapText="1"/>
    </xf>
    <xf numFmtId="0" fontId="2" fillId="0" borderId="20" xfId="33" applyFont="1" applyBorder="1" applyAlignment="1">
      <alignment horizontal="left" vertical="center"/>
    </xf>
    <xf numFmtId="0" fontId="2" fillId="0" borderId="10" xfId="33" applyFont="1" applyBorder="1" applyAlignment="1">
      <alignment horizontal="left" vertical="center"/>
    </xf>
    <xf numFmtId="0" fontId="2" fillId="0" borderId="37" xfId="33" applyFont="1" applyBorder="1" applyAlignment="1">
      <alignment horizontal="left" vertical="center"/>
    </xf>
    <xf numFmtId="0" fontId="2" fillId="0" borderId="17" xfId="33" applyFont="1" applyBorder="1" applyAlignment="1">
      <alignment horizontal="left" vertical="center"/>
    </xf>
    <xf numFmtId="0" fontId="2" fillId="0" borderId="18" xfId="33" applyFont="1" applyBorder="1" applyAlignment="1">
      <alignment horizontal="left" vertical="center"/>
    </xf>
    <xf numFmtId="0" fontId="2" fillId="0" borderId="56" xfId="33" applyFont="1" applyBorder="1" applyAlignment="1">
      <alignment horizontal="left" vertical="center"/>
    </xf>
    <xf numFmtId="0" fontId="2" fillId="0" borderId="11" xfId="33" applyFont="1" applyFill="1" applyBorder="1" applyAlignment="1">
      <alignment horizontal="center" vertical="center"/>
    </xf>
    <xf numFmtId="0" fontId="2" fillId="0" borderId="50" xfId="33" applyFont="1" applyFill="1" applyBorder="1" applyAlignment="1">
      <alignment horizontal="center" vertical="center"/>
    </xf>
    <xf numFmtId="0" fontId="2" fillId="0" borderId="37" xfId="33" applyFont="1" applyFill="1" applyBorder="1" applyAlignment="1">
      <alignment horizontal="center" vertical="center"/>
    </xf>
    <xf numFmtId="0" fontId="2" fillId="0" borderId="13" xfId="33" applyFont="1" applyFill="1" applyBorder="1" applyAlignment="1">
      <alignment horizontal="center" vertical="center"/>
    </xf>
    <xf numFmtId="0" fontId="2" fillId="0" borderId="31" xfId="33" applyFont="1" applyFill="1" applyBorder="1" applyAlignment="1">
      <alignment horizontal="center" vertical="center"/>
    </xf>
    <xf numFmtId="0" fontId="2" fillId="0" borderId="37" xfId="33" applyFont="1" applyBorder="1" applyAlignment="1">
      <alignment horizontal="left" vertical="center" wrapText="1"/>
    </xf>
    <xf numFmtId="0" fontId="2" fillId="0" borderId="56" xfId="33" applyFont="1" applyFill="1" applyBorder="1" applyAlignment="1">
      <alignment horizontal="center" vertical="center"/>
    </xf>
    <xf numFmtId="0" fontId="2" fillId="0" borderId="33" xfId="33" applyFont="1" applyFill="1" applyBorder="1" applyAlignment="1">
      <alignment horizontal="center" vertical="center"/>
    </xf>
    <xf numFmtId="0" fontId="2" fillId="0" borderId="34" xfId="33" applyFont="1" applyFill="1" applyBorder="1" applyAlignment="1">
      <alignment horizontal="center" vertical="center"/>
    </xf>
    <xf numFmtId="0" fontId="2" fillId="0" borderId="57" xfId="33" applyFont="1" applyFill="1" applyBorder="1" applyAlignment="1">
      <alignment horizontal="center" vertical="center"/>
    </xf>
    <xf numFmtId="0" fontId="2" fillId="0" borderId="29" xfId="33" applyFont="1" applyFill="1" applyBorder="1" applyAlignment="1">
      <alignment horizontal="center" vertical="center"/>
    </xf>
    <xf numFmtId="0" fontId="2" fillId="0" borderId="30" xfId="33" applyFont="1" applyFill="1" applyBorder="1" applyAlignment="1">
      <alignment horizontal="center" vertical="center"/>
    </xf>
    <xf numFmtId="49" fontId="2" fillId="0" borderId="10" xfId="33" applyNumberFormat="1" applyFont="1" applyFill="1" applyBorder="1" applyAlignment="1">
      <alignment horizontal="center" vertical="center"/>
    </xf>
    <xf numFmtId="49" fontId="2" fillId="0" borderId="21" xfId="33" applyNumberFormat="1" applyFont="1" applyFill="1" applyBorder="1" applyAlignment="1">
      <alignment horizontal="center" vertical="center"/>
    </xf>
    <xf numFmtId="0" fontId="2" fillId="0" borderId="10" xfId="33" applyNumberFormat="1" applyFont="1" applyFill="1" applyBorder="1" applyAlignment="1">
      <alignment horizontal="center" vertical="center"/>
    </xf>
    <xf numFmtId="0" fontId="2" fillId="0" borderId="21" xfId="33" applyNumberFormat="1" applyFont="1" applyFill="1" applyBorder="1" applyAlignment="1">
      <alignment horizontal="center" vertical="center"/>
    </xf>
    <xf numFmtId="1" fontId="2" fillId="0" borderId="10" xfId="33" applyNumberFormat="1" applyFont="1" applyFill="1" applyBorder="1" applyAlignment="1">
      <alignment horizontal="center" vertical="center"/>
    </xf>
    <xf numFmtId="1" fontId="2" fillId="0" borderId="21" xfId="33" applyNumberFormat="1" applyFont="1" applyFill="1" applyBorder="1" applyAlignment="1">
      <alignment horizontal="center" vertical="center"/>
    </xf>
    <xf numFmtId="0" fontId="22" fillId="0" borderId="47" xfId="0" applyFont="1" applyBorder="1" applyAlignment="1">
      <alignment horizontal="center" vertical="center"/>
    </xf>
    <xf numFmtId="0" fontId="22" fillId="0" borderId="36" xfId="0" applyFont="1" applyBorder="1" applyAlignment="1">
      <alignment horizontal="center" vertical="center"/>
    </xf>
    <xf numFmtId="0" fontId="2" fillId="0" borderId="36" xfId="33" applyFont="1" applyFill="1" applyBorder="1" applyAlignment="1">
      <alignment horizontal="center" vertical="center" wrapText="1"/>
    </xf>
    <xf numFmtId="0" fontId="2" fillId="0" borderId="39" xfId="33" applyFont="1" applyFill="1" applyBorder="1" applyAlignment="1">
      <alignment horizontal="center" vertical="center" wrapText="1"/>
    </xf>
    <xf numFmtId="0" fontId="22" fillId="0" borderId="22" xfId="33" applyFont="1" applyBorder="1" applyAlignment="1">
      <alignment horizontal="center" vertical="center"/>
    </xf>
    <xf numFmtId="0" fontId="22" fillId="0" borderId="35" xfId="33" applyFont="1" applyBorder="1" applyAlignment="1">
      <alignment horizontal="center" vertical="center"/>
    </xf>
    <xf numFmtId="0" fontId="22" fillId="0" borderId="61" xfId="33" applyFont="1" applyBorder="1" applyAlignment="1">
      <alignment horizontal="center" vertical="center"/>
    </xf>
    <xf numFmtId="0" fontId="22" fillId="0" borderId="24" xfId="33" applyFont="1" applyBorder="1" applyAlignment="1">
      <alignment horizontal="center" vertical="center"/>
    </xf>
    <xf numFmtId="0" fontId="22" fillId="0" borderId="0" xfId="33" applyFont="1" applyBorder="1" applyAlignment="1">
      <alignment horizontal="center" vertical="center"/>
    </xf>
    <xf numFmtId="0" fontId="22" fillId="0" borderId="62" xfId="33" applyFont="1" applyBorder="1" applyAlignment="1">
      <alignment horizontal="center" vertical="center"/>
    </xf>
    <xf numFmtId="0" fontId="22" fillId="0" borderId="59" xfId="33" applyFont="1" applyBorder="1" applyAlignment="1">
      <alignment horizontal="center" vertical="center"/>
    </xf>
    <xf numFmtId="0" fontId="22" fillId="0" borderId="14" xfId="33" applyFont="1" applyBorder="1" applyAlignment="1">
      <alignment horizontal="center" vertical="center"/>
    </xf>
    <xf numFmtId="0" fontId="22" fillId="0" borderId="55" xfId="33" applyFont="1" applyBorder="1" applyAlignment="1">
      <alignment horizontal="center" vertical="center"/>
    </xf>
    <xf numFmtId="49" fontId="2" fillId="0" borderId="45" xfId="33" applyNumberFormat="1" applyFont="1" applyFill="1" applyBorder="1" applyAlignment="1">
      <alignment horizontal="center" vertical="center" wrapText="1"/>
    </xf>
    <xf numFmtId="49" fontId="2" fillId="0" borderId="35" xfId="33" applyNumberFormat="1" applyFont="1" applyFill="1" applyBorder="1" applyAlignment="1">
      <alignment horizontal="center" vertical="center" wrapText="1"/>
    </xf>
    <xf numFmtId="49" fontId="2" fillId="0" borderId="23" xfId="33" applyNumberFormat="1" applyFont="1" applyFill="1" applyBorder="1" applyAlignment="1">
      <alignment horizontal="center" vertical="center" wrapText="1"/>
    </xf>
    <xf numFmtId="49" fontId="2" fillId="0" borderId="63" xfId="33" applyNumberFormat="1" applyFont="1" applyFill="1" applyBorder="1" applyAlignment="1">
      <alignment horizontal="center" vertical="center" wrapText="1"/>
    </xf>
    <xf numFmtId="49" fontId="2" fillId="0" borderId="0" xfId="33" applyNumberFormat="1" applyFont="1" applyFill="1" applyBorder="1" applyAlignment="1">
      <alignment horizontal="center" vertical="center" wrapText="1"/>
    </xf>
    <xf numFmtId="49" fontId="2" fillId="0" borderId="25" xfId="33" applyNumberFormat="1" applyFont="1" applyFill="1" applyBorder="1" applyAlignment="1">
      <alignment horizontal="center" vertical="center" wrapText="1"/>
    </xf>
    <xf numFmtId="49" fontId="2" fillId="0" borderId="64" xfId="33" applyNumberFormat="1" applyFont="1" applyFill="1" applyBorder="1" applyAlignment="1">
      <alignment horizontal="center" vertical="center" wrapText="1"/>
    </xf>
    <xf numFmtId="49" fontId="2" fillId="0" borderId="14" xfId="33" applyNumberFormat="1" applyFont="1" applyFill="1" applyBorder="1" applyAlignment="1">
      <alignment horizontal="center" vertical="center" wrapText="1"/>
    </xf>
    <xf numFmtId="49" fontId="2" fillId="0" borderId="60" xfId="33" applyNumberFormat="1" applyFont="1" applyFill="1" applyBorder="1" applyAlignment="1">
      <alignment horizontal="center" vertical="center" wrapText="1"/>
    </xf>
    <xf numFmtId="0" fontId="2" fillId="0" borderId="18" xfId="33" applyFont="1" applyFill="1" applyBorder="1" applyAlignment="1">
      <alignment horizontal="center" vertical="center"/>
    </xf>
    <xf numFmtId="0" fontId="2" fillId="0" borderId="54" xfId="33" applyFont="1" applyBorder="1" applyAlignment="1">
      <alignment horizontal="left" vertical="center"/>
    </xf>
    <xf numFmtId="0" fontId="2" fillId="0" borderId="52" xfId="33" applyFont="1" applyBorder="1" applyAlignment="1">
      <alignment horizontal="left" vertical="center"/>
    </xf>
    <xf numFmtId="0" fontId="22" fillId="0" borderId="20" xfId="33" applyFont="1" applyBorder="1" applyAlignment="1">
      <alignment horizontal="center" vertical="center"/>
    </xf>
    <xf numFmtId="0" fontId="22" fillId="0" borderId="10" xfId="33" applyFont="1" applyBorder="1" applyAlignment="1">
      <alignment horizontal="center" vertical="center"/>
    </xf>
    <xf numFmtId="0" fontId="22" fillId="0" borderId="17" xfId="33" applyFont="1" applyBorder="1" applyAlignment="1">
      <alignment horizontal="center" vertical="center"/>
    </xf>
    <xf numFmtId="0" fontId="22" fillId="0" borderId="18" xfId="33" applyFont="1" applyBorder="1" applyAlignment="1">
      <alignment horizontal="center" vertical="center"/>
    </xf>
    <xf numFmtId="0" fontId="22" fillId="18" borderId="22" xfId="33" applyFont="1" applyFill="1" applyBorder="1" applyAlignment="1">
      <alignment horizontal="center" vertical="center"/>
    </xf>
    <xf numFmtId="0" fontId="22" fillId="18" borderId="35" xfId="33" applyFont="1" applyFill="1" applyBorder="1" applyAlignment="1">
      <alignment horizontal="center" vertical="center"/>
    </xf>
    <xf numFmtId="0" fontId="22" fillId="18" borderId="23" xfId="33" applyFont="1" applyFill="1" applyBorder="1" applyAlignment="1">
      <alignment horizontal="center" vertical="center"/>
    </xf>
    <xf numFmtId="0" fontId="22" fillId="18" borderId="24" xfId="33" applyFont="1" applyFill="1" applyBorder="1" applyAlignment="1">
      <alignment horizontal="center" vertical="center"/>
    </xf>
    <xf numFmtId="0" fontId="22" fillId="18" borderId="0" xfId="33" applyFont="1" applyFill="1" applyBorder="1" applyAlignment="1">
      <alignment horizontal="center" vertical="center"/>
    </xf>
    <xf numFmtId="0" fontId="22" fillId="18" borderId="25" xfId="33" applyFont="1" applyFill="1" applyBorder="1" applyAlignment="1">
      <alignment horizontal="center" vertical="center"/>
    </xf>
    <xf numFmtId="0" fontId="22" fillId="18" borderId="26" xfId="33" applyFont="1" applyFill="1" applyBorder="1" applyAlignment="1">
      <alignment horizontal="center" vertical="center"/>
    </xf>
    <xf numFmtId="0" fontId="22" fillId="18" borderId="12" xfId="33" applyFont="1" applyFill="1" applyBorder="1" applyAlignment="1">
      <alignment horizontal="center" vertical="center"/>
    </xf>
    <xf numFmtId="0" fontId="22" fillId="18" borderId="27" xfId="33" applyFont="1" applyFill="1" applyBorder="1" applyAlignment="1">
      <alignment horizontal="center" vertical="center"/>
    </xf>
    <xf numFmtId="0" fontId="2" fillId="0" borderId="28" xfId="0" applyFont="1" applyBorder="1" applyAlignment="1">
      <alignment horizontal="left" vertical="center"/>
    </xf>
    <xf numFmtId="0" fontId="2" fillId="0" borderId="29" xfId="0" applyFont="1" applyBorder="1" applyAlignment="1">
      <alignment horizontal="left" vertical="center"/>
    </xf>
    <xf numFmtId="0" fontId="2" fillId="0" borderId="49" xfId="0" applyFont="1" applyBorder="1" applyAlignment="1">
      <alignment horizontal="left" vertical="center"/>
    </xf>
    <xf numFmtId="0" fontId="22" fillId="18" borderId="58" xfId="33" applyFont="1" applyFill="1" applyBorder="1" applyAlignment="1">
      <alignment horizontal="center" vertical="center"/>
    </xf>
    <xf numFmtId="0" fontId="22" fillId="0" borderId="17" xfId="0" applyFont="1" applyBorder="1" applyAlignment="1">
      <alignment horizontal="center" vertical="center"/>
    </xf>
    <xf numFmtId="0" fontId="22" fillId="0" borderId="18" xfId="0" applyFont="1" applyBorder="1" applyAlignment="1">
      <alignment horizontal="center" vertical="center"/>
    </xf>
    <xf numFmtId="0" fontId="2" fillId="0" borderId="57" xfId="0" applyFont="1" applyFill="1" applyBorder="1" applyAlignment="1">
      <alignment horizontal="center" vertical="center"/>
    </xf>
    <xf numFmtId="0" fontId="2"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8" xfId="0" applyFont="1" applyBorder="1" applyAlignment="1">
      <alignment horizontal="left" vertical="center" wrapText="1"/>
    </xf>
    <xf numFmtId="0" fontId="2" fillId="0" borderId="1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2" fillId="0" borderId="10" xfId="43" applyFont="1" applyFill="1" applyBorder="1" applyAlignment="1">
      <alignment horizontal="center" vertical="center"/>
    </xf>
  </cellXfs>
  <cellStyles count="89">
    <cellStyle name="20% - Énfasis1" xfId="1" builtinId="30" customBuiltin="1"/>
    <cellStyle name="20% - Énfasis1 2" xfId="46"/>
    <cellStyle name="20% - Énfasis2" xfId="2" builtinId="34" customBuiltin="1"/>
    <cellStyle name="20% - Énfasis2 2" xfId="47"/>
    <cellStyle name="20% - Énfasis3" xfId="3" builtinId="38" customBuiltin="1"/>
    <cellStyle name="20% - Énfasis3 2" xfId="48"/>
    <cellStyle name="20% - Énfasis4" xfId="4" builtinId="42" customBuiltin="1"/>
    <cellStyle name="20% - Énfasis4 2" xfId="49"/>
    <cellStyle name="20% - Énfasis5" xfId="5" builtinId="46" customBuiltin="1"/>
    <cellStyle name="20% - Énfasis5 2" xfId="50"/>
    <cellStyle name="20% - Énfasis6" xfId="6" builtinId="50" customBuiltin="1"/>
    <cellStyle name="20% - Énfasis6 2" xfId="51"/>
    <cellStyle name="40% - Énfasis1" xfId="7" builtinId="31" customBuiltin="1"/>
    <cellStyle name="40% - Énfasis1 2" xfId="52"/>
    <cellStyle name="40% - Énfasis2" xfId="8" builtinId="35" customBuiltin="1"/>
    <cellStyle name="40% - Énfasis2 2" xfId="53"/>
    <cellStyle name="40% - Énfasis3" xfId="9" builtinId="39" customBuiltin="1"/>
    <cellStyle name="40% - Énfasis3 2" xfId="54"/>
    <cellStyle name="40% - Énfasis4" xfId="10" builtinId="43" customBuiltin="1"/>
    <cellStyle name="40% - Énfasis4 2" xfId="55"/>
    <cellStyle name="40% - Énfasis5" xfId="11" builtinId="47" customBuiltin="1"/>
    <cellStyle name="40% - Énfasis5 2" xfId="56"/>
    <cellStyle name="40% - Énfasis6" xfId="12" builtinId="51" customBuiltin="1"/>
    <cellStyle name="40% - Énfasis6 2" xfId="57"/>
    <cellStyle name="60% - Énfasis1" xfId="13" builtinId="32" customBuiltin="1"/>
    <cellStyle name="60% - Énfasis1 2" xfId="58"/>
    <cellStyle name="60% - Énfasis2" xfId="14" builtinId="36" customBuiltin="1"/>
    <cellStyle name="60% - Énfasis2 2" xfId="59"/>
    <cellStyle name="60% - Énfasis3" xfId="15" builtinId="40" customBuiltin="1"/>
    <cellStyle name="60% - Énfasis3 2" xfId="60"/>
    <cellStyle name="60% - Énfasis4" xfId="16" builtinId="44" customBuiltin="1"/>
    <cellStyle name="60% - Énfasis4 2" xfId="61"/>
    <cellStyle name="60% - Énfasis5" xfId="17" builtinId="48" customBuiltin="1"/>
    <cellStyle name="60% - Énfasis5 2" xfId="62"/>
    <cellStyle name="60% - Énfasis6" xfId="18" builtinId="52" customBuiltin="1"/>
    <cellStyle name="60% - Énfasis6 2" xfId="63"/>
    <cellStyle name="Buena 2" xfId="64"/>
    <cellStyle name="Bueno" xfId="19" builtinId="26" customBuiltin="1"/>
    <cellStyle name="Cálculo" xfId="20" builtinId="22" customBuiltin="1"/>
    <cellStyle name="Cálculo 2" xfId="65"/>
    <cellStyle name="Celda de comprobación" xfId="21" builtinId="23" customBuiltin="1"/>
    <cellStyle name="Celda de comprobación 2" xfId="66"/>
    <cellStyle name="Celda vinculada" xfId="22" builtinId="24" customBuiltin="1"/>
    <cellStyle name="Celda vinculada 2" xfId="67"/>
    <cellStyle name="Encabezado 1" xfId="39" builtinId="16" customBuiltin="1"/>
    <cellStyle name="Encabezado 4" xfId="23" builtinId="19" customBuiltin="1"/>
    <cellStyle name="Encabezado 4 2" xfId="68"/>
    <cellStyle name="Énfasis1" xfId="24" builtinId="29" customBuiltin="1"/>
    <cellStyle name="Énfasis1 2" xfId="69"/>
    <cellStyle name="Énfasis2" xfId="25" builtinId="33" customBuiltin="1"/>
    <cellStyle name="Énfasis2 2" xfId="70"/>
    <cellStyle name="Énfasis3" xfId="26" builtinId="37" customBuiltin="1"/>
    <cellStyle name="Énfasis3 2" xfId="71"/>
    <cellStyle name="Énfasis4" xfId="27" builtinId="41" customBuiltin="1"/>
    <cellStyle name="Énfasis4 2" xfId="72"/>
    <cellStyle name="Énfasis5" xfId="28" builtinId="45" customBuiltin="1"/>
    <cellStyle name="Énfasis5 2" xfId="73"/>
    <cellStyle name="Énfasis6" xfId="29" builtinId="49" customBuiltin="1"/>
    <cellStyle name="Énfasis6 2" xfId="74"/>
    <cellStyle name="Entrada" xfId="30" builtinId="20" customBuiltin="1"/>
    <cellStyle name="Entrada 2" xfId="75"/>
    <cellStyle name="Incorrecto" xfId="31" builtinId="27" customBuiltin="1"/>
    <cellStyle name="Incorrecto 2" xfId="76"/>
    <cellStyle name="Millares" xfId="44" builtinId="3"/>
    <cellStyle name="Millares 2" xfId="88"/>
    <cellStyle name="Neutral" xfId="32" builtinId="28" customBuiltin="1"/>
    <cellStyle name="Neutral 2" xfId="77"/>
    <cellStyle name="Normal" xfId="0" builtinId="0"/>
    <cellStyle name="Normal 2" xfId="33"/>
    <cellStyle name="Normal 3" xfId="43"/>
    <cellStyle name="Normal 4" xfId="45"/>
    <cellStyle name="Notas" xfId="34" builtinId="10" customBuiltin="1"/>
    <cellStyle name="Notas 2" xfId="78"/>
    <cellStyle name="Porcentaje 2" xfId="87"/>
    <cellStyle name="Salida" xfId="35" builtinId="21" customBuiltin="1"/>
    <cellStyle name="Salida 2" xfId="79"/>
    <cellStyle name="Texto de advertencia" xfId="36" builtinId="11" customBuiltin="1"/>
    <cellStyle name="Texto de advertencia 2" xfId="80"/>
    <cellStyle name="Texto explicativo" xfId="37" builtinId="53" customBuiltin="1"/>
    <cellStyle name="Texto explicativo 2" xfId="81"/>
    <cellStyle name="Título" xfId="38" builtinId="15" customBuiltin="1"/>
    <cellStyle name="Título 1 2" xfId="83"/>
    <cellStyle name="Título 2" xfId="40" builtinId="17" customBuiltin="1"/>
    <cellStyle name="Título 2 2" xfId="84"/>
    <cellStyle name="Título 3" xfId="41" builtinId="18" customBuiltin="1"/>
    <cellStyle name="Título 3 2" xfId="85"/>
    <cellStyle name="Título 4" xfId="82"/>
    <cellStyle name="Total" xfId="42" builtinId="25" customBuiltin="1"/>
    <cellStyle name="Total 2" xfId="86"/>
  </cellStyles>
  <dxfs count="15">
    <dxf>
      <font>
        <b/>
        <i val="0"/>
      </font>
      <fill>
        <patternFill>
          <bgColor rgb="FFD7D7D7"/>
        </patternFill>
      </fill>
    </dxf>
    <dxf>
      <font>
        <b val="0"/>
        <i val="0"/>
      </font>
      <fill>
        <patternFill patternType="none">
          <bgColor indexed="65"/>
        </patternFill>
      </fill>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b/>
        <i val="0"/>
        <color auto="1"/>
      </font>
      <fill>
        <patternFill patternType="solid">
          <fgColor theme="0" tint="-0.249977111117893"/>
          <bgColor theme="0"/>
        </patternFill>
      </fill>
      <border>
        <left style="thin">
          <color theme="0" tint="-0.34998626667073579"/>
        </left>
        <right style="thin">
          <color theme="0" tint="-0.34998626667073579"/>
        </right>
        <top style="thin">
          <color theme="0" tint="-0.34998626667073579"/>
        </top>
      </border>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border>
        <top style="thin">
          <color theme="0" tint="-0.249977111117893"/>
        </top>
        <bottom style="thin">
          <color theme="0" tint="-0.249977111117893"/>
        </bottom>
      </border>
    </dxf>
    <dxf>
      <font>
        <b/>
        <i val="0"/>
        <color theme="0"/>
      </font>
      <fill>
        <patternFill patternType="solid">
          <fgColor theme="1"/>
          <bgColor theme="1" tint="0.499984740745262"/>
        </patternFill>
      </fill>
      <border>
        <left/>
        <right/>
        <vertical/>
      </border>
    </dxf>
    <dxf>
      <font>
        <color theme="0"/>
      </font>
      <fill>
        <patternFill patternType="solid">
          <fgColor theme="1"/>
          <bgColor theme="1" tint="0.499984740745262"/>
        </patternFill>
      </fill>
      <border>
        <left/>
        <right/>
        <vertical/>
      </border>
    </dxf>
    <dxf>
      <font>
        <color theme="1"/>
      </font>
      <fill>
        <patternFill patternType="solid">
          <fgColor theme="0" tint="-4.9989318521683403E-2"/>
          <bgColor theme="0" tint="-4.9989318521683403E-2"/>
        </patternFill>
      </fill>
      <border>
        <left style="thin">
          <color theme="0" tint="-0.14999847407452621"/>
        </left>
        <right style="thin">
          <color theme="0" tint="-0.14999847407452621"/>
        </right>
        <vertical style="thin">
          <color theme="0" tint="-0.14999847407452621"/>
        </vertical>
      </border>
    </dxf>
  </dxfs>
  <tableStyles count="2" defaultTableStyle="TableStyleMedium9" defaultPivotStyle="PivotStyleMedium15 2">
    <tableStyle name="MySqlDefault" pivot="0" table="0" count="2">
      <tableStyleElement type="wholeTable" dxfId="1"/>
      <tableStyleElement type="headerRow" dxfId="0"/>
    </tableStyle>
    <tableStyle name="PivotStyleMedium15 2" table="0" count="13">
      <tableStyleElement type="wholeTable" dxfId="14"/>
      <tableStyleElement type="headerRow" dxfId="13"/>
      <tableStyleElement type="totalRow" dxfId="12"/>
      <tableStyleElement type="firstRowStripe" dxfId="11"/>
      <tableStyleElement type="firstColumnStripe" dxfId="10"/>
      <tableStyleElement type="firstSubtotalColumn" dxfId="9"/>
      <tableStyleElement type="firstSubtotalRow" dxfId="8"/>
      <tableStyleElement type="secondSubtotalRow" dxfId="7"/>
      <tableStyleElement type="firstRowSubheading" dxfId="6"/>
      <tableStyleElement type="secondRowSubheading" dxfId="5"/>
      <tableStyleElement type="thirdRowSubheading" dxfId="4"/>
      <tableStyleElement type="pageFieldLabels" dxfId="3"/>
      <tableStyleElement type="pageFieldValues"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CC99"/>
      <rgbColor rgb="00FFFF00"/>
      <rgbColor rgb="0000FFFF"/>
      <rgbColor rgb="00800080"/>
      <rgbColor rgb="00800000"/>
      <rgbColor rgb="00008080"/>
      <rgbColor rgb="000000FF"/>
      <rgbColor rgb="0000CCFF"/>
      <rgbColor rgb="00CCFFFF"/>
      <rgbColor rgb="00CCFFCC"/>
      <rgbColor rgb="00FFFF99"/>
      <rgbColor rgb="00CCECFF"/>
      <rgbColor rgb="00FF99CC"/>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88A9D2"/>
      <color rgb="FFC2D3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546476</xdr:colOff>
      <xdr:row>43</xdr:row>
      <xdr:rowOff>68715</xdr:rowOff>
    </xdr:from>
    <xdr:to>
      <xdr:col>13</xdr:col>
      <xdr:colOff>13608</xdr:colOff>
      <xdr:row>98</xdr:row>
      <xdr:rowOff>50902</xdr:rowOff>
    </xdr:to>
    <xdr:pic>
      <xdr:nvPicPr>
        <xdr:cNvPr id="21" name="Imagen 20"/>
        <xdr:cNvPicPr>
          <a:picLocks noChangeAspect="1"/>
        </xdr:cNvPicPr>
      </xdr:nvPicPr>
      <xdr:blipFill>
        <a:blip xmlns:r="http://schemas.openxmlformats.org/officeDocument/2006/relationships" r:embed="rId1"/>
        <a:stretch>
          <a:fillRect/>
        </a:stretch>
      </xdr:blipFill>
      <xdr:spPr>
        <a:xfrm>
          <a:off x="1675869" y="7402965"/>
          <a:ext cx="9196239" cy="7588580"/>
        </a:xfrm>
        <a:prstGeom prst="rect">
          <a:avLst/>
        </a:prstGeom>
      </xdr:spPr>
    </xdr:pic>
    <xdr:clientData/>
  </xdr:twoCellAnchor>
  <xdr:twoCellAnchor editAs="oneCell">
    <xdr:from>
      <xdr:col>17</xdr:col>
      <xdr:colOff>13607</xdr:colOff>
      <xdr:row>86</xdr:row>
      <xdr:rowOff>136073</xdr:rowOff>
    </xdr:from>
    <xdr:to>
      <xdr:col>19</xdr:col>
      <xdr:colOff>181400</xdr:colOff>
      <xdr:row>98</xdr:row>
      <xdr:rowOff>71037</xdr:rowOff>
    </xdr:to>
    <xdr:pic>
      <xdr:nvPicPr>
        <xdr:cNvPr id="23" name="Imagen 22"/>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3951" b="18810"/>
        <a:stretch/>
      </xdr:blipFill>
      <xdr:spPr>
        <a:xfrm>
          <a:off x="13688786" y="13103680"/>
          <a:ext cx="3134150" cy="1908000"/>
        </a:xfrm>
        <a:prstGeom prst="rect">
          <a:avLst/>
        </a:prstGeom>
      </xdr:spPr>
    </xdr:pic>
    <xdr:clientData/>
  </xdr:twoCellAnchor>
  <xdr:twoCellAnchor editAs="oneCell">
    <xdr:from>
      <xdr:col>22</xdr:col>
      <xdr:colOff>35385</xdr:colOff>
      <xdr:row>86</xdr:row>
      <xdr:rowOff>125029</xdr:rowOff>
    </xdr:from>
    <xdr:to>
      <xdr:col>24</xdr:col>
      <xdr:colOff>625255</xdr:colOff>
      <xdr:row>98</xdr:row>
      <xdr:rowOff>59993</xdr:rowOff>
    </xdr:to>
    <xdr:pic>
      <xdr:nvPicPr>
        <xdr:cNvPr id="24" name="Imagen 23"/>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949" b="18398"/>
        <a:stretch/>
      </xdr:blipFill>
      <xdr:spPr>
        <a:xfrm>
          <a:off x="19561635" y="13092636"/>
          <a:ext cx="3025549" cy="1908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Documents%20and%20Settings\EQUIPO%20N&#186;5\Mis%20documentos\MONITOREO%202011\ESTRUCTURACION%20NIVEL%201\100927\100927_ATNORTEXC127_VOL_V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Documents%20and%20Settings\TPD%20EQUIPO%2012\Escritorio\100520_OT005_C127XATNORTE_VOL_V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DENTIFICACION"/>
      <sheetName val="BASE"/>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OSCAR (2)"/>
      <sheetName val="1.IDENTIFICACION"/>
      <sheetName val="2.BASE"/>
      <sheetName val="2. BASE AUX MM"/>
      <sheetName val="2a.BASE_AYUDA"/>
      <sheetName val="3a.ACCESONORTE"/>
      <sheetName val="3b.ACCESOSUR"/>
      <sheetName val="3c.ACCESOOESTE"/>
      <sheetName val="3d.ACCESOESTE"/>
      <sheetName val="3e.INTERSECCION"/>
      <sheetName val="4.RESULTADOS"/>
      <sheetName val="4a.RESULTADOS_AUX"/>
      <sheetName val="4b.REVISIÓN"/>
      <sheetName val="5.RESUMEN"/>
      <sheetName val="INFORME OSCAR"/>
    </sheetNames>
    <sheetDataSet>
      <sheetData sheetId="0" refreshError="1"/>
      <sheetData sheetId="1"/>
      <sheetData sheetId="2" refreshError="1"/>
      <sheetData sheetId="3" refreshError="1"/>
      <sheetData sheetId="4" refreshError="1"/>
      <sheetData sheetId="5">
        <row r="101">
          <cell r="DD101">
            <v>75</v>
          </cell>
          <cell r="EI101">
            <v>38</v>
          </cell>
          <cell r="FN101">
            <v>37</v>
          </cell>
        </row>
      </sheetData>
      <sheetData sheetId="6">
        <row r="101">
          <cell r="DD101">
            <v>59</v>
          </cell>
          <cell r="EI101">
            <v>80</v>
          </cell>
          <cell r="FN101">
            <v>80</v>
          </cell>
        </row>
      </sheetData>
      <sheetData sheetId="7">
        <row r="101">
          <cell r="DD101">
            <v>36</v>
          </cell>
          <cell r="EI101">
            <v>11</v>
          </cell>
          <cell r="FN101">
            <v>36</v>
          </cell>
        </row>
      </sheetData>
      <sheetData sheetId="8">
        <row r="101">
          <cell r="DD101">
            <v>82</v>
          </cell>
          <cell r="EI101">
            <v>11</v>
          </cell>
          <cell r="FN101">
            <v>82</v>
          </cell>
        </row>
      </sheetData>
      <sheetData sheetId="9">
        <row r="101">
          <cell r="BD101">
            <v>78</v>
          </cell>
        </row>
      </sheetData>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6"/>
  <dimension ref="B1:AZ106"/>
  <sheetViews>
    <sheetView showGridLines="0" view="pageBreakPreview" topLeftCell="J13" zoomScale="70" zoomScaleNormal="70" zoomScaleSheetLayoutView="70" workbookViewId="0">
      <selection activeCell="X40" sqref="X40:AA40"/>
    </sheetView>
  </sheetViews>
  <sheetFormatPr baseColWidth="10" defaultColWidth="11.42578125" defaultRowHeight="12.75" x14ac:dyDescent="0.2"/>
  <cols>
    <col min="1" max="1" width="3.7109375" style="7" customWidth="1"/>
    <col min="2" max="14" width="13.28515625" style="7" customWidth="1"/>
    <col min="15" max="16" width="3.7109375" style="7" customWidth="1"/>
    <col min="17" max="17" width="21.7109375" style="7" customWidth="1"/>
    <col min="18" max="18" width="28.7109375" style="7" customWidth="1"/>
    <col min="19" max="19" width="15.7109375" style="7" customWidth="1"/>
    <col min="20" max="21" width="10.7109375" style="7" customWidth="1"/>
    <col min="22" max="22" width="21.7109375" style="7" customWidth="1"/>
    <col min="23" max="23" width="28.7109375" style="7" customWidth="1"/>
    <col min="24" max="24" width="7.7109375" style="7" customWidth="1"/>
    <col min="25" max="25" width="14.7109375" style="7" customWidth="1"/>
    <col min="26" max="27" width="7.7109375" style="7" customWidth="1"/>
    <col min="28" max="28" width="3.7109375" style="7" customWidth="1"/>
    <col min="29" max="38" width="0" style="7" hidden="1" customWidth="1"/>
    <col min="39" max="39" width="11.42578125" style="7" hidden="1" customWidth="1"/>
    <col min="40" max="42" width="0" style="7" hidden="1" customWidth="1"/>
    <col min="43" max="43" width="27.140625" style="7" hidden="1" customWidth="1"/>
    <col min="44" max="44" width="25" style="7" hidden="1" customWidth="1"/>
    <col min="45" max="45" width="7.28515625" style="7" hidden="1" customWidth="1"/>
    <col min="46" max="46" width="42.28515625" style="7" hidden="1" customWidth="1"/>
    <col min="47" max="48" width="19.140625" style="7" hidden="1" customWidth="1"/>
    <col min="49" max="49" width="11.28515625" style="7" hidden="1" customWidth="1"/>
    <col min="50" max="50" width="11.7109375" style="7" hidden="1" customWidth="1"/>
    <col min="51" max="51" width="0" style="7" hidden="1" customWidth="1"/>
    <col min="52" max="52" width="40.85546875" style="7" hidden="1" customWidth="1"/>
    <col min="53" max="16384" width="11.42578125" style="7"/>
  </cols>
  <sheetData>
    <row r="1" spans="2:52" ht="13.5" thickBot="1" x14ac:dyDescent="0.25">
      <c r="AQ1" s="31" t="s">
        <v>79</v>
      </c>
      <c r="AR1" s="31" t="s">
        <v>80</v>
      </c>
      <c r="AS1" s="31" t="s">
        <v>81</v>
      </c>
      <c r="AT1" s="31" t="s">
        <v>82</v>
      </c>
      <c r="AU1" s="31" t="s">
        <v>83</v>
      </c>
      <c r="AV1" s="31" t="s">
        <v>84</v>
      </c>
      <c r="AW1" s="31" t="s">
        <v>62</v>
      </c>
      <c r="AX1" s="31" t="s">
        <v>61</v>
      </c>
    </row>
    <row r="2" spans="2:52" ht="14.25" thickTop="1" thickBot="1" x14ac:dyDescent="0.25">
      <c r="B2" s="224" t="s">
        <v>15</v>
      </c>
      <c r="C2" s="225"/>
      <c r="D2" s="225"/>
      <c r="E2" s="225"/>
      <c r="F2" s="225"/>
      <c r="G2" s="225"/>
      <c r="H2" s="225"/>
      <c r="I2" s="225"/>
      <c r="J2" s="225"/>
      <c r="K2" s="225"/>
      <c r="L2" s="225"/>
      <c r="M2" s="225"/>
      <c r="N2" s="226"/>
      <c r="O2" s="3"/>
      <c r="Q2" s="126" t="s">
        <v>67</v>
      </c>
      <c r="R2" s="127"/>
      <c r="S2" s="127"/>
      <c r="T2" s="127"/>
      <c r="U2" s="127"/>
      <c r="V2" s="127"/>
      <c r="W2" s="127"/>
      <c r="X2" s="127"/>
      <c r="Y2" s="127"/>
      <c r="Z2" s="127"/>
      <c r="AA2" s="236"/>
      <c r="AQ2" s="32" t="s">
        <v>211</v>
      </c>
      <c r="AR2" s="32">
        <v>1</v>
      </c>
      <c r="AS2" s="32">
        <v>3493</v>
      </c>
      <c r="AT2" s="32" t="s">
        <v>85</v>
      </c>
      <c r="AU2" s="33">
        <v>103431.985</v>
      </c>
      <c r="AV2" s="33">
        <v>117188.777</v>
      </c>
      <c r="AW2" s="32" t="s">
        <v>86</v>
      </c>
      <c r="AX2" s="32" t="s">
        <v>87</v>
      </c>
    </row>
    <row r="3" spans="2:52" ht="13.5" thickTop="1" x14ac:dyDescent="0.2">
      <c r="B3" s="227"/>
      <c r="C3" s="228"/>
      <c r="D3" s="228"/>
      <c r="E3" s="228"/>
      <c r="F3" s="228"/>
      <c r="G3" s="228"/>
      <c r="H3" s="228"/>
      <c r="I3" s="228"/>
      <c r="J3" s="228"/>
      <c r="K3" s="228"/>
      <c r="L3" s="228"/>
      <c r="M3" s="228"/>
      <c r="N3" s="229"/>
      <c r="O3" s="4"/>
      <c r="Q3" s="233" t="s">
        <v>78</v>
      </c>
      <c r="R3" s="234"/>
      <c r="S3" s="234"/>
      <c r="T3" s="234"/>
      <c r="U3" s="235"/>
      <c r="V3" s="239">
        <v>26983</v>
      </c>
      <c r="W3" s="240"/>
      <c r="X3" s="240"/>
      <c r="Y3" s="240"/>
      <c r="Z3" s="240"/>
      <c r="AA3" s="241"/>
      <c r="AQ3" s="32" t="s">
        <v>212</v>
      </c>
      <c r="AR3" s="32">
        <v>2</v>
      </c>
      <c r="AS3" s="32">
        <v>11551</v>
      </c>
      <c r="AT3" s="32" t="s">
        <v>88</v>
      </c>
      <c r="AU3" s="33">
        <v>98198.914999999994</v>
      </c>
      <c r="AV3" s="33">
        <v>113545.44</v>
      </c>
      <c r="AW3" s="32" t="s">
        <v>89</v>
      </c>
      <c r="AX3" s="32" t="s">
        <v>90</v>
      </c>
    </row>
    <row r="4" spans="2:52" ht="13.5" thickBot="1" x14ac:dyDescent="0.25">
      <c r="B4" s="230"/>
      <c r="C4" s="231"/>
      <c r="D4" s="231"/>
      <c r="E4" s="231"/>
      <c r="F4" s="231"/>
      <c r="G4" s="231"/>
      <c r="H4" s="231"/>
      <c r="I4" s="231"/>
      <c r="J4" s="231"/>
      <c r="K4" s="231"/>
      <c r="L4" s="231"/>
      <c r="M4" s="231"/>
      <c r="N4" s="232"/>
      <c r="O4" s="4"/>
      <c r="Q4" s="153" t="s">
        <v>74</v>
      </c>
      <c r="R4" s="154"/>
      <c r="S4" s="154"/>
      <c r="T4" s="154"/>
      <c r="U4" s="154"/>
      <c r="V4" s="155" t="s">
        <v>358</v>
      </c>
      <c r="W4" s="155"/>
      <c r="X4" s="155"/>
      <c r="Y4" s="155"/>
      <c r="Z4" s="155"/>
      <c r="AA4" s="156"/>
      <c r="AQ4" s="32" t="s">
        <v>213</v>
      </c>
      <c r="AR4" s="32">
        <v>3</v>
      </c>
      <c r="AS4" s="32">
        <v>14816</v>
      </c>
      <c r="AT4" s="32" t="s">
        <v>91</v>
      </c>
      <c r="AU4" s="33">
        <v>102625.78599999999</v>
      </c>
      <c r="AV4" s="33">
        <v>112224.821</v>
      </c>
      <c r="AW4" s="32" t="s">
        <v>92</v>
      </c>
      <c r="AX4" s="32" t="s">
        <v>93</v>
      </c>
      <c r="AZ4" s="12"/>
    </row>
    <row r="5" spans="2:52" ht="13.5" thickTop="1" x14ac:dyDescent="0.2">
      <c r="B5" s="195" t="s">
        <v>16</v>
      </c>
      <c r="C5" s="196"/>
      <c r="D5" s="196"/>
      <c r="E5" s="196"/>
      <c r="F5" s="196"/>
      <c r="G5" s="196"/>
      <c r="H5" s="197" t="s">
        <v>299</v>
      </c>
      <c r="I5" s="197"/>
      <c r="J5" s="197"/>
      <c r="K5" s="197"/>
      <c r="L5" s="197"/>
      <c r="M5" s="197"/>
      <c r="N5" s="198"/>
      <c r="O5" s="4"/>
      <c r="Q5" s="171" t="s">
        <v>19</v>
      </c>
      <c r="R5" s="172"/>
      <c r="S5" s="172"/>
      <c r="T5" s="172"/>
      <c r="U5" s="172"/>
      <c r="V5" s="189" t="s">
        <v>333</v>
      </c>
      <c r="W5" s="189"/>
      <c r="X5" s="189"/>
      <c r="Y5" s="189"/>
      <c r="Z5" s="189"/>
      <c r="AA5" s="190"/>
      <c r="AQ5" s="32" t="s">
        <v>214</v>
      </c>
      <c r="AR5" s="32">
        <v>4</v>
      </c>
      <c r="AS5" s="32">
        <v>15798</v>
      </c>
      <c r="AT5" s="32" t="s">
        <v>94</v>
      </c>
      <c r="AU5" s="33">
        <v>97388.948000000004</v>
      </c>
      <c r="AV5" s="33">
        <v>111818.088</v>
      </c>
      <c r="AW5" s="32" t="s">
        <v>95</v>
      </c>
      <c r="AX5" s="32" t="s">
        <v>96</v>
      </c>
      <c r="AZ5" s="12"/>
    </row>
    <row r="6" spans="2:52" x14ac:dyDescent="0.2">
      <c r="B6" s="101"/>
      <c r="C6" s="102"/>
      <c r="D6" s="102"/>
      <c r="E6" s="102"/>
      <c r="F6" s="102"/>
      <c r="G6" s="102"/>
      <c r="H6" s="103"/>
      <c r="I6" s="103"/>
      <c r="J6" s="103"/>
      <c r="K6" s="103"/>
      <c r="L6" s="103"/>
      <c r="M6" s="103"/>
      <c r="N6" s="104"/>
      <c r="O6" s="4"/>
      <c r="Q6" s="171" t="s">
        <v>20</v>
      </c>
      <c r="R6" s="172"/>
      <c r="S6" s="172"/>
      <c r="T6" s="172"/>
      <c r="U6" s="172"/>
      <c r="V6" s="189" t="s">
        <v>363</v>
      </c>
      <c r="W6" s="189"/>
      <c r="X6" s="189"/>
      <c r="Y6" s="189"/>
      <c r="Z6" s="189"/>
      <c r="AA6" s="190"/>
      <c r="AQ6" s="32" t="s">
        <v>215</v>
      </c>
      <c r="AR6" s="32">
        <v>5</v>
      </c>
      <c r="AS6" s="32">
        <v>16057</v>
      </c>
      <c r="AT6" s="32" t="s">
        <v>97</v>
      </c>
      <c r="AU6" s="33">
        <v>105429.25</v>
      </c>
      <c r="AV6" s="33">
        <v>111708.349</v>
      </c>
      <c r="AW6" s="32" t="s">
        <v>98</v>
      </c>
      <c r="AX6" s="32" t="s">
        <v>99</v>
      </c>
      <c r="AZ6" s="12"/>
    </row>
    <row r="7" spans="2:52" x14ac:dyDescent="0.2">
      <c r="B7" s="101"/>
      <c r="C7" s="102"/>
      <c r="D7" s="102"/>
      <c r="E7" s="102"/>
      <c r="F7" s="102"/>
      <c r="G7" s="102"/>
      <c r="H7" s="103"/>
      <c r="I7" s="103"/>
      <c r="J7" s="103"/>
      <c r="K7" s="103"/>
      <c r="L7" s="103"/>
      <c r="M7" s="103"/>
      <c r="N7" s="104"/>
      <c r="O7" s="4"/>
      <c r="Q7" s="171" t="s">
        <v>286</v>
      </c>
      <c r="R7" s="172"/>
      <c r="S7" s="172"/>
      <c r="T7" s="172"/>
      <c r="U7" s="172"/>
      <c r="V7" s="189" t="s">
        <v>355</v>
      </c>
      <c r="W7" s="189"/>
      <c r="X7" s="189"/>
      <c r="Y7" s="189"/>
      <c r="Z7" s="189"/>
      <c r="AA7" s="190"/>
      <c r="AQ7" s="32" t="s">
        <v>216</v>
      </c>
      <c r="AR7" s="32">
        <v>6</v>
      </c>
      <c r="AS7" s="32">
        <v>20173</v>
      </c>
      <c r="AT7" s="32" t="s">
        <v>205</v>
      </c>
      <c r="AU7" s="33">
        <v>94764.504000000001</v>
      </c>
      <c r="AV7" s="33">
        <v>109796.537</v>
      </c>
      <c r="AW7" s="32" t="s">
        <v>206</v>
      </c>
      <c r="AX7" s="32" t="s">
        <v>207</v>
      </c>
      <c r="AZ7" s="12"/>
    </row>
    <row r="8" spans="2:52" x14ac:dyDescent="0.2">
      <c r="B8" s="101"/>
      <c r="C8" s="102"/>
      <c r="D8" s="102"/>
      <c r="E8" s="102"/>
      <c r="F8" s="102"/>
      <c r="G8" s="102"/>
      <c r="H8" s="103"/>
      <c r="I8" s="103"/>
      <c r="J8" s="103"/>
      <c r="K8" s="103"/>
      <c r="L8" s="103"/>
      <c r="M8" s="103"/>
      <c r="N8" s="104"/>
      <c r="O8" s="4"/>
      <c r="Q8" s="171" t="s">
        <v>21</v>
      </c>
      <c r="R8" s="172"/>
      <c r="S8" s="172"/>
      <c r="T8" s="172"/>
      <c r="U8" s="172"/>
      <c r="V8" s="191" t="str">
        <f>IFERROR(IF(WEEKDAY(#REF!)=2,"LUNES",IF(WEEKDAY(#REF!)=3,"MARTES",IF(WEEKDAY(#REF!)=4,"MIERCOLES",IF(WEEKDAY(#REF!)=5,"JUEVES",IF(WEEKDAY(#REF!)=6,"VIERNES",IF(WEEKDAY(#REF!)=7,"SABADO","DOMINGO")))))),"")</f>
        <v/>
      </c>
      <c r="W8" s="191"/>
      <c r="X8" s="191"/>
      <c r="Y8" s="191"/>
      <c r="Z8" s="191"/>
      <c r="AA8" s="192"/>
      <c r="AQ8" s="32" t="s">
        <v>217</v>
      </c>
      <c r="AR8" s="32">
        <v>7</v>
      </c>
      <c r="AS8" s="32">
        <v>19124</v>
      </c>
      <c r="AT8" s="32" t="s">
        <v>100</v>
      </c>
      <c r="AU8" s="33">
        <v>101370.452</v>
      </c>
      <c r="AV8" s="33">
        <v>110269.223</v>
      </c>
      <c r="AW8" s="32" t="s">
        <v>101</v>
      </c>
      <c r="AX8" s="32" t="s">
        <v>102</v>
      </c>
      <c r="AZ8" s="12"/>
    </row>
    <row r="9" spans="2:52" ht="12.75" customHeight="1" x14ac:dyDescent="0.2">
      <c r="B9" s="101" t="s">
        <v>252</v>
      </c>
      <c r="C9" s="102"/>
      <c r="D9" s="102"/>
      <c r="E9" s="102"/>
      <c r="F9" s="102"/>
      <c r="G9" s="102"/>
      <c r="H9" s="103" t="s">
        <v>287</v>
      </c>
      <c r="I9" s="103"/>
      <c r="J9" s="103"/>
      <c r="K9" s="103"/>
      <c r="L9" s="103"/>
      <c r="M9" s="103"/>
      <c r="N9" s="104"/>
      <c r="O9" s="4"/>
      <c r="Q9" s="171" t="s">
        <v>22</v>
      </c>
      <c r="R9" s="172"/>
      <c r="S9" s="172"/>
      <c r="T9" s="172"/>
      <c r="U9" s="172"/>
      <c r="V9" s="74" t="s">
        <v>332</v>
      </c>
      <c r="W9" s="74"/>
      <c r="X9" s="74"/>
      <c r="Y9" s="74"/>
      <c r="Z9" s="74"/>
      <c r="AA9" s="76"/>
      <c r="AQ9" s="32" t="s">
        <v>218</v>
      </c>
      <c r="AR9" s="32">
        <v>8</v>
      </c>
      <c r="AS9" s="32">
        <v>19513</v>
      </c>
      <c r="AT9" s="32" t="s">
        <v>103</v>
      </c>
      <c r="AU9" s="33">
        <v>98062.513000000006</v>
      </c>
      <c r="AV9" s="33">
        <v>110072.70299999999</v>
      </c>
      <c r="AW9" s="32" t="s">
        <v>104</v>
      </c>
      <c r="AX9" s="32" t="s">
        <v>105</v>
      </c>
      <c r="AZ9" s="12"/>
    </row>
    <row r="10" spans="2:52" ht="12.75" customHeight="1" x14ac:dyDescent="0.2">
      <c r="B10" s="101"/>
      <c r="C10" s="102"/>
      <c r="D10" s="102"/>
      <c r="E10" s="102"/>
      <c r="F10" s="102"/>
      <c r="G10" s="102"/>
      <c r="H10" s="103"/>
      <c r="I10" s="103"/>
      <c r="J10" s="103"/>
      <c r="K10" s="103"/>
      <c r="L10" s="103"/>
      <c r="M10" s="103"/>
      <c r="N10" s="104"/>
      <c r="O10" s="4"/>
      <c r="Q10" s="171" t="s">
        <v>34</v>
      </c>
      <c r="R10" s="172"/>
      <c r="S10" s="172"/>
      <c r="T10" s="172"/>
      <c r="U10" s="172"/>
      <c r="V10" s="74" t="str">
        <f ca="1">MID(CELL("filename",S10),FIND("[",CELL("filename",S10))+1,FIND("]",CELL("filename",S10))-FIND("[",CELL("filename",S10))-1)</f>
        <v>26983_KR_13_X_AC_63_140722_VOL.xlsx</v>
      </c>
      <c r="W10" s="74"/>
      <c r="X10" s="74"/>
      <c r="Y10" s="74"/>
      <c r="Z10" s="74"/>
      <c r="AA10" s="76"/>
      <c r="AQ10" s="32" t="s">
        <v>219</v>
      </c>
      <c r="AR10" s="32">
        <v>9</v>
      </c>
      <c r="AS10" s="32">
        <v>20081</v>
      </c>
      <c r="AT10" s="32" t="s">
        <v>106</v>
      </c>
      <c r="AU10" s="33">
        <v>103209.428</v>
      </c>
      <c r="AV10" s="33">
        <v>109838.80499999999</v>
      </c>
      <c r="AW10" s="32" t="s">
        <v>107</v>
      </c>
      <c r="AX10" s="32" t="s">
        <v>108</v>
      </c>
      <c r="AZ10" s="12"/>
    </row>
    <row r="11" spans="2:52" x14ac:dyDescent="0.2">
      <c r="B11" s="101"/>
      <c r="C11" s="102"/>
      <c r="D11" s="102"/>
      <c r="E11" s="102"/>
      <c r="F11" s="102"/>
      <c r="G11" s="102"/>
      <c r="H11" s="103"/>
      <c r="I11" s="103"/>
      <c r="J11" s="103"/>
      <c r="K11" s="103"/>
      <c r="L11" s="103"/>
      <c r="M11" s="103"/>
      <c r="N11" s="104"/>
      <c r="O11" s="4"/>
      <c r="Q11" s="171" t="s">
        <v>23</v>
      </c>
      <c r="R11" s="172"/>
      <c r="S11" s="172"/>
      <c r="T11" s="172"/>
      <c r="U11" s="172"/>
      <c r="V11" s="74" t="s">
        <v>47</v>
      </c>
      <c r="W11" s="74"/>
      <c r="X11" s="74"/>
      <c r="Y11" s="74"/>
      <c r="Z11" s="74"/>
      <c r="AA11" s="76"/>
      <c r="AQ11" s="32" t="s">
        <v>220</v>
      </c>
      <c r="AR11" s="32">
        <v>10</v>
      </c>
      <c r="AS11" s="32">
        <v>21596</v>
      </c>
      <c r="AT11" s="32" t="s">
        <v>109</v>
      </c>
      <c r="AU11" s="33">
        <v>102112.577</v>
      </c>
      <c r="AV11" s="33">
        <v>109163.986</v>
      </c>
      <c r="AW11" s="32" t="s">
        <v>110</v>
      </c>
      <c r="AX11" s="32" t="s">
        <v>111</v>
      </c>
      <c r="AZ11" s="12"/>
    </row>
    <row r="12" spans="2:52" x14ac:dyDescent="0.2">
      <c r="B12" s="101"/>
      <c r="C12" s="102"/>
      <c r="D12" s="102"/>
      <c r="E12" s="102"/>
      <c r="F12" s="102"/>
      <c r="G12" s="102"/>
      <c r="H12" s="103"/>
      <c r="I12" s="103"/>
      <c r="J12" s="103"/>
      <c r="K12" s="103"/>
      <c r="L12" s="103"/>
      <c r="M12" s="103"/>
      <c r="N12" s="104"/>
      <c r="O12" s="8"/>
      <c r="Q12" s="171" t="s">
        <v>24</v>
      </c>
      <c r="R12" s="172"/>
      <c r="S12" s="172"/>
      <c r="T12" s="172"/>
      <c r="U12" s="172"/>
      <c r="V12" s="193" t="str">
        <f>IFERROR(IF(V3="","",VLOOKUP($V$3,#REF!,3,0)),"")</f>
        <v/>
      </c>
      <c r="W12" s="193"/>
      <c r="X12" s="193"/>
      <c r="Y12" s="193"/>
      <c r="Z12" s="193"/>
      <c r="AA12" s="194"/>
      <c r="AQ12" s="32" t="s">
        <v>221</v>
      </c>
      <c r="AR12" s="32">
        <v>11</v>
      </c>
      <c r="AS12" s="32">
        <v>24852</v>
      </c>
      <c r="AT12" s="32" t="s">
        <v>112</v>
      </c>
      <c r="AU12" s="33">
        <v>101857.43399999999</v>
      </c>
      <c r="AV12" s="33">
        <v>107677.29399999999</v>
      </c>
      <c r="AW12" s="32" t="s">
        <v>113</v>
      </c>
      <c r="AX12" s="32" t="s">
        <v>114</v>
      </c>
      <c r="AZ12" s="12"/>
    </row>
    <row r="13" spans="2:52" x14ac:dyDescent="0.2">
      <c r="B13" s="101" t="s">
        <v>257</v>
      </c>
      <c r="C13" s="102"/>
      <c r="D13" s="102"/>
      <c r="E13" s="102"/>
      <c r="F13" s="102"/>
      <c r="G13" s="102"/>
      <c r="H13" s="103" t="s">
        <v>300</v>
      </c>
      <c r="I13" s="103"/>
      <c r="J13" s="103"/>
      <c r="K13" s="103"/>
      <c r="L13" s="103"/>
      <c r="M13" s="103"/>
      <c r="N13" s="104"/>
      <c r="O13" s="8"/>
      <c r="Q13" s="171" t="s">
        <v>73</v>
      </c>
      <c r="R13" s="172"/>
      <c r="S13" s="74" t="str">
        <f>IFERROR(VLOOKUP(V3,#REF!,4,FALSE),"")</f>
        <v/>
      </c>
      <c r="T13" s="74"/>
      <c r="U13" s="74"/>
      <c r="V13" s="242" t="s">
        <v>61</v>
      </c>
      <c r="W13" s="242"/>
      <c r="X13" s="244" t="str">
        <f>IFERROR(VLOOKUP(V3,#REF!,7,FALSE),"")</f>
        <v/>
      </c>
      <c r="Y13" s="244"/>
      <c r="Z13" s="244"/>
      <c r="AA13" s="245"/>
      <c r="AQ13" s="32" t="s">
        <v>222</v>
      </c>
      <c r="AR13" s="32">
        <v>12</v>
      </c>
      <c r="AS13" s="32">
        <v>24931</v>
      </c>
      <c r="AT13" s="32" t="s">
        <v>115</v>
      </c>
      <c r="AU13" s="33">
        <v>103411.057</v>
      </c>
      <c r="AV13" s="33">
        <v>107629.38099999999</v>
      </c>
      <c r="AW13" s="32" t="s">
        <v>116</v>
      </c>
      <c r="AX13" s="32" t="s">
        <v>117</v>
      </c>
      <c r="AZ13" s="12"/>
    </row>
    <row r="14" spans="2:52" ht="14.25" customHeight="1" thickBot="1" x14ac:dyDescent="0.25">
      <c r="B14" s="101"/>
      <c r="C14" s="102"/>
      <c r="D14" s="102"/>
      <c r="E14" s="102"/>
      <c r="F14" s="102"/>
      <c r="G14" s="102"/>
      <c r="H14" s="103"/>
      <c r="I14" s="103"/>
      <c r="J14" s="103"/>
      <c r="K14" s="103"/>
      <c r="L14" s="103"/>
      <c r="M14" s="103"/>
      <c r="N14" s="104"/>
      <c r="O14" s="4"/>
      <c r="Q14" s="174" t="s">
        <v>63</v>
      </c>
      <c r="R14" s="175"/>
      <c r="S14" s="217" t="str">
        <f>IFERROR(VLOOKUP(V3,#REF!,5,FALSE),"")</f>
        <v/>
      </c>
      <c r="T14" s="217"/>
      <c r="U14" s="217"/>
      <c r="V14" s="243" t="s">
        <v>62</v>
      </c>
      <c r="W14" s="243"/>
      <c r="X14" s="246" t="str">
        <f>IFERROR(VLOOKUP(V3,#REF!,6,FALSE),"")</f>
        <v/>
      </c>
      <c r="Y14" s="246"/>
      <c r="Z14" s="246"/>
      <c r="AA14" s="247"/>
      <c r="AQ14" s="32" t="s">
        <v>223</v>
      </c>
      <c r="AR14" s="32">
        <v>13</v>
      </c>
      <c r="AS14" s="32">
        <v>25640</v>
      </c>
      <c r="AT14" s="32" t="s">
        <v>118</v>
      </c>
      <c r="AU14" s="33">
        <v>93503.411999999997</v>
      </c>
      <c r="AV14" s="33">
        <v>106967.444</v>
      </c>
      <c r="AW14" s="32" t="s">
        <v>119</v>
      </c>
      <c r="AX14" s="32" t="s">
        <v>120</v>
      </c>
      <c r="AZ14" s="12"/>
    </row>
    <row r="15" spans="2:52" ht="14.25" thickTop="1" thickBot="1" x14ac:dyDescent="0.25">
      <c r="B15" s="101"/>
      <c r="C15" s="102"/>
      <c r="D15" s="102"/>
      <c r="E15" s="102"/>
      <c r="F15" s="102"/>
      <c r="G15" s="102"/>
      <c r="H15" s="103"/>
      <c r="I15" s="103"/>
      <c r="J15" s="103"/>
      <c r="K15" s="103"/>
      <c r="L15" s="103"/>
      <c r="M15" s="103"/>
      <c r="N15" s="104"/>
      <c r="O15" s="4"/>
      <c r="Q15" s="5"/>
      <c r="R15" s="5"/>
      <c r="S15" s="5"/>
      <c r="T15" s="5"/>
      <c r="U15" s="5"/>
      <c r="V15" s="6"/>
      <c r="W15" s="6"/>
      <c r="X15" s="6"/>
      <c r="Y15" s="6"/>
      <c r="Z15" s="6"/>
      <c r="AA15" s="6"/>
      <c r="AQ15" s="32" t="s">
        <v>224</v>
      </c>
      <c r="AR15" s="32">
        <v>14</v>
      </c>
      <c r="AS15" s="32">
        <v>26213</v>
      </c>
      <c r="AT15" s="32" t="s">
        <v>121</v>
      </c>
      <c r="AU15" s="33">
        <v>97128.33</v>
      </c>
      <c r="AV15" s="33">
        <v>106355.37300000001</v>
      </c>
      <c r="AW15" s="32" t="s">
        <v>122</v>
      </c>
      <c r="AX15" s="32" t="s">
        <v>123</v>
      </c>
      <c r="AZ15" s="12"/>
    </row>
    <row r="16" spans="2:52" ht="14.25" thickTop="1" thickBot="1" x14ac:dyDescent="0.25">
      <c r="B16" s="101" t="s">
        <v>17</v>
      </c>
      <c r="C16" s="102"/>
      <c r="D16" s="102"/>
      <c r="E16" s="102"/>
      <c r="F16" s="102"/>
      <c r="G16" s="102"/>
      <c r="H16" s="97" t="s">
        <v>304</v>
      </c>
      <c r="I16" s="97"/>
      <c r="J16" s="97"/>
      <c r="K16" s="97"/>
      <c r="L16" s="97"/>
      <c r="M16" s="97"/>
      <c r="N16" s="98"/>
      <c r="O16" s="4"/>
      <c r="Q16" s="105" t="s">
        <v>26</v>
      </c>
      <c r="R16" s="106"/>
      <c r="S16" s="106"/>
      <c r="T16" s="106"/>
      <c r="U16" s="106"/>
      <c r="V16" s="106"/>
      <c r="W16" s="106"/>
      <c r="X16" s="106"/>
      <c r="Y16" s="106"/>
      <c r="Z16" s="106"/>
      <c r="AA16" s="107"/>
      <c r="AQ16" s="32" t="s">
        <v>225</v>
      </c>
      <c r="AR16" s="32">
        <v>15</v>
      </c>
      <c r="AS16" s="32">
        <v>27020</v>
      </c>
      <c r="AT16" s="32" t="s">
        <v>124</v>
      </c>
      <c r="AU16" s="33">
        <v>94546.126999999993</v>
      </c>
      <c r="AV16" s="33">
        <v>105860.15300000001</v>
      </c>
      <c r="AW16" s="32" t="s">
        <v>125</v>
      </c>
      <c r="AX16" s="32" t="s">
        <v>126</v>
      </c>
      <c r="AZ16" s="12"/>
    </row>
    <row r="17" spans="2:52" ht="13.5" thickTop="1" x14ac:dyDescent="0.2">
      <c r="B17" s="101"/>
      <c r="C17" s="102"/>
      <c r="D17" s="102"/>
      <c r="E17" s="102"/>
      <c r="F17" s="102"/>
      <c r="G17" s="102"/>
      <c r="H17" s="97"/>
      <c r="I17" s="97"/>
      <c r="J17" s="97"/>
      <c r="K17" s="97"/>
      <c r="L17" s="97"/>
      <c r="M17" s="97"/>
      <c r="N17" s="98"/>
      <c r="O17" s="4"/>
      <c r="Q17" s="218" t="s">
        <v>35</v>
      </c>
      <c r="R17" s="219"/>
      <c r="S17" s="219"/>
      <c r="T17" s="219"/>
      <c r="U17" s="219"/>
      <c r="V17" s="186" t="s">
        <v>306</v>
      </c>
      <c r="W17" s="187"/>
      <c r="X17" s="187"/>
      <c r="Y17" s="187"/>
      <c r="Z17" s="187"/>
      <c r="AA17" s="188"/>
      <c r="AQ17" s="32" t="s">
        <v>226</v>
      </c>
      <c r="AR17" s="32">
        <v>16</v>
      </c>
      <c r="AS17" s="32">
        <v>29225</v>
      </c>
      <c r="AT17" s="32" t="s">
        <v>127</v>
      </c>
      <c r="AU17" s="33">
        <v>101382.84600000001</v>
      </c>
      <c r="AV17" s="33">
        <v>104859.822</v>
      </c>
      <c r="AW17" s="32" t="s">
        <v>128</v>
      </c>
      <c r="AX17" s="32" t="s">
        <v>129</v>
      </c>
      <c r="AZ17" s="12"/>
    </row>
    <row r="18" spans="2:52" ht="13.5" thickBot="1" x14ac:dyDescent="0.25">
      <c r="B18" s="237"/>
      <c r="C18" s="238"/>
      <c r="D18" s="238"/>
      <c r="E18" s="238"/>
      <c r="F18" s="238"/>
      <c r="G18" s="238"/>
      <c r="H18" s="99"/>
      <c r="I18" s="99"/>
      <c r="J18" s="99"/>
      <c r="K18" s="99"/>
      <c r="L18" s="99"/>
      <c r="M18" s="99"/>
      <c r="N18" s="100"/>
      <c r="O18" s="4"/>
      <c r="Q18" s="171" t="s">
        <v>255</v>
      </c>
      <c r="R18" s="172"/>
      <c r="S18" s="172"/>
      <c r="T18" s="172"/>
      <c r="U18" s="172"/>
      <c r="V18" s="179" t="s">
        <v>307</v>
      </c>
      <c r="W18" s="180"/>
      <c r="X18" s="180"/>
      <c r="Y18" s="180"/>
      <c r="Z18" s="180"/>
      <c r="AA18" s="181"/>
      <c r="AQ18" s="32" t="s">
        <v>227</v>
      </c>
      <c r="AR18" s="32">
        <v>17</v>
      </c>
      <c r="AS18" s="32">
        <v>32066</v>
      </c>
      <c r="AT18" s="32" t="s">
        <v>130</v>
      </c>
      <c r="AU18" s="33">
        <v>101480.755</v>
      </c>
      <c r="AV18" s="33">
        <v>103895.73299999999</v>
      </c>
      <c r="AW18" s="32" t="s">
        <v>131</v>
      </c>
      <c r="AX18" s="32" t="s">
        <v>132</v>
      </c>
      <c r="AZ18" s="12"/>
    </row>
    <row r="19" spans="2:52" ht="13.5" customHeight="1" thickTop="1" x14ac:dyDescent="0.2">
      <c r="B19" s="199" t="s">
        <v>18</v>
      </c>
      <c r="C19" s="200"/>
      <c r="D19" s="200"/>
      <c r="E19" s="200"/>
      <c r="F19" s="200"/>
      <c r="G19" s="201"/>
      <c r="H19" s="208" t="s">
        <v>254</v>
      </c>
      <c r="I19" s="209"/>
      <c r="J19" s="209"/>
      <c r="K19" s="209"/>
      <c r="L19" s="209"/>
      <c r="M19" s="209"/>
      <c r="N19" s="210"/>
      <c r="O19" s="4"/>
      <c r="Q19" s="171" t="s">
        <v>256</v>
      </c>
      <c r="R19" s="172"/>
      <c r="S19" s="172"/>
      <c r="T19" s="172"/>
      <c r="U19" s="172"/>
      <c r="V19" s="179" t="s">
        <v>308</v>
      </c>
      <c r="W19" s="180"/>
      <c r="X19" s="180"/>
      <c r="Y19" s="180"/>
      <c r="Z19" s="180"/>
      <c r="AA19" s="181"/>
      <c r="AQ19" s="32" t="s">
        <v>228</v>
      </c>
      <c r="AR19" s="32">
        <v>18</v>
      </c>
      <c r="AS19" s="32">
        <v>34013</v>
      </c>
      <c r="AT19" s="32" t="s">
        <v>133</v>
      </c>
      <c r="AU19" s="33">
        <v>98194.646999999997</v>
      </c>
      <c r="AV19" s="33">
        <v>103294.255</v>
      </c>
      <c r="AW19" s="32" t="s">
        <v>134</v>
      </c>
      <c r="AX19" s="32" t="s">
        <v>135</v>
      </c>
    </row>
    <row r="20" spans="2:52" x14ac:dyDescent="0.2">
      <c r="B20" s="202"/>
      <c r="C20" s="203"/>
      <c r="D20" s="203"/>
      <c r="E20" s="203"/>
      <c r="F20" s="203"/>
      <c r="G20" s="204"/>
      <c r="H20" s="211"/>
      <c r="I20" s="212"/>
      <c r="J20" s="212"/>
      <c r="K20" s="212"/>
      <c r="L20" s="212"/>
      <c r="M20" s="212"/>
      <c r="N20" s="213"/>
      <c r="O20" s="4"/>
      <c r="Q20" s="171" t="s">
        <v>36</v>
      </c>
      <c r="R20" s="172"/>
      <c r="S20" s="172"/>
      <c r="T20" s="172"/>
      <c r="U20" s="172"/>
      <c r="V20" s="179" t="s">
        <v>357</v>
      </c>
      <c r="W20" s="180"/>
      <c r="X20" s="180"/>
      <c r="Y20" s="180"/>
      <c r="Z20" s="180"/>
      <c r="AA20" s="181"/>
      <c r="AQ20" s="32" t="s">
        <v>229</v>
      </c>
      <c r="AR20" s="32">
        <v>19</v>
      </c>
      <c r="AS20" s="32">
        <v>39068</v>
      </c>
      <c r="AT20" s="32" t="s">
        <v>136</v>
      </c>
      <c r="AU20" s="33">
        <v>89214.194000000003</v>
      </c>
      <c r="AV20" s="33">
        <v>102022.74</v>
      </c>
      <c r="AW20" s="32" t="s">
        <v>137</v>
      </c>
      <c r="AX20" s="32" t="s">
        <v>138</v>
      </c>
    </row>
    <row r="21" spans="2:52" x14ac:dyDescent="0.2">
      <c r="B21" s="202"/>
      <c r="C21" s="203"/>
      <c r="D21" s="203"/>
      <c r="E21" s="203"/>
      <c r="F21" s="203"/>
      <c r="G21" s="204"/>
      <c r="H21" s="211"/>
      <c r="I21" s="212"/>
      <c r="J21" s="212"/>
      <c r="K21" s="212"/>
      <c r="L21" s="212"/>
      <c r="M21" s="212"/>
      <c r="N21" s="213"/>
      <c r="O21" s="4"/>
      <c r="Q21" s="171" t="s">
        <v>37</v>
      </c>
      <c r="R21" s="172"/>
      <c r="S21" s="172"/>
      <c r="T21" s="172"/>
      <c r="U21" s="173"/>
      <c r="V21" s="179" t="s">
        <v>309</v>
      </c>
      <c r="W21" s="180"/>
      <c r="X21" s="180"/>
      <c r="Y21" s="180"/>
      <c r="Z21" s="180"/>
      <c r="AA21" s="181"/>
      <c r="AQ21" s="32" t="s">
        <v>230</v>
      </c>
      <c r="AR21" s="32">
        <v>20</v>
      </c>
      <c r="AS21" s="32">
        <v>41524</v>
      </c>
      <c r="AT21" s="32" t="s">
        <v>139</v>
      </c>
      <c r="AU21" s="33">
        <v>94216.793999999994</v>
      </c>
      <c r="AV21" s="33">
        <v>101420.618</v>
      </c>
      <c r="AW21" s="32" t="s">
        <v>140</v>
      </c>
      <c r="AX21" s="32" t="s">
        <v>141</v>
      </c>
    </row>
    <row r="22" spans="2:52" x14ac:dyDescent="0.2">
      <c r="B22" s="202"/>
      <c r="C22" s="203"/>
      <c r="D22" s="203"/>
      <c r="E22" s="203"/>
      <c r="F22" s="203"/>
      <c r="G22" s="204"/>
      <c r="H22" s="211"/>
      <c r="I22" s="212"/>
      <c r="J22" s="212"/>
      <c r="K22" s="212"/>
      <c r="L22" s="212"/>
      <c r="M22" s="212"/>
      <c r="N22" s="213"/>
      <c r="O22" s="4"/>
      <c r="Q22" s="171" t="s">
        <v>38</v>
      </c>
      <c r="R22" s="172"/>
      <c r="S22" s="172"/>
      <c r="T22" s="172"/>
      <c r="U22" s="173"/>
      <c r="V22" s="179" t="s">
        <v>310</v>
      </c>
      <c r="W22" s="180"/>
      <c r="X22" s="180"/>
      <c r="Y22" s="180"/>
      <c r="Z22" s="180"/>
      <c r="AA22" s="181"/>
      <c r="AQ22" s="32" t="s">
        <v>231</v>
      </c>
      <c r="AR22" s="32">
        <v>21</v>
      </c>
      <c r="AS22" s="32">
        <v>42508</v>
      </c>
      <c r="AT22" s="32" t="s">
        <v>142</v>
      </c>
      <c r="AU22" s="33">
        <v>100410.75199999999</v>
      </c>
      <c r="AV22" s="33">
        <v>101177.542</v>
      </c>
      <c r="AW22" s="32" t="s">
        <v>143</v>
      </c>
      <c r="AX22" s="32" t="s">
        <v>144</v>
      </c>
    </row>
    <row r="23" spans="2:52" x14ac:dyDescent="0.2">
      <c r="B23" s="205"/>
      <c r="C23" s="206"/>
      <c r="D23" s="206"/>
      <c r="E23" s="206"/>
      <c r="F23" s="206"/>
      <c r="G23" s="207"/>
      <c r="H23" s="214"/>
      <c r="I23" s="215"/>
      <c r="J23" s="215"/>
      <c r="K23" s="215"/>
      <c r="L23" s="215"/>
      <c r="M23" s="215"/>
      <c r="N23" s="216"/>
      <c r="O23" s="8"/>
      <c r="Q23" s="171" t="s">
        <v>51</v>
      </c>
      <c r="R23" s="172"/>
      <c r="S23" s="172"/>
      <c r="T23" s="172"/>
      <c r="U23" s="173"/>
      <c r="V23" s="179" t="s">
        <v>311</v>
      </c>
      <c r="W23" s="180"/>
      <c r="X23" s="180"/>
      <c r="Y23" s="180"/>
      <c r="Z23" s="180"/>
      <c r="AA23" s="181"/>
      <c r="AQ23" s="32" t="s">
        <v>232</v>
      </c>
      <c r="AR23" s="32">
        <v>22</v>
      </c>
      <c r="AS23" s="32">
        <v>43604</v>
      </c>
      <c r="AT23" s="32" t="s">
        <v>145</v>
      </c>
      <c r="AU23" s="33">
        <v>98019.505999999994</v>
      </c>
      <c r="AV23" s="33">
        <v>100917.63499999999</v>
      </c>
      <c r="AW23" s="32" t="s">
        <v>146</v>
      </c>
      <c r="AX23" s="32" t="s">
        <v>147</v>
      </c>
    </row>
    <row r="24" spans="2:52" ht="13.5" customHeight="1" thickBot="1" x14ac:dyDescent="0.25">
      <c r="B24" s="220" t="s">
        <v>252</v>
      </c>
      <c r="C24" s="221"/>
      <c r="D24" s="221"/>
      <c r="E24" s="221"/>
      <c r="F24" s="221"/>
      <c r="G24" s="221"/>
      <c r="H24" s="103" t="s">
        <v>288</v>
      </c>
      <c r="I24" s="103"/>
      <c r="J24" s="103"/>
      <c r="K24" s="103"/>
      <c r="L24" s="103"/>
      <c r="M24" s="103"/>
      <c r="N24" s="104"/>
      <c r="Q24" s="174" t="s">
        <v>27</v>
      </c>
      <c r="R24" s="175"/>
      <c r="S24" s="175"/>
      <c r="T24" s="175"/>
      <c r="U24" s="176"/>
      <c r="V24" s="183" t="s">
        <v>312</v>
      </c>
      <c r="W24" s="184"/>
      <c r="X24" s="184"/>
      <c r="Y24" s="184"/>
      <c r="Z24" s="184"/>
      <c r="AA24" s="185"/>
      <c r="AQ24" s="32" t="s">
        <v>233</v>
      </c>
      <c r="AR24" s="32">
        <v>23</v>
      </c>
      <c r="AS24" s="32">
        <v>44103</v>
      </c>
      <c r="AT24" s="32" t="s">
        <v>148</v>
      </c>
      <c r="AU24" s="33">
        <v>97434.460999999996</v>
      </c>
      <c r="AV24" s="33">
        <v>100795.421</v>
      </c>
      <c r="AW24" s="32" t="s">
        <v>149</v>
      </c>
      <c r="AX24" s="32" t="s">
        <v>150</v>
      </c>
    </row>
    <row r="25" spans="2:52" ht="14.25" thickTop="1" thickBot="1" x14ac:dyDescent="0.25">
      <c r="B25" s="220"/>
      <c r="C25" s="221"/>
      <c r="D25" s="221"/>
      <c r="E25" s="221"/>
      <c r="F25" s="221"/>
      <c r="G25" s="221"/>
      <c r="H25" s="103"/>
      <c r="I25" s="103"/>
      <c r="J25" s="103"/>
      <c r="K25" s="103"/>
      <c r="L25" s="103"/>
      <c r="M25" s="103"/>
      <c r="N25" s="104"/>
      <c r="O25" s="3"/>
      <c r="Q25" s="9"/>
      <c r="R25" s="10"/>
      <c r="S25" s="10"/>
      <c r="T25" s="10"/>
      <c r="U25" s="10"/>
      <c r="V25" s="10"/>
      <c r="W25" s="11"/>
      <c r="X25" s="10"/>
      <c r="Y25" s="10"/>
      <c r="Z25" s="10"/>
      <c r="AA25" s="10"/>
      <c r="AQ25" s="32" t="s">
        <v>234</v>
      </c>
      <c r="AR25" s="32">
        <v>24</v>
      </c>
      <c r="AS25" s="32">
        <v>47160</v>
      </c>
      <c r="AT25" s="32" t="s">
        <v>151</v>
      </c>
      <c r="AU25" s="33">
        <v>93315.743000000002</v>
      </c>
      <c r="AV25" s="33">
        <v>99857.755999999994</v>
      </c>
      <c r="AW25" s="32" t="s">
        <v>152</v>
      </c>
      <c r="AX25" s="32" t="s">
        <v>153</v>
      </c>
    </row>
    <row r="26" spans="2:52" ht="14.25" thickTop="1" thickBot="1" x14ac:dyDescent="0.25">
      <c r="B26" s="220"/>
      <c r="C26" s="221"/>
      <c r="D26" s="221"/>
      <c r="E26" s="221"/>
      <c r="F26" s="221"/>
      <c r="G26" s="221"/>
      <c r="H26" s="103"/>
      <c r="I26" s="103"/>
      <c r="J26" s="103"/>
      <c r="K26" s="103"/>
      <c r="L26" s="103"/>
      <c r="M26" s="103"/>
      <c r="N26" s="104"/>
      <c r="O26" s="10"/>
      <c r="Q26" s="126" t="s">
        <v>28</v>
      </c>
      <c r="R26" s="127"/>
      <c r="S26" s="111"/>
      <c r="T26" s="111"/>
      <c r="U26" s="111"/>
      <c r="V26" s="111"/>
      <c r="W26" s="111"/>
      <c r="X26" s="111"/>
      <c r="Y26" s="111"/>
      <c r="Z26" s="128"/>
      <c r="AA26" s="112"/>
      <c r="AQ26" s="32" t="s">
        <v>235</v>
      </c>
      <c r="AR26" s="32">
        <v>25</v>
      </c>
      <c r="AS26" s="32">
        <v>52129</v>
      </c>
      <c r="AT26" s="32" t="s">
        <v>154</v>
      </c>
      <c r="AU26" s="33">
        <v>91133.066000000006</v>
      </c>
      <c r="AV26" s="33">
        <v>98255.748000000007</v>
      </c>
      <c r="AW26" s="32" t="s">
        <v>155</v>
      </c>
      <c r="AX26" s="32" t="s">
        <v>156</v>
      </c>
    </row>
    <row r="27" spans="2:52" ht="13.5" thickTop="1" x14ac:dyDescent="0.2">
      <c r="B27" s="220"/>
      <c r="C27" s="221"/>
      <c r="D27" s="221"/>
      <c r="E27" s="221"/>
      <c r="F27" s="221"/>
      <c r="G27" s="221"/>
      <c r="H27" s="103"/>
      <c r="I27" s="103"/>
      <c r="J27" s="103"/>
      <c r="K27" s="103"/>
      <c r="L27" s="103"/>
      <c r="M27" s="103"/>
      <c r="N27" s="104"/>
      <c r="O27" s="10"/>
      <c r="Q27" s="151" t="s">
        <v>66</v>
      </c>
      <c r="R27" s="152"/>
      <c r="S27" s="40" t="s">
        <v>2</v>
      </c>
      <c r="T27" s="157" t="s">
        <v>0</v>
      </c>
      <c r="U27" s="157"/>
      <c r="V27" s="157"/>
      <c r="W27" s="157"/>
      <c r="X27" s="157"/>
      <c r="Y27" s="157"/>
      <c r="Z27" s="157"/>
      <c r="AA27" s="158"/>
      <c r="AQ27" s="32" t="s">
        <v>236</v>
      </c>
      <c r="AR27" s="32">
        <v>26</v>
      </c>
      <c r="AS27" s="32">
        <v>53939</v>
      </c>
      <c r="AT27" s="32" t="s">
        <v>157</v>
      </c>
      <c r="AU27" s="33">
        <v>98108.985000000001</v>
      </c>
      <c r="AV27" s="33">
        <v>97737.187999999995</v>
      </c>
      <c r="AW27" s="32" t="s">
        <v>158</v>
      </c>
      <c r="AX27" s="32" t="s">
        <v>159</v>
      </c>
    </row>
    <row r="28" spans="2:52" x14ac:dyDescent="0.2">
      <c r="B28" s="101" t="s">
        <v>257</v>
      </c>
      <c r="C28" s="102"/>
      <c r="D28" s="102"/>
      <c r="E28" s="102"/>
      <c r="F28" s="102"/>
      <c r="G28" s="102"/>
      <c r="H28" s="103" t="s">
        <v>300</v>
      </c>
      <c r="I28" s="103"/>
      <c r="J28" s="103"/>
      <c r="K28" s="103"/>
      <c r="L28" s="103"/>
      <c r="M28" s="103"/>
      <c r="N28" s="104"/>
      <c r="O28" s="10"/>
      <c r="Q28" s="163" t="s">
        <v>32</v>
      </c>
      <c r="R28" s="164"/>
      <c r="S28" s="55" t="s">
        <v>356</v>
      </c>
      <c r="T28" s="165"/>
      <c r="U28" s="166"/>
      <c r="V28" s="166"/>
      <c r="W28" s="166"/>
      <c r="X28" s="166"/>
      <c r="Y28" s="166"/>
      <c r="Z28" s="166"/>
      <c r="AA28" s="167"/>
      <c r="AQ28" s="32" t="s">
        <v>237</v>
      </c>
      <c r="AR28" s="32">
        <v>27</v>
      </c>
      <c r="AS28" s="32">
        <v>57083</v>
      </c>
      <c r="AT28" s="32" t="s">
        <v>160</v>
      </c>
      <c r="AU28" s="33">
        <v>93266.726999999999</v>
      </c>
      <c r="AV28" s="33">
        <v>96797.430999999997</v>
      </c>
      <c r="AW28" s="32" t="s">
        <v>161</v>
      </c>
      <c r="AX28" s="32" t="s">
        <v>162</v>
      </c>
    </row>
    <row r="29" spans="2:52" ht="56.25" customHeight="1" x14ac:dyDescent="0.2">
      <c r="B29" s="101"/>
      <c r="C29" s="102"/>
      <c r="D29" s="102"/>
      <c r="E29" s="102"/>
      <c r="F29" s="102"/>
      <c r="G29" s="102"/>
      <c r="H29" s="103"/>
      <c r="I29" s="103"/>
      <c r="J29" s="103"/>
      <c r="K29" s="103"/>
      <c r="L29" s="103"/>
      <c r="M29" s="103"/>
      <c r="N29" s="104"/>
      <c r="O29" s="10"/>
      <c r="Q29" s="163" t="s">
        <v>32</v>
      </c>
      <c r="R29" s="164"/>
      <c r="S29" s="16" t="s">
        <v>360</v>
      </c>
      <c r="T29" s="182" t="s">
        <v>361</v>
      </c>
      <c r="U29" s="166"/>
      <c r="V29" s="166"/>
      <c r="W29" s="166"/>
      <c r="X29" s="166"/>
      <c r="Y29" s="166"/>
      <c r="Z29" s="166"/>
      <c r="AA29" s="167"/>
      <c r="AQ29" s="32" t="s">
        <v>238</v>
      </c>
      <c r="AR29" s="32">
        <v>28</v>
      </c>
      <c r="AS29" s="32">
        <v>71518</v>
      </c>
      <c r="AT29" s="32" t="s">
        <v>163</v>
      </c>
      <c r="AU29" s="33">
        <v>95954.178</v>
      </c>
      <c r="AV29" s="33">
        <v>90225.551000000007</v>
      </c>
      <c r="AW29" s="32" t="s">
        <v>164</v>
      </c>
      <c r="AX29" s="32" t="s">
        <v>165</v>
      </c>
    </row>
    <row r="30" spans="2:52" x14ac:dyDescent="0.2">
      <c r="B30" s="101"/>
      <c r="C30" s="102"/>
      <c r="D30" s="102"/>
      <c r="E30" s="102"/>
      <c r="F30" s="102"/>
      <c r="G30" s="102"/>
      <c r="H30" s="103"/>
      <c r="I30" s="103"/>
      <c r="J30" s="103"/>
      <c r="K30" s="103"/>
      <c r="L30" s="103"/>
      <c r="M30" s="103"/>
      <c r="N30" s="104"/>
      <c r="O30" s="10"/>
      <c r="Q30" s="163" t="s">
        <v>362</v>
      </c>
      <c r="R30" s="164"/>
      <c r="S30" s="16"/>
      <c r="T30" s="164"/>
      <c r="U30" s="164"/>
      <c r="V30" s="164"/>
      <c r="W30" s="164"/>
      <c r="X30" s="164"/>
      <c r="Y30" s="164"/>
      <c r="Z30" s="164"/>
      <c r="AA30" s="168"/>
      <c r="AQ30" s="32" t="s">
        <v>239</v>
      </c>
      <c r="AR30" s="32">
        <v>29</v>
      </c>
      <c r="AS30" s="32">
        <v>9047</v>
      </c>
      <c r="AT30" s="32" t="s">
        <v>166</v>
      </c>
      <c r="AU30" s="33">
        <v>100985.86199999999</v>
      </c>
      <c r="AV30" s="33">
        <v>114769.45</v>
      </c>
      <c r="AW30" s="32" t="s">
        <v>167</v>
      </c>
      <c r="AX30" s="32" t="s">
        <v>168</v>
      </c>
    </row>
    <row r="31" spans="2:52" ht="13.5" thickBot="1" x14ac:dyDescent="0.25">
      <c r="B31" s="220" t="s">
        <v>17</v>
      </c>
      <c r="C31" s="221"/>
      <c r="D31" s="221"/>
      <c r="E31" s="221"/>
      <c r="F31" s="221"/>
      <c r="G31" s="221"/>
      <c r="H31" s="97" t="s">
        <v>305</v>
      </c>
      <c r="I31" s="97"/>
      <c r="J31" s="97"/>
      <c r="K31" s="97"/>
      <c r="L31" s="97"/>
      <c r="M31" s="97"/>
      <c r="N31" s="98"/>
      <c r="O31" s="10"/>
      <c r="Q31" s="56" t="s">
        <v>33</v>
      </c>
      <c r="R31" s="57"/>
      <c r="S31" s="17"/>
      <c r="T31" s="57"/>
      <c r="U31" s="57"/>
      <c r="V31" s="57"/>
      <c r="W31" s="57"/>
      <c r="X31" s="57"/>
      <c r="Y31" s="57"/>
      <c r="Z31" s="57"/>
      <c r="AA31" s="58"/>
      <c r="AQ31" s="34" t="s">
        <v>240</v>
      </c>
      <c r="AR31" s="34">
        <v>30</v>
      </c>
      <c r="AS31" s="34">
        <v>6907</v>
      </c>
      <c r="AT31" s="34" t="s">
        <v>208</v>
      </c>
      <c r="AU31" s="35">
        <v>99184.81</v>
      </c>
      <c r="AV31" s="35">
        <v>115662.86</v>
      </c>
      <c r="AW31" s="34" t="s">
        <v>209</v>
      </c>
      <c r="AX31" s="34" t="s">
        <v>210</v>
      </c>
    </row>
    <row r="32" spans="2:52" ht="14.25" thickTop="1" thickBot="1" x14ac:dyDescent="0.25">
      <c r="B32" s="220"/>
      <c r="C32" s="221"/>
      <c r="D32" s="221"/>
      <c r="E32" s="221"/>
      <c r="F32" s="221"/>
      <c r="G32" s="221"/>
      <c r="H32" s="97"/>
      <c r="I32" s="97"/>
      <c r="J32" s="97"/>
      <c r="K32" s="97"/>
      <c r="L32" s="97"/>
      <c r="M32" s="97"/>
      <c r="N32" s="98"/>
      <c r="O32" s="10"/>
      <c r="Q32" s="10"/>
      <c r="R32" s="10"/>
      <c r="S32" s="10"/>
      <c r="T32" s="10"/>
      <c r="U32" s="10"/>
      <c r="V32" s="10"/>
      <c r="W32" s="10"/>
      <c r="X32" s="10"/>
      <c r="Y32" s="10"/>
      <c r="Z32" s="10"/>
      <c r="AA32" s="10"/>
      <c r="AQ32" s="32" t="s">
        <v>241</v>
      </c>
      <c r="AR32" s="32">
        <v>31</v>
      </c>
      <c r="AS32" s="32">
        <v>23647</v>
      </c>
      <c r="AT32" s="32" t="s">
        <v>169</v>
      </c>
      <c r="AU32" s="33">
        <v>97408.464999999997</v>
      </c>
      <c r="AV32" s="33">
        <v>108231.685</v>
      </c>
      <c r="AW32" s="32" t="s">
        <v>170</v>
      </c>
      <c r="AX32" s="32" t="s">
        <v>171</v>
      </c>
    </row>
    <row r="33" spans="2:50" ht="14.25" thickTop="1" thickBot="1" x14ac:dyDescent="0.25">
      <c r="B33" s="222"/>
      <c r="C33" s="223"/>
      <c r="D33" s="223"/>
      <c r="E33" s="223"/>
      <c r="F33" s="223"/>
      <c r="G33" s="223"/>
      <c r="H33" s="99"/>
      <c r="I33" s="99"/>
      <c r="J33" s="99"/>
      <c r="K33" s="99"/>
      <c r="L33" s="99"/>
      <c r="M33" s="99"/>
      <c r="N33" s="100"/>
      <c r="O33" s="10"/>
      <c r="Q33" s="110" t="s">
        <v>60</v>
      </c>
      <c r="R33" s="111"/>
      <c r="S33" s="111"/>
      <c r="T33" s="111"/>
      <c r="U33" s="111"/>
      <c r="V33" s="111"/>
      <c r="W33" s="111"/>
      <c r="X33" s="111"/>
      <c r="Y33" s="111"/>
      <c r="Z33" s="111"/>
      <c r="AA33" s="112"/>
      <c r="AQ33" s="32" t="s">
        <v>253</v>
      </c>
      <c r="AR33" s="32">
        <v>32</v>
      </c>
      <c r="AS33" s="32">
        <v>26983</v>
      </c>
      <c r="AT33" s="32" t="s">
        <v>172</v>
      </c>
      <c r="AU33" s="33">
        <v>101554.558</v>
      </c>
      <c r="AV33" s="33">
        <v>105887.973</v>
      </c>
      <c r="AW33" s="32" t="s">
        <v>173</v>
      </c>
      <c r="AX33" s="32" t="s">
        <v>174</v>
      </c>
    </row>
    <row r="34" spans="2:50" ht="14.25" thickTop="1" thickBot="1" x14ac:dyDescent="0.25">
      <c r="O34" s="10"/>
      <c r="P34" s="12"/>
      <c r="Q34" s="113" t="s">
        <v>69</v>
      </c>
      <c r="R34" s="169" t="s">
        <v>39</v>
      </c>
      <c r="S34" s="159" t="s">
        <v>40</v>
      </c>
      <c r="T34" s="160"/>
      <c r="U34" s="161"/>
      <c r="V34" s="162" t="s">
        <v>70</v>
      </c>
      <c r="W34" s="160"/>
      <c r="X34" s="134" t="s">
        <v>13</v>
      </c>
      <c r="Y34" s="135"/>
      <c r="Z34" s="135"/>
      <c r="AA34" s="136"/>
      <c r="AQ34" s="32" t="s">
        <v>242</v>
      </c>
      <c r="AR34" s="32">
        <v>33</v>
      </c>
      <c r="AS34" s="32">
        <v>28871</v>
      </c>
      <c r="AT34" s="32" t="s">
        <v>175</v>
      </c>
      <c r="AU34" s="33">
        <v>99825.66</v>
      </c>
      <c r="AV34" s="33">
        <v>105000.85799999999</v>
      </c>
      <c r="AW34" s="32" t="s">
        <v>176</v>
      </c>
      <c r="AX34" s="32" t="s">
        <v>177</v>
      </c>
    </row>
    <row r="35" spans="2:50" ht="14.25" thickTop="1" thickBot="1" x14ac:dyDescent="0.25">
      <c r="B35" s="105" t="s">
        <v>25</v>
      </c>
      <c r="C35" s="106"/>
      <c r="D35" s="106"/>
      <c r="E35" s="106"/>
      <c r="F35" s="106"/>
      <c r="G35" s="106"/>
      <c r="H35" s="106"/>
      <c r="I35" s="106"/>
      <c r="J35" s="106"/>
      <c r="K35" s="106"/>
      <c r="L35" s="106"/>
      <c r="M35" s="106"/>
      <c r="N35" s="107"/>
      <c r="O35" s="10"/>
      <c r="P35" s="12"/>
      <c r="Q35" s="114"/>
      <c r="R35" s="170"/>
      <c r="S35" s="37" t="s">
        <v>41</v>
      </c>
      <c r="T35" s="38" t="s">
        <v>42</v>
      </c>
      <c r="U35" s="39" t="s">
        <v>43</v>
      </c>
      <c r="V35" s="177" t="s">
        <v>71</v>
      </c>
      <c r="W35" s="178"/>
      <c r="X35" s="137" t="s">
        <v>301</v>
      </c>
      <c r="Y35" s="119"/>
      <c r="Z35" s="119"/>
      <c r="AA35" s="120"/>
      <c r="AQ35" s="32" t="s">
        <v>243</v>
      </c>
      <c r="AR35" s="32">
        <v>34</v>
      </c>
      <c r="AS35" s="32">
        <v>32883</v>
      </c>
      <c r="AT35" s="32" t="s">
        <v>178</v>
      </c>
      <c r="AU35" s="33">
        <v>95020.732999999993</v>
      </c>
      <c r="AV35" s="33">
        <v>103630.179</v>
      </c>
      <c r="AW35" s="34" t="s">
        <v>179</v>
      </c>
      <c r="AX35" s="34" t="s">
        <v>180</v>
      </c>
    </row>
    <row r="36" spans="2:50" ht="13.5" thickTop="1" x14ac:dyDescent="0.2">
      <c r="B36" s="115"/>
      <c r="C36" s="116"/>
      <c r="D36" s="116"/>
      <c r="E36" s="116"/>
      <c r="F36" s="116"/>
      <c r="G36" s="116"/>
      <c r="H36" s="116"/>
      <c r="I36" s="116"/>
      <c r="J36" s="116"/>
      <c r="K36" s="116"/>
      <c r="L36" s="116"/>
      <c r="M36" s="116"/>
      <c r="N36" s="117"/>
      <c r="O36" s="10"/>
      <c r="P36" s="12"/>
      <c r="Q36" s="1" t="s">
        <v>3</v>
      </c>
      <c r="R36" s="25">
        <v>1</v>
      </c>
      <c r="S36" s="1" t="s">
        <v>1</v>
      </c>
      <c r="T36" s="53">
        <v>1</v>
      </c>
      <c r="U36" s="54"/>
      <c r="V36" s="132" t="str">
        <f>+IF(X36="","","HORARIO DEL PERÍODO No. 2")</f>
        <v>HORARIO DEL PERÍODO No. 2</v>
      </c>
      <c r="W36" s="133"/>
      <c r="X36" s="137" t="s">
        <v>302</v>
      </c>
      <c r="Y36" s="119"/>
      <c r="Z36" s="119"/>
      <c r="AA36" s="120"/>
      <c r="AQ36" s="32" t="s">
        <v>244</v>
      </c>
      <c r="AR36" s="32">
        <v>35</v>
      </c>
      <c r="AS36" s="32">
        <v>33144</v>
      </c>
      <c r="AT36" s="32" t="s">
        <v>181</v>
      </c>
      <c r="AU36" s="33">
        <v>91534.834000000003</v>
      </c>
      <c r="AV36" s="33">
        <v>103546.192</v>
      </c>
      <c r="AW36" s="32" t="s">
        <v>182</v>
      </c>
      <c r="AX36" s="32" t="s">
        <v>183</v>
      </c>
    </row>
    <row r="37" spans="2:50" x14ac:dyDescent="0.2">
      <c r="B37" s="118"/>
      <c r="C37" s="119"/>
      <c r="D37" s="119"/>
      <c r="E37" s="119"/>
      <c r="F37" s="119"/>
      <c r="G37" s="119"/>
      <c r="H37" s="119"/>
      <c r="I37" s="119"/>
      <c r="J37" s="119"/>
      <c r="K37" s="119"/>
      <c r="L37" s="119"/>
      <c r="M37" s="119"/>
      <c r="N37" s="120"/>
      <c r="O37" s="13"/>
      <c r="P37" s="12"/>
      <c r="Q37" s="108" t="s">
        <v>289</v>
      </c>
      <c r="R37" s="124">
        <v>2</v>
      </c>
      <c r="S37" s="1" t="s">
        <v>14</v>
      </c>
      <c r="T37" s="53"/>
      <c r="U37" s="54"/>
      <c r="V37" s="132" t="str">
        <f>+IF(X37="","","HORARIO DEL PERÍODO No. 3")</f>
        <v>HORARIO DEL PERÍODO No. 3</v>
      </c>
      <c r="W37" s="133"/>
      <c r="X37" s="137" t="s">
        <v>303</v>
      </c>
      <c r="Y37" s="119"/>
      <c r="Z37" s="119"/>
      <c r="AA37" s="120"/>
      <c r="AD37" s="164"/>
      <c r="AE37" s="164"/>
      <c r="AF37" s="164"/>
      <c r="AG37" s="164"/>
      <c r="AH37" s="164"/>
      <c r="AI37" s="168"/>
      <c r="AQ37" s="32" t="s">
        <v>245</v>
      </c>
      <c r="AR37" s="32">
        <v>36</v>
      </c>
      <c r="AS37" s="32">
        <v>37173</v>
      </c>
      <c r="AT37" s="32" t="s">
        <v>184</v>
      </c>
      <c r="AU37" s="33">
        <v>93136.86</v>
      </c>
      <c r="AV37" s="33">
        <v>102519.726</v>
      </c>
      <c r="AW37" s="32" t="s">
        <v>185</v>
      </c>
      <c r="AX37" s="32" t="s">
        <v>186</v>
      </c>
    </row>
    <row r="38" spans="2:50" x14ac:dyDescent="0.2">
      <c r="B38" s="118"/>
      <c r="C38" s="119"/>
      <c r="D38" s="119"/>
      <c r="E38" s="119"/>
      <c r="F38" s="119"/>
      <c r="G38" s="119"/>
      <c r="H38" s="119"/>
      <c r="I38" s="119"/>
      <c r="J38" s="119"/>
      <c r="K38" s="119"/>
      <c r="L38" s="119"/>
      <c r="M38" s="119"/>
      <c r="N38" s="120"/>
      <c r="O38" s="14"/>
      <c r="P38" s="12"/>
      <c r="Q38" s="109"/>
      <c r="R38" s="125"/>
      <c r="S38" s="1" t="s">
        <v>65</v>
      </c>
      <c r="T38" s="53">
        <v>3</v>
      </c>
      <c r="U38" s="54"/>
      <c r="V38" s="132" t="s">
        <v>45</v>
      </c>
      <c r="W38" s="145"/>
      <c r="X38" s="137">
        <v>24</v>
      </c>
      <c r="Y38" s="119"/>
      <c r="Z38" s="119"/>
      <c r="AA38" s="120"/>
      <c r="AQ38" s="32" t="s">
        <v>246</v>
      </c>
      <c r="AR38" s="32">
        <v>37</v>
      </c>
      <c r="AS38" s="32">
        <v>38632</v>
      </c>
      <c r="AT38" s="32" t="s">
        <v>187</v>
      </c>
      <c r="AU38" s="33">
        <v>95905.73</v>
      </c>
      <c r="AV38" s="33">
        <v>102128.974</v>
      </c>
      <c r="AW38" s="32" t="s">
        <v>188</v>
      </c>
      <c r="AX38" s="32" t="s">
        <v>189</v>
      </c>
    </row>
    <row r="39" spans="2:50" x14ac:dyDescent="0.2">
      <c r="B39" s="118"/>
      <c r="C39" s="119"/>
      <c r="D39" s="119"/>
      <c r="E39" s="119"/>
      <c r="F39" s="119"/>
      <c r="G39" s="119"/>
      <c r="H39" s="119"/>
      <c r="I39" s="119"/>
      <c r="J39" s="119"/>
      <c r="K39" s="119"/>
      <c r="L39" s="119"/>
      <c r="M39" s="119"/>
      <c r="N39" s="120"/>
      <c r="O39" s="10"/>
      <c r="P39" s="12"/>
      <c r="Q39" s="1" t="s">
        <v>4</v>
      </c>
      <c r="R39" s="25">
        <v>2</v>
      </c>
      <c r="S39" s="1" t="s">
        <v>64</v>
      </c>
      <c r="T39" s="53"/>
      <c r="U39" s="54"/>
      <c r="V39" s="146" t="s">
        <v>46</v>
      </c>
      <c r="W39" s="147"/>
      <c r="X39" s="137" t="s">
        <v>364</v>
      </c>
      <c r="Y39" s="119"/>
      <c r="Z39" s="119"/>
      <c r="AA39" s="120"/>
      <c r="AQ39" s="32" t="s">
        <v>247</v>
      </c>
      <c r="AR39" s="32">
        <v>38</v>
      </c>
      <c r="AS39" s="32">
        <v>46626</v>
      </c>
      <c r="AT39" s="32" t="s">
        <v>190</v>
      </c>
      <c r="AU39" s="33">
        <v>88907.770999999993</v>
      </c>
      <c r="AV39" s="33">
        <v>100085.94</v>
      </c>
      <c r="AW39" s="32" t="s">
        <v>191</v>
      </c>
      <c r="AX39" s="32" t="s">
        <v>192</v>
      </c>
    </row>
    <row r="40" spans="2:50" ht="13.5" thickBot="1" x14ac:dyDescent="0.25">
      <c r="B40" s="118"/>
      <c r="C40" s="119"/>
      <c r="D40" s="119"/>
      <c r="E40" s="119"/>
      <c r="F40" s="119"/>
      <c r="G40" s="119"/>
      <c r="H40" s="119"/>
      <c r="I40" s="119"/>
      <c r="J40" s="119"/>
      <c r="K40" s="119"/>
      <c r="L40" s="119"/>
      <c r="M40" s="119"/>
      <c r="N40" s="120"/>
      <c r="O40" s="10"/>
      <c r="P40" s="12"/>
      <c r="Q40" s="108" t="s">
        <v>290</v>
      </c>
      <c r="R40" s="124">
        <v>2</v>
      </c>
      <c r="S40" s="138"/>
      <c r="T40" s="139"/>
      <c r="U40" s="140"/>
      <c r="V40" s="148" t="s">
        <v>48</v>
      </c>
      <c r="W40" s="149"/>
      <c r="X40" s="150">
        <v>5</v>
      </c>
      <c r="Y40" s="122"/>
      <c r="Z40" s="122"/>
      <c r="AA40" s="123"/>
      <c r="AQ40" s="32" t="s">
        <v>248</v>
      </c>
      <c r="AR40" s="32">
        <v>39</v>
      </c>
      <c r="AS40" s="32">
        <v>56123</v>
      </c>
      <c r="AT40" s="32" t="s">
        <v>193</v>
      </c>
      <c r="AU40" s="33">
        <v>99110.498000000007</v>
      </c>
      <c r="AV40" s="33">
        <v>97048.406000000003</v>
      </c>
      <c r="AW40" s="32" t="s">
        <v>194</v>
      </c>
      <c r="AX40" s="32" t="s">
        <v>195</v>
      </c>
    </row>
    <row r="41" spans="2:50" ht="13.5" thickTop="1" x14ac:dyDescent="0.2">
      <c r="B41" s="118"/>
      <c r="C41" s="119"/>
      <c r="D41" s="119"/>
      <c r="E41" s="119"/>
      <c r="F41" s="119"/>
      <c r="G41" s="119"/>
      <c r="H41" s="119"/>
      <c r="I41" s="119"/>
      <c r="J41" s="119"/>
      <c r="K41" s="119"/>
      <c r="L41" s="119"/>
      <c r="M41" s="119"/>
      <c r="N41" s="120"/>
      <c r="O41" s="10"/>
      <c r="P41" s="12"/>
      <c r="Q41" s="109"/>
      <c r="R41" s="125"/>
      <c r="S41" s="141" t="s">
        <v>29</v>
      </c>
      <c r="T41" s="142"/>
      <c r="U41" s="142"/>
      <c r="V41" s="143"/>
      <c r="W41" s="143"/>
      <c r="X41" s="143"/>
      <c r="Y41" s="143"/>
      <c r="Z41" s="143"/>
      <c r="AA41" s="144"/>
      <c r="AQ41" s="34" t="s">
        <v>249</v>
      </c>
      <c r="AR41" s="34">
        <v>40</v>
      </c>
      <c r="AS41" s="34">
        <v>25654</v>
      </c>
      <c r="AT41" s="34" t="s">
        <v>196</v>
      </c>
      <c r="AU41" s="35">
        <v>100877.724</v>
      </c>
      <c r="AV41" s="35">
        <v>106948.649</v>
      </c>
      <c r="AW41" s="35" t="s">
        <v>197</v>
      </c>
      <c r="AX41" s="35" t="s">
        <v>198</v>
      </c>
    </row>
    <row r="42" spans="2:50" x14ac:dyDescent="0.2">
      <c r="B42" s="118"/>
      <c r="C42" s="119"/>
      <c r="D42" s="119"/>
      <c r="E42" s="119"/>
      <c r="F42" s="119"/>
      <c r="G42" s="119"/>
      <c r="H42" s="119"/>
      <c r="I42" s="119"/>
      <c r="J42" s="119"/>
      <c r="K42" s="119"/>
      <c r="L42" s="119"/>
      <c r="M42" s="119"/>
      <c r="N42" s="120"/>
      <c r="O42" s="10"/>
      <c r="P42" s="12"/>
      <c r="Q42" s="1" t="s">
        <v>5</v>
      </c>
      <c r="R42" s="18">
        <v>2</v>
      </c>
      <c r="S42" s="129" t="s">
        <v>30</v>
      </c>
      <c r="T42" s="130"/>
      <c r="U42" s="130"/>
      <c r="V42" s="130"/>
      <c r="W42" s="130"/>
      <c r="X42" s="130"/>
      <c r="Y42" s="130"/>
      <c r="Z42" s="130" t="s">
        <v>31</v>
      </c>
      <c r="AA42" s="131"/>
      <c r="AQ42" s="34" t="s">
        <v>250</v>
      </c>
      <c r="AR42" s="34">
        <v>41</v>
      </c>
      <c r="AS42" s="34">
        <v>26356</v>
      </c>
      <c r="AT42" s="34" t="s">
        <v>199</v>
      </c>
      <c r="AU42" s="35">
        <v>96512.08</v>
      </c>
      <c r="AV42" s="35">
        <v>106261.51300000001</v>
      </c>
      <c r="AW42" s="35" t="s">
        <v>200</v>
      </c>
      <c r="AX42" s="35" t="s">
        <v>201</v>
      </c>
    </row>
    <row r="43" spans="2:50" x14ac:dyDescent="0.2">
      <c r="B43" s="118"/>
      <c r="C43" s="119"/>
      <c r="D43" s="119"/>
      <c r="E43" s="119"/>
      <c r="F43" s="119"/>
      <c r="G43" s="119"/>
      <c r="H43" s="119"/>
      <c r="I43" s="119"/>
      <c r="J43" s="119"/>
      <c r="K43" s="119"/>
      <c r="L43" s="119"/>
      <c r="M43" s="119"/>
      <c r="N43" s="120"/>
      <c r="O43" s="10"/>
      <c r="P43" s="12"/>
      <c r="Q43" s="42" t="s">
        <v>291</v>
      </c>
      <c r="R43" s="43">
        <v>2.5</v>
      </c>
      <c r="S43" s="59" t="s">
        <v>338</v>
      </c>
      <c r="T43" s="60"/>
      <c r="U43" s="60"/>
      <c r="V43" s="60"/>
      <c r="W43" s="60"/>
      <c r="X43" s="60"/>
      <c r="Y43" s="60"/>
      <c r="Z43" s="60" t="s">
        <v>65</v>
      </c>
      <c r="AA43" s="61"/>
      <c r="AQ43" s="34" t="s">
        <v>251</v>
      </c>
      <c r="AR43" s="34">
        <v>42</v>
      </c>
      <c r="AS43" s="34">
        <v>17606</v>
      </c>
      <c r="AT43" s="34" t="s">
        <v>202</v>
      </c>
      <c r="AU43" s="35">
        <v>96860.635999999999</v>
      </c>
      <c r="AV43" s="35">
        <v>111021.019</v>
      </c>
      <c r="AW43" s="35" t="s">
        <v>203</v>
      </c>
      <c r="AX43" s="36" t="s">
        <v>204</v>
      </c>
    </row>
    <row r="44" spans="2:50" x14ac:dyDescent="0.2">
      <c r="B44" s="118"/>
      <c r="C44" s="119"/>
      <c r="D44" s="119"/>
      <c r="E44" s="119"/>
      <c r="F44" s="119"/>
      <c r="G44" s="119"/>
      <c r="H44" s="119"/>
      <c r="I44" s="119"/>
      <c r="J44" s="119"/>
      <c r="K44" s="119"/>
      <c r="L44" s="119"/>
      <c r="M44" s="119"/>
      <c r="N44" s="120"/>
      <c r="O44" s="10"/>
      <c r="P44" s="12"/>
      <c r="Q44" s="1" t="s">
        <v>50</v>
      </c>
      <c r="R44" s="18">
        <v>2.5</v>
      </c>
      <c r="S44" s="59" t="s">
        <v>337</v>
      </c>
      <c r="T44" s="60"/>
      <c r="U44" s="60"/>
      <c r="V44" s="60"/>
      <c r="W44" s="60"/>
      <c r="X44" s="60"/>
      <c r="Y44" s="60"/>
      <c r="Z44" s="60" t="s">
        <v>65</v>
      </c>
      <c r="AA44" s="61"/>
      <c r="AQ44" s="34" t="s">
        <v>279</v>
      </c>
      <c r="AR44" s="34">
        <v>48</v>
      </c>
      <c r="AS44" s="34">
        <v>23645</v>
      </c>
      <c r="AT44" s="34" t="s">
        <v>258</v>
      </c>
      <c r="AU44" s="35">
        <v>106808</v>
      </c>
      <c r="AV44" s="35">
        <v>108232</v>
      </c>
      <c r="AW44" s="35" t="s">
        <v>265</v>
      </c>
      <c r="AX44" s="36" t="s">
        <v>266</v>
      </c>
    </row>
    <row r="45" spans="2:50" x14ac:dyDescent="0.2">
      <c r="B45" s="118"/>
      <c r="C45" s="119"/>
      <c r="D45" s="119"/>
      <c r="E45" s="119"/>
      <c r="F45" s="119"/>
      <c r="G45" s="119"/>
      <c r="H45" s="119"/>
      <c r="I45" s="119"/>
      <c r="J45" s="119"/>
      <c r="K45" s="119"/>
      <c r="L45" s="119"/>
      <c r="M45" s="119"/>
      <c r="N45" s="120"/>
      <c r="O45" s="10"/>
      <c r="P45" s="12"/>
      <c r="Q45" s="1" t="s">
        <v>6</v>
      </c>
      <c r="R45" s="18">
        <v>2</v>
      </c>
      <c r="S45" s="59"/>
      <c r="T45" s="60"/>
      <c r="U45" s="60"/>
      <c r="V45" s="60"/>
      <c r="W45" s="60"/>
      <c r="X45" s="60"/>
      <c r="Y45" s="60"/>
      <c r="Z45" s="60"/>
      <c r="AA45" s="61"/>
      <c r="AQ45" s="34" t="s">
        <v>280</v>
      </c>
      <c r="AR45" s="34">
        <v>49</v>
      </c>
      <c r="AS45" s="34">
        <v>1539</v>
      </c>
      <c r="AT45" s="34" t="s">
        <v>259</v>
      </c>
      <c r="AU45" s="35">
        <v>100080</v>
      </c>
      <c r="AV45" s="35">
        <v>118489</v>
      </c>
      <c r="AW45" s="35" t="s">
        <v>267</v>
      </c>
      <c r="AX45" s="36" t="s">
        <v>268</v>
      </c>
    </row>
    <row r="46" spans="2:50" x14ac:dyDescent="0.2">
      <c r="B46" s="118"/>
      <c r="C46" s="119"/>
      <c r="D46" s="119"/>
      <c r="E46" s="119"/>
      <c r="F46" s="119"/>
      <c r="G46" s="119"/>
      <c r="H46" s="119"/>
      <c r="I46" s="119"/>
      <c r="J46" s="119"/>
      <c r="K46" s="119"/>
      <c r="L46" s="119"/>
      <c r="M46" s="119"/>
      <c r="N46" s="120"/>
      <c r="O46" s="10"/>
      <c r="P46" s="12"/>
      <c r="Q46" s="1" t="s">
        <v>7</v>
      </c>
      <c r="R46" s="18">
        <v>2</v>
      </c>
      <c r="S46" s="59"/>
      <c r="T46" s="60"/>
      <c r="U46" s="60"/>
      <c r="V46" s="60"/>
      <c r="W46" s="60"/>
      <c r="X46" s="60"/>
      <c r="Y46" s="60"/>
      <c r="Z46" s="60"/>
      <c r="AA46" s="61"/>
      <c r="AQ46" s="34" t="s">
        <v>281</v>
      </c>
      <c r="AR46" s="34">
        <v>50</v>
      </c>
      <c r="AS46" s="34">
        <v>695</v>
      </c>
      <c r="AT46" s="34" t="s">
        <v>260</v>
      </c>
      <c r="AU46" s="35">
        <v>105495</v>
      </c>
      <c r="AV46" s="35">
        <v>120747</v>
      </c>
      <c r="AW46" s="35" t="s">
        <v>269</v>
      </c>
      <c r="AX46" s="36" t="s">
        <v>270</v>
      </c>
    </row>
    <row r="47" spans="2:50" x14ac:dyDescent="0.2">
      <c r="B47" s="118"/>
      <c r="C47" s="119"/>
      <c r="D47" s="119"/>
      <c r="E47" s="119"/>
      <c r="F47" s="119"/>
      <c r="G47" s="119"/>
      <c r="H47" s="119"/>
      <c r="I47" s="119"/>
      <c r="J47" s="119"/>
      <c r="K47" s="119"/>
      <c r="L47" s="119"/>
      <c r="M47" s="119"/>
      <c r="N47" s="120"/>
      <c r="O47" s="10"/>
      <c r="P47" s="12"/>
      <c r="Q47" s="1" t="s">
        <v>8</v>
      </c>
      <c r="R47" s="18">
        <v>2.5</v>
      </c>
      <c r="S47" s="59"/>
      <c r="T47" s="60"/>
      <c r="U47" s="60"/>
      <c r="V47" s="60"/>
      <c r="W47" s="60"/>
      <c r="X47" s="60"/>
      <c r="Y47" s="60"/>
      <c r="Z47" s="60"/>
      <c r="AA47" s="61"/>
      <c r="AQ47" s="34" t="s">
        <v>282</v>
      </c>
      <c r="AR47" s="34">
        <v>51</v>
      </c>
      <c r="AS47" s="34">
        <v>9508</v>
      </c>
      <c r="AT47" s="34" t="s">
        <v>261</v>
      </c>
      <c r="AU47" s="35">
        <v>94593</v>
      </c>
      <c r="AV47" s="35">
        <v>114546</v>
      </c>
      <c r="AW47" s="35" t="s">
        <v>271</v>
      </c>
      <c r="AX47" s="36" t="s">
        <v>272</v>
      </c>
    </row>
    <row r="48" spans="2:50" x14ac:dyDescent="0.2">
      <c r="B48" s="118"/>
      <c r="C48" s="119"/>
      <c r="D48" s="119"/>
      <c r="E48" s="119"/>
      <c r="F48" s="119"/>
      <c r="G48" s="119"/>
      <c r="H48" s="119"/>
      <c r="I48" s="119"/>
      <c r="J48" s="119"/>
      <c r="K48" s="119"/>
      <c r="L48" s="119"/>
      <c r="M48" s="119"/>
      <c r="N48" s="120"/>
      <c r="O48" s="10"/>
      <c r="P48" s="12"/>
      <c r="Q48" s="1" t="s">
        <v>9</v>
      </c>
      <c r="R48" s="18">
        <v>2.5</v>
      </c>
      <c r="S48" s="59"/>
      <c r="T48" s="60"/>
      <c r="U48" s="60"/>
      <c r="V48" s="60"/>
      <c r="W48" s="60"/>
      <c r="X48" s="60"/>
      <c r="Y48" s="60"/>
      <c r="Z48" s="60"/>
      <c r="AA48" s="61"/>
      <c r="AQ48" s="34" t="s">
        <v>283</v>
      </c>
      <c r="AR48" s="34">
        <v>52</v>
      </c>
      <c r="AS48" s="34">
        <v>17939</v>
      </c>
      <c r="AT48" s="34" t="s">
        <v>262</v>
      </c>
      <c r="AU48" s="35">
        <v>89848</v>
      </c>
      <c r="AV48" s="35">
        <v>110856</v>
      </c>
      <c r="AW48" s="35" t="s">
        <v>273</v>
      </c>
      <c r="AX48" s="36" t="s">
        <v>274</v>
      </c>
    </row>
    <row r="49" spans="2:50" x14ac:dyDescent="0.2">
      <c r="B49" s="118"/>
      <c r="C49" s="119"/>
      <c r="D49" s="119"/>
      <c r="E49" s="119"/>
      <c r="F49" s="119"/>
      <c r="G49" s="119"/>
      <c r="H49" s="119"/>
      <c r="I49" s="119"/>
      <c r="J49" s="119"/>
      <c r="K49" s="119"/>
      <c r="L49" s="119"/>
      <c r="M49" s="119"/>
      <c r="N49" s="120"/>
      <c r="O49" s="10"/>
      <c r="P49" s="12"/>
      <c r="Q49" s="42" t="s">
        <v>324</v>
      </c>
      <c r="R49" s="43">
        <v>2.5</v>
      </c>
      <c r="S49" s="59"/>
      <c r="T49" s="60"/>
      <c r="U49" s="60"/>
      <c r="V49" s="60"/>
      <c r="W49" s="60"/>
      <c r="X49" s="60"/>
      <c r="Y49" s="60"/>
      <c r="Z49" s="60"/>
      <c r="AA49" s="61"/>
      <c r="AQ49" s="34" t="s">
        <v>284</v>
      </c>
      <c r="AR49" s="34">
        <v>53</v>
      </c>
      <c r="AS49" s="34">
        <v>200001</v>
      </c>
      <c r="AT49" s="34" t="s">
        <v>263</v>
      </c>
      <c r="AU49" s="35">
        <v>82887</v>
      </c>
      <c r="AV49" s="35">
        <v>96043</v>
      </c>
      <c r="AW49" s="35" t="s">
        <v>275</v>
      </c>
      <c r="AX49" s="36" t="s">
        <v>276</v>
      </c>
    </row>
    <row r="50" spans="2:50" x14ac:dyDescent="0.2">
      <c r="B50" s="118"/>
      <c r="C50" s="119"/>
      <c r="D50" s="119"/>
      <c r="E50" s="119"/>
      <c r="F50" s="119"/>
      <c r="G50" s="119"/>
      <c r="H50" s="119"/>
      <c r="I50" s="119"/>
      <c r="J50" s="119"/>
      <c r="K50" s="119"/>
      <c r="L50" s="119"/>
      <c r="M50" s="119"/>
      <c r="N50" s="120"/>
      <c r="O50" s="10"/>
      <c r="P50" s="12"/>
      <c r="Q50" s="50" t="s">
        <v>325</v>
      </c>
      <c r="R50" s="51">
        <v>2.5</v>
      </c>
      <c r="S50" s="59"/>
      <c r="T50" s="60"/>
      <c r="U50" s="60"/>
      <c r="V50" s="60"/>
      <c r="W50" s="60"/>
      <c r="X50" s="60"/>
      <c r="Y50" s="60"/>
      <c r="Z50" s="60"/>
      <c r="AA50" s="61"/>
      <c r="AQ50" s="34"/>
      <c r="AR50" s="34"/>
      <c r="AS50" s="34"/>
      <c r="AT50" s="34"/>
      <c r="AU50" s="35"/>
      <c r="AV50" s="35"/>
      <c r="AW50" s="35"/>
      <c r="AX50" s="36"/>
    </row>
    <row r="51" spans="2:50" x14ac:dyDescent="0.2">
      <c r="B51" s="118"/>
      <c r="C51" s="119"/>
      <c r="D51" s="119"/>
      <c r="E51" s="119"/>
      <c r="F51" s="119"/>
      <c r="G51" s="119"/>
      <c r="H51" s="119"/>
      <c r="I51" s="119"/>
      <c r="J51" s="119"/>
      <c r="K51" s="119"/>
      <c r="L51" s="119"/>
      <c r="M51" s="119"/>
      <c r="N51" s="120"/>
      <c r="O51" s="10"/>
      <c r="P51" s="12"/>
      <c r="Q51" s="50" t="s">
        <v>10</v>
      </c>
      <c r="R51" s="51">
        <v>2.5</v>
      </c>
      <c r="S51" s="59"/>
      <c r="T51" s="60"/>
      <c r="U51" s="60"/>
      <c r="V51" s="60"/>
      <c r="W51" s="60"/>
      <c r="X51" s="60"/>
      <c r="Y51" s="60"/>
      <c r="Z51" s="60"/>
      <c r="AA51" s="61"/>
      <c r="AQ51" s="34"/>
      <c r="AR51" s="34"/>
      <c r="AS51" s="34"/>
      <c r="AT51" s="34"/>
      <c r="AU51" s="35"/>
      <c r="AV51" s="35"/>
      <c r="AW51" s="35"/>
      <c r="AX51" s="36"/>
    </row>
    <row r="52" spans="2:50" x14ac:dyDescent="0.2">
      <c r="B52" s="118"/>
      <c r="C52" s="119"/>
      <c r="D52" s="119"/>
      <c r="E52" s="119"/>
      <c r="F52" s="119"/>
      <c r="G52" s="119"/>
      <c r="H52" s="119"/>
      <c r="I52" s="119"/>
      <c r="J52" s="119"/>
      <c r="K52" s="119"/>
      <c r="L52" s="119"/>
      <c r="M52" s="119"/>
      <c r="N52" s="120"/>
      <c r="O52" s="10"/>
      <c r="P52" s="12"/>
      <c r="Q52" s="1" t="s">
        <v>326</v>
      </c>
      <c r="R52" s="18">
        <v>2.5</v>
      </c>
      <c r="S52" s="59"/>
      <c r="T52" s="60"/>
      <c r="U52" s="60"/>
      <c r="V52" s="60"/>
      <c r="W52" s="60"/>
      <c r="X52" s="60"/>
      <c r="Y52" s="60"/>
      <c r="Z52" s="60"/>
      <c r="AA52" s="61"/>
      <c r="AQ52" s="34" t="s">
        <v>285</v>
      </c>
      <c r="AR52" s="34">
        <v>55</v>
      </c>
      <c r="AS52" s="34">
        <v>72992</v>
      </c>
      <c r="AT52" s="34" t="s">
        <v>264</v>
      </c>
      <c r="AU52" s="35">
        <v>96671</v>
      </c>
      <c r="AV52" s="35">
        <v>89196</v>
      </c>
      <c r="AW52" s="35" t="s">
        <v>277</v>
      </c>
      <c r="AX52" s="36" t="s">
        <v>278</v>
      </c>
    </row>
    <row r="53" spans="2:50" x14ac:dyDescent="0.2">
      <c r="B53" s="118"/>
      <c r="C53" s="119"/>
      <c r="D53" s="119"/>
      <c r="E53" s="119"/>
      <c r="F53" s="119"/>
      <c r="G53" s="119"/>
      <c r="H53" s="119"/>
      <c r="I53" s="119"/>
      <c r="J53" s="119"/>
      <c r="K53" s="119"/>
      <c r="L53" s="119"/>
      <c r="M53" s="119"/>
      <c r="N53" s="120"/>
      <c r="O53" s="10"/>
      <c r="P53" s="12"/>
      <c r="Q53" s="1" t="s">
        <v>327</v>
      </c>
      <c r="R53" s="18">
        <v>2.5</v>
      </c>
      <c r="S53" s="59"/>
      <c r="T53" s="60"/>
      <c r="U53" s="60"/>
      <c r="V53" s="60"/>
      <c r="W53" s="60"/>
      <c r="X53" s="60"/>
      <c r="Y53" s="60"/>
      <c r="Z53" s="60"/>
      <c r="AA53" s="61"/>
    </row>
    <row r="54" spans="2:50" x14ac:dyDescent="0.2">
      <c r="B54" s="118"/>
      <c r="C54" s="119"/>
      <c r="D54" s="119"/>
      <c r="E54" s="119"/>
      <c r="F54" s="119"/>
      <c r="G54" s="119"/>
      <c r="H54" s="119"/>
      <c r="I54" s="119"/>
      <c r="J54" s="119"/>
      <c r="K54" s="119"/>
      <c r="L54" s="119"/>
      <c r="M54" s="119"/>
      <c r="N54" s="120"/>
      <c r="O54" s="10"/>
      <c r="P54" s="12"/>
      <c r="Q54" s="1" t="s">
        <v>11</v>
      </c>
      <c r="R54" s="18">
        <v>0.5</v>
      </c>
      <c r="S54" s="59"/>
      <c r="T54" s="60"/>
      <c r="U54" s="60"/>
      <c r="V54" s="60"/>
      <c r="W54" s="60"/>
      <c r="X54" s="60"/>
      <c r="Y54" s="60"/>
      <c r="Z54" s="60"/>
      <c r="AA54" s="61"/>
    </row>
    <row r="55" spans="2:50" ht="13.5" thickBot="1" x14ac:dyDescent="0.25">
      <c r="B55" s="118"/>
      <c r="C55" s="119"/>
      <c r="D55" s="119"/>
      <c r="E55" s="119"/>
      <c r="F55" s="119"/>
      <c r="G55" s="119"/>
      <c r="H55" s="119"/>
      <c r="I55" s="119"/>
      <c r="J55" s="119"/>
      <c r="K55" s="119"/>
      <c r="L55" s="119"/>
      <c r="M55" s="119"/>
      <c r="N55" s="120"/>
      <c r="O55" s="10"/>
      <c r="P55" s="12"/>
      <c r="Q55" s="2" t="s">
        <v>12</v>
      </c>
      <c r="R55" s="19">
        <v>0.3</v>
      </c>
      <c r="S55" s="79"/>
      <c r="T55" s="80"/>
      <c r="U55" s="80"/>
      <c r="V55" s="80"/>
      <c r="W55" s="80"/>
      <c r="X55" s="80"/>
      <c r="Y55" s="80"/>
      <c r="Z55" s="80"/>
      <c r="AA55" s="81"/>
    </row>
    <row r="56" spans="2:50" ht="14.25" thickTop="1" thickBot="1" x14ac:dyDescent="0.25">
      <c r="B56" s="118"/>
      <c r="C56" s="119"/>
      <c r="D56" s="119"/>
      <c r="E56" s="119"/>
      <c r="F56" s="119"/>
      <c r="G56" s="119"/>
      <c r="H56" s="119"/>
      <c r="I56" s="119"/>
      <c r="J56" s="119"/>
      <c r="K56" s="119"/>
      <c r="L56" s="119"/>
      <c r="M56" s="119"/>
      <c r="N56" s="120"/>
      <c r="O56" s="10"/>
    </row>
    <row r="57" spans="2:50" ht="14.25" thickTop="1" thickBot="1" x14ac:dyDescent="0.25">
      <c r="B57" s="118"/>
      <c r="C57" s="119"/>
      <c r="D57" s="119"/>
      <c r="E57" s="119"/>
      <c r="F57" s="119"/>
      <c r="G57" s="119"/>
      <c r="H57" s="119"/>
      <c r="I57" s="119"/>
      <c r="J57" s="119"/>
      <c r="K57" s="119"/>
      <c r="L57" s="119"/>
      <c r="M57" s="119"/>
      <c r="N57" s="120"/>
      <c r="O57" s="10"/>
      <c r="Q57" s="82" t="s">
        <v>49</v>
      </c>
      <c r="R57" s="83"/>
      <c r="S57" s="83"/>
      <c r="T57" s="83"/>
      <c r="U57" s="83"/>
      <c r="V57" s="83"/>
      <c r="W57" s="83"/>
      <c r="X57" s="83"/>
      <c r="Y57" s="83"/>
      <c r="Z57" s="83"/>
      <c r="AA57" s="84"/>
    </row>
    <row r="58" spans="2:50" ht="18" customHeight="1" thickTop="1" x14ac:dyDescent="0.2">
      <c r="B58" s="118"/>
      <c r="C58" s="119"/>
      <c r="D58" s="119"/>
      <c r="E58" s="119"/>
      <c r="F58" s="119"/>
      <c r="G58" s="119"/>
      <c r="H58" s="119"/>
      <c r="I58" s="119"/>
      <c r="J58" s="119"/>
      <c r="K58" s="119"/>
      <c r="L58" s="119"/>
      <c r="M58" s="119"/>
      <c r="N58" s="120"/>
      <c r="O58" s="10"/>
      <c r="Q58" s="85" t="s">
        <v>359</v>
      </c>
      <c r="R58" s="86"/>
      <c r="S58" s="86"/>
      <c r="T58" s="86"/>
      <c r="U58" s="86"/>
      <c r="V58" s="86"/>
      <c r="W58" s="86"/>
      <c r="X58" s="86"/>
      <c r="Y58" s="86"/>
      <c r="Z58" s="86"/>
      <c r="AA58" s="87"/>
    </row>
    <row r="59" spans="2:50" ht="18" customHeight="1" x14ac:dyDescent="0.2">
      <c r="B59" s="118"/>
      <c r="C59" s="119"/>
      <c r="D59" s="119"/>
      <c r="E59" s="119"/>
      <c r="F59" s="119"/>
      <c r="G59" s="119"/>
      <c r="H59" s="119"/>
      <c r="I59" s="119"/>
      <c r="J59" s="119"/>
      <c r="K59" s="119"/>
      <c r="L59" s="119"/>
      <c r="M59" s="119"/>
      <c r="N59" s="120"/>
      <c r="O59" s="10"/>
      <c r="Q59" s="88"/>
      <c r="R59" s="89"/>
      <c r="S59" s="89"/>
      <c r="T59" s="89"/>
      <c r="U59" s="89"/>
      <c r="V59" s="89"/>
      <c r="W59" s="89"/>
      <c r="X59" s="89"/>
      <c r="Y59" s="89"/>
      <c r="Z59" s="89"/>
      <c r="AA59" s="90"/>
    </row>
    <row r="60" spans="2:50" ht="18" customHeight="1" x14ac:dyDescent="0.2">
      <c r="B60" s="118"/>
      <c r="C60" s="119"/>
      <c r="D60" s="119"/>
      <c r="E60" s="119"/>
      <c r="F60" s="119"/>
      <c r="G60" s="119"/>
      <c r="H60" s="119"/>
      <c r="I60" s="119"/>
      <c r="J60" s="119"/>
      <c r="K60" s="119"/>
      <c r="L60" s="119"/>
      <c r="M60" s="119"/>
      <c r="N60" s="120"/>
      <c r="O60" s="10"/>
      <c r="Q60" s="88"/>
      <c r="R60" s="89"/>
      <c r="S60" s="89"/>
      <c r="T60" s="89"/>
      <c r="U60" s="89"/>
      <c r="V60" s="89"/>
      <c r="W60" s="89"/>
      <c r="X60" s="89"/>
      <c r="Y60" s="89"/>
      <c r="Z60" s="89"/>
      <c r="AA60" s="90"/>
    </row>
    <row r="61" spans="2:50" ht="18" customHeight="1" x14ac:dyDescent="0.2">
      <c r="B61" s="118"/>
      <c r="C61" s="119"/>
      <c r="D61" s="119"/>
      <c r="E61" s="119"/>
      <c r="F61" s="119"/>
      <c r="G61" s="119"/>
      <c r="H61" s="119"/>
      <c r="I61" s="119"/>
      <c r="J61" s="119"/>
      <c r="K61" s="119"/>
      <c r="L61" s="119"/>
      <c r="M61" s="119"/>
      <c r="N61" s="120"/>
      <c r="O61" s="10"/>
      <c r="Q61" s="88"/>
      <c r="R61" s="89"/>
      <c r="S61" s="89"/>
      <c r="T61" s="89"/>
      <c r="U61" s="89"/>
      <c r="V61" s="89"/>
      <c r="W61" s="89"/>
      <c r="X61" s="89"/>
      <c r="Y61" s="89"/>
      <c r="Z61" s="89"/>
      <c r="AA61" s="90"/>
    </row>
    <row r="62" spans="2:50" ht="18" customHeight="1" x14ac:dyDescent="0.2">
      <c r="B62" s="118"/>
      <c r="C62" s="119"/>
      <c r="D62" s="119"/>
      <c r="E62" s="119"/>
      <c r="F62" s="119"/>
      <c r="G62" s="119"/>
      <c r="H62" s="119"/>
      <c r="I62" s="119"/>
      <c r="J62" s="119"/>
      <c r="K62" s="119"/>
      <c r="L62" s="119"/>
      <c r="M62" s="119"/>
      <c r="N62" s="120"/>
      <c r="O62" s="10"/>
      <c r="Q62" s="88"/>
      <c r="R62" s="89"/>
      <c r="S62" s="89"/>
      <c r="T62" s="89"/>
      <c r="U62" s="89"/>
      <c r="V62" s="89"/>
      <c r="W62" s="89"/>
      <c r="X62" s="89"/>
      <c r="Y62" s="89"/>
      <c r="Z62" s="89"/>
      <c r="AA62" s="90"/>
    </row>
    <row r="63" spans="2:50" ht="18" customHeight="1" x14ac:dyDescent="0.2">
      <c r="B63" s="118"/>
      <c r="C63" s="119"/>
      <c r="D63" s="119"/>
      <c r="E63" s="119"/>
      <c r="F63" s="119"/>
      <c r="G63" s="119"/>
      <c r="H63" s="119"/>
      <c r="I63" s="119"/>
      <c r="J63" s="119"/>
      <c r="K63" s="119"/>
      <c r="L63" s="119"/>
      <c r="M63" s="119"/>
      <c r="N63" s="120"/>
      <c r="O63" s="10"/>
      <c r="Q63" s="88"/>
      <c r="R63" s="89"/>
      <c r="S63" s="89"/>
      <c r="T63" s="89"/>
      <c r="U63" s="89"/>
      <c r="V63" s="89"/>
      <c r="W63" s="89"/>
      <c r="X63" s="89"/>
      <c r="Y63" s="89"/>
      <c r="Z63" s="89"/>
      <c r="AA63" s="90"/>
    </row>
    <row r="64" spans="2:50" ht="18" customHeight="1" x14ac:dyDescent="0.2">
      <c r="B64" s="118"/>
      <c r="C64" s="119"/>
      <c r="D64" s="119"/>
      <c r="E64" s="119"/>
      <c r="F64" s="119"/>
      <c r="G64" s="119"/>
      <c r="H64" s="119"/>
      <c r="I64" s="119"/>
      <c r="J64" s="119"/>
      <c r="K64" s="119"/>
      <c r="L64" s="119"/>
      <c r="M64" s="119"/>
      <c r="N64" s="120"/>
      <c r="O64" s="10"/>
      <c r="Q64" s="88"/>
      <c r="R64" s="89"/>
      <c r="S64" s="89"/>
      <c r="T64" s="89"/>
      <c r="U64" s="89"/>
      <c r="V64" s="89"/>
      <c r="W64" s="89"/>
      <c r="X64" s="89"/>
      <c r="Y64" s="89"/>
      <c r="Z64" s="89"/>
      <c r="AA64" s="90"/>
    </row>
    <row r="65" spans="2:27" ht="18" customHeight="1" x14ac:dyDescent="0.2">
      <c r="B65" s="118"/>
      <c r="C65" s="119"/>
      <c r="D65" s="119"/>
      <c r="E65" s="119"/>
      <c r="F65" s="119"/>
      <c r="G65" s="119"/>
      <c r="H65" s="119"/>
      <c r="I65" s="119"/>
      <c r="J65" s="119"/>
      <c r="K65" s="119"/>
      <c r="L65" s="119"/>
      <c r="M65" s="119"/>
      <c r="N65" s="120"/>
      <c r="O65" s="10"/>
      <c r="Q65" s="88"/>
      <c r="R65" s="89"/>
      <c r="S65" s="89"/>
      <c r="T65" s="89"/>
      <c r="U65" s="89"/>
      <c r="V65" s="89"/>
      <c r="W65" s="89"/>
      <c r="X65" s="89"/>
      <c r="Y65" s="89"/>
      <c r="Z65" s="89"/>
      <c r="AA65" s="90"/>
    </row>
    <row r="66" spans="2:27" ht="18" customHeight="1" x14ac:dyDescent="0.2">
      <c r="B66" s="118"/>
      <c r="C66" s="119"/>
      <c r="D66" s="119"/>
      <c r="E66" s="119"/>
      <c r="F66" s="119"/>
      <c r="G66" s="119"/>
      <c r="H66" s="119"/>
      <c r="I66" s="119"/>
      <c r="J66" s="119"/>
      <c r="K66" s="119"/>
      <c r="L66" s="119"/>
      <c r="M66" s="119"/>
      <c r="N66" s="120"/>
      <c r="O66" s="10"/>
      <c r="Q66" s="88"/>
      <c r="R66" s="89"/>
      <c r="S66" s="89"/>
      <c r="T66" s="89"/>
      <c r="U66" s="89"/>
      <c r="V66" s="89"/>
      <c r="W66" s="89"/>
      <c r="X66" s="89"/>
      <c r="Y66" s="89"/>
      <c r="Z66" s="89"/>
      <c r="AA66" s="90"/>
    </row>
    <row r="67" spans="2:27" ht="18" customHeight="1" x14ac:dyDescent="0.2">
      <c r="B67" s="118"/>
      <c r="C67" s="119"/>
      <c r="D67" s="119"/>
      <c r="E67" s="119"/>
      <c r="F67" s="119"/>
      <c r="G67" s="119"/>
      <c r="H67" s="119"/>
      <c r="I67" s="119"/>
      <c r="J67" s="119"/>
      <c r="K67" s="119"/>
      <c r="L67" s="119"/>
      <c r="M67" s="119"/>
      <c r="N67" s="120"/>
      <c r="O67" s="10"/>
      <c r="Q67" s="88"/>
      <c r="R67" s="89"/>
      <c r="S67" s="89"/>
      <c r="T67" s="89"/>
      <c r="U67" s="89"/>
      <c r="V67" s="89"/>
      <c r="W67" s="89"/>
      <c r="X67" s="89"/>
      <c r="Y67" s="89"/>
      <c r="Z67" s="89"/>
      <c r="AA67" s="90"/>
    </row>
    <row r="68" spans="2:27" ht="18" customHeight="1" x14ac:dyDescent="0.2">
      <c r="B68" s="118"/>
      <c r="C68" s="119"/>
      <c r="D68" s="119"/>
      <c r="E68" s="119"/>
      <c r="F68" s="119"/>
      <c r="G68" s="119"/>
      <c r="H68" s="119"/>
      <c r="I68" s="119"/>
      <c r="J68" s="119"/>
      <c r="K68" s="119"/>
      <c r="L68" s="119"/>
      <c r="M68" s="119"/>
      <c r="N68" s="120"/>
      <c r="O68" s="10"/>
      <c r="Q68" s="88"/>
      <c r="R68" s="89"/>
      <c r="S68" s="89"/>
      <c r="T68" s="89"/>
      <c r="U68" s="89"/>
      <c r="V68" s="89"/>
      <c r="W68" s="89"/>
      <c r="X68" s="89"/>
      <c r="Y68" s="89"/>
      <c r="Z68" s="89"/>
      <c r="AA68" s="90"/>
    </row>
    <row r="69" spans="2:27" ht="18" customHeight="1" thickBot="1" x14ac:dyDescent="0.25">
      <c r="B69" s="118"/>
      <c r="C69" s="119"/>
      <c r="D69" s="119"/>
      <c r="E69" s="119"/>
      <c r="F69" s="119"/>
      <c r="G69" s="119"/>
      <c r="H69" s="119"/>
      <c r="I69" s="119"/>
      <c r="J69" s="119"/>
      <c r="K69" s="119"/>
      <c r="L69" s="119"/>
      <c r="M69" s="119"/>
      <c r="N69" s="120"/>
      <c r="O69" s="10"/>
      <c r="Q69" s="91"/>
      <c r="R69" s="92"/>
      <c r="S69" s="92"/>
      <c r="T69" s="92"/>
      <c r="U69" s="92"/>
      <c r="V69" s="92"/>
      <c r="W69" s="92"/>
      <c r="X69" s="92"/>
      <c r="Y69" s="92"/>
      <c r="Z69" s="92"/>
      <c r="AA69" s="93"/>
    </row>
    <row r="70" spans="2:27" ht="14.25" thickTop="1" thickBot="1" x14ac:dyDescent="0.25">
      <c r="B70" s="118"/>
      <c r="C70" s="119"/>
      <c r="D70" s="119"/>
      <c r="E70" s="119"/>
      <c r="F70" s="119"/>
      <c r="G70" s="119"/>
      <c r="H70" s="119"/>
      <c r="I70" s="119"/>
      <c r="J70" s="119"/>
      <c r="K70" s="119"/>
      <c r="L70" s="119"/>
      <c r="M70" s="119"/>
      <c r="N70" s="120"/>
      <c r="O70" s="10"/>
    </row>
    <row r="71" spans="2:27" ht="14.25" thickTop="1" thickBot="1" x14ac:dyDescent="0.25">
      <c r="B71" s="118"/>
      <c r="C71" s="119"/>
      <c r="D71" s="119"/>
      <c r="E71" s="119"/>
      <c r="F71" s="119"/>
      <c r="G71" s="119"/>
      <c r="H71" s="119"/>
      <c r="I71" s="119"/>
      <c r="J71" s="119"/>
      <c r="K71" s="119"/>
      <c r="L71" s="119"/>
      <c r="M71" s="119"/>
      <c r="N71" s="120"/>
      <c r="O71" s="10"/>
      <c r="Q71" s="94" t="s">
        <v>44</v>
      </c>
      <c r="R71" s="95"/>
      <c r="S71" s="95"/>
      <c r="T71" s="95"/>
      <c r="U71" s="95"/>
      <c r="V71" s="95"/>
      <c r="W71" s="95"/>
      <c r="X71" s="95"/>
      <c r="Y71" s="95"/>
      <c r="Z71" s="95"/>
      <c r="AA71" s="96"/>
    </row>
    <row r="72" spans="2:27" ht="13.5" hidden="1" thickTop="1" x14ac:dyDescent="0.2">
      <c r="B72" s="118"/>
      <c r="C72" s="119"/>
      <c r="D72" s="119"/>
      <c r="E72" s="119"/>
      <c r="F72" s="119"/>
      <c r="G72" s="119"/>
      <c r="H72" s="119"/>
      <c r="I72" s="119"/>
      <c r="J72" s="119"/>
      <c r="K72" s="119"/>
      <c r="L72" s="119"/>
      <c r="M72" s="119"/>
      <c r="N72" s="120"/>
      <c r="O72" s="10"/>
      <c r="Q72" s="62"/>
      <c r="R72" s="63"/>
      <c r="S72" s="63"/>
      <c r="T72" s="63"/>
      <c r="U72" s="64"/>
      <c r="V72" s="77"/>
      <c r="W72" s="77"/>
      <c r="X72" s="77"/>
      <c r="Y72" s="77"/>
      <c r="Z72" s="77"/>
      <c r="AA72" s="78"/>
    </row>
    <row r="73" spans="2:27" hidden="1" x14ac:dyDescent="0.2">
      <c r="B73" s="118"/>
      <c r="C73" s="119"/>
      <c r="D73" s="119"/>
      <c r="E73" s="119"/>
      <c r="F73" s="119"/>
      <c r="G73" s="119"/>
      <c r="H73" s="119"/>
      <c r="I73" s="119"/>
      <c r="J73" s="119"/>
      <c r="K73" s="119"/>
      <c r="L73" s="119"/>
      <c r="M73" s="119"/>
      <c r="N73" s="120"/>
      <c r="O73" s="10"/>
      <c r="Q73" s="65"/>
      <c r="R73" s="66"/>
      <c r="S73" s="66"/>
      <c r="T73" s="66"/>
      <c r="U73" s="67"/>
      <c r="V73" s="74"/>
      <c r="W73" s="74"/>
      <c r="X73" s="74"/>
      <c r="Y73" s="74"/>
      <c r="Z73" s="74"/>
      <c r="AA73" s="76"/>
    </row>
    <row r="74" spans="2:27" hidden="1" x14ac:dyDescent="0.2">
      <c r="B74" s="118"/>
      <c r="C74" s="119"/>
      <c r="D74" s="119"/>
      <c r="E74" s="119"/>
      <c r="F74" s="119"/>
      <c r="G74" s="119"/>
      <c r="H74" s="119"/>
      <c r="I74" s="119"/>
      <c r="J74" s="119"/>
      <c r="K74" s="119"/>
      <c r="L74" s="119"/>
      <c r="M74" s="119"/>
      <c r="N74" s="120"/>
      <c r="O74" s="10"/>
      <c r="Q74" s="65"/>
      <c r="R74" s="66"/>
      <c r="S74" s="66"/>
      <c r="T74" s="66"/>
      <c r="U74" s="67"/>
      <c r="V74" s="74"/>
      <c r="W74" s="74"/>
      <c r="X74" s="74"/>
      <c r="Y74" s="74"/>
      <c r="Z74" s="74"/>
      <c r="AA74" s="76"/>
    </row>
    <row r="75" spans="2:27" hidden="1" x14ac:dyDescent="0.2">
      <c r="B75" s="118"/>
      <c r="C75" s="119"/>
      <c r="D75" s="119"/>
      <c r="E75" s="119"/>
      <c r="F75" s="119"/>
      <c r="G75" s="119"/>
      <c r="H75" s="119"/>
      <c r="I75" s="119"/>
      <c r="J75" s="119"/>
      <c r="K75" s="119"/>
      <c r="L75" s="119"/>
      <c r="M75" s="119"/>
      <c r="N75" s="120"/>
      <c r="O75" s="10"/>
      <c r="Q75" s="65"/>
      <c r="R75" s="66"/>
      <c r="S75" s="66"/>
      <c r="T75" s="66"/>
      <c r="U75" s="67"/>
      <c r="V75" s="74"/>
      <c r="W75" s="74"/>
      <c r="X75" s="74"/>
      <c r="Y75" s="74"/>
      <c r="Z75" s="74"/>
      <c r="AA75" s="76"/>
    </row>
    <row r="76" spans="2:27" hidden="1" x14ac:dyDescent="0.2">
      <c r="B76" s="118"/>
      <c r="C76" s="119"/>
      <c r="D76" s="119"/>
      <c r="E76" s="119"/>
      <c r="F76" s="119"/>
      <c r="G76" s="119"/>
      <c r="H76" s="119"/>
      <c r="I76" s="119"/>
      <c r="J76" s="119"/>
      <c r="K76" s="119"/>
      <c r="L76" s="119"/>
      <c r="M76" s="119"/>
      <c r="N76" s="120"/>
      <c r="O76" s="10"/>
      <c r="Q76" s="65"/>
      <c r="R76" s="66"/>
      <c r="S76" s="66"/>
      <c r="T76" s="66"/>
      <c r="U76" s="67"/>
      <c r="V76" s="74"/>
      <c r="W76" s="74"/>
      <c r="X76" s="74"/>
      <c r="Y76" s="74"/>
      <c r="Z76" s="74"/>
      <c r="AA76" s="76"/>
    </row>
    <row r="77" spans="2:27" hidden="1" x14ac:dyDescent="0.2">
      <c r="B77" s="118"/>
      <c r="C77" s="119"/>
      <c r="D77" s="119"/>
      <c r="E77" s="119"/>
      <c r="F77" s="119"/>
      <c r="G77" s="119"/>
      <c r="H77" s="119"/>
      <c r="I77" s="119"/>
      <c r="J77" s="119"/>
      <c r="K77" s="119"/>
      <c r="L77" s="119"/>
      <c r="M77" s="119"/>
      <c r="N77" s="120"/>
      <c r="O77" s="10"/>
      <c r="Q77" s="65"/>
      <c r="R77" s="66"/>
      <c r="S77" s="66"/>
      <c r="T77" s="66"/>
      <c r="U77" s="67"/>
      <c r="V77" s="74"/>
      <c r="W77" s="74"/>
      <c r="X77" s="74"/>
      <c r="Y77" s="74"/>
      <c r="Z77" s="74"/>
      <c r="AA77" s="76"/>
    </row>
    <row r="78" spans="2:27" hidden="1" x14ac:dyDescent="0.2">
      <c r="B78" s="118"/>
      <c r="C78" s="119"/>
      <c r="D78" s="119"/>
      <c r="E78" s="119"/>
      <c r="F78" s="119"/>
      <c r="G78" s="119"/>
      <c r="H78" s="119"/>
      <c r="I78" s="119"/>
      <c r="J78" s="119"/>
      <c r="K78" s="119"/>
      <c r="L78" s="119"/>
      <c r="M78" s="119"/>
      <c r="N78" s="120"/>
      <c r="O78" s="10"/>
      <c r="Q78" s="65"/>
      <c r="R78" s="66"/>
      <c r="S78" s="66"/>
      <c r="T78" s="66"/>
      <c r="U78" s="67"/>
      <c r="V78" s="74"/>
      <c r="W78" s="74"/>
      <c r="X78" s="74"/>
      <c r="Y78" s="74"/>
      <c r="Z78" s="74"/>
      <c r="AA78" s="76"/>
    </row>
    <row r="79" spans="2:27" hidden="1" x14ac:dyDescent="0.2">
      <c r="B79" s="118"/>
      <c r="C79" s="119"/>
      <c r="D79" s="119"/>
      <c r="E79" s="119"/>
      <c r="F79" s="119"/>
      <c r="G79" s="119"/>
      <c r="H79" s="119"/>
      <c r="I79" s="119"/>
      <c r="J79" s="119"/>
      <c r="K79" s="119"/>
      <c r="L79" s="119"/>
      <c r="M79" s="119"/>
      <c r="N79" s="120"/>
      <c r="O79" s="10"/>
      <c r="Q79" s="65"/>
      <c r="R79" s="66"/>
      <c r="S79" s="66"/>
      <c r="T79" s="66"/>
      <c r="U79" s="67"/>
      <c r="V79" s="74"/>
      <c r="W79" s="74"/>
      <c r="X79" s="74"/>
      <c r="Y79" s="74"/>
      <c r="Z79" s="74"/>
      <c r="AA79" s="76"/>
    </row>
    <row r="80" spans="2:27" hidden="1" x14ac:dyDescent="0.2">
      <c r="B80" s="118"/>
      <c r="C80" s="119"/>
      <c r="D80" s="119"/>
      <c r="E80" s="119"/>
      <c r="F80" s="119"/>
      <c r="G80" s="119"/>
      <c r="H80" s="119"/>
      <c r="I80" s="119"/>
      <c r="J80" s="119"/>
      <c r="K80" s="119"/>
      <c r="L80" s="119"/>
      <c r="M80" s="119"/>
      <c r="N80" s="120"/>
      <c r="O80" s="10"/>
      <c r="Q80" s="65"/>
      <c r="R80" s="66"/>
      <c r="S80" s="66"/>
      <c r="T80" s="66"/>
      <c r="U80" s="67"/>
      <c r="V80" s="74"/>
      <c r="W80" s="74"/>
      <c r="X80" s="74"/>
      <c r="Y80" s="74"/>
      <c r="Z80" s="74"/>
      <c r="AA80" s="76"/>
    </row>
    <row r="81" spans="2:27" hidden="1" x14ac:dyDescent="0.2">
      <c r="B81" s="118"/>
      <c r="C81" s="119"/>
      <c r="D81" s="119"/>
      <c r="E81" s="119"/>
      <c r="F81" s="119"/>
      <c r="G81" s="119"/>
      <c r="H81" s="119"/>
      <c r="I81" s="119"/>
      <c r="J81" s="119"/>
      <c r="K81" s="119"/>
      <c r="L81" s="119"/>
      <c r="M81" s="119"/>
      <c r="N81" s="120"/>
      <c r="O81" s="10"/>
      <c r="Q81" s="65"/>
      <c r="R81" s="66"/>
      <c r="S81" s="66"/>
      <c r="T81" s="66"/>
      <c r="U81" s="67"/>
      <c r="V81" s="74"/>
      <c r="W81" s="74"/>
      <c r="X81" s="74"/>
      <c r="Y81" s="74"/>
      <c r="Z81" s="74"/>
      <c r="AA81" s="76"/>
    </row>
    <row r="82" spans="2:27" hidden="1" x14ac:dyDescent="0.2">
      <c r="B82" s="118"/>
      <c r="C82" s="119"/>
      <c r="D82" s="119"/>
      <c r="E82" s="119"/>
      <c r="F82" s="119"/>
      <c r="G82" s="119"/>
      <c r="H82" s="119"/>
      <c r="I82" s="119"/>
      <c r="J82" s="119"/>
      <c r="K82" s="119"/>
      <c r="L82" s="119"/>
      <c r="M82" s="119"/>
      <c r="N82" s="120"/>
      <c r="O82" s="10"/>
      <c r="Q82" s="65"/>
      <c r="R82" s="66"/>
      <c r="S82" s="66"/>
      <c r="T82" s="66"/>
      <c r="U82" s="67"/>
      <c r="V82" s="74"/>
      <c r="W82" s="74"/>
      <c r="X82" s="74"/>
      <c r="Y82" s="74"/>
      <c r="Z82" s="74"/>
      <c r="AA82" s="76"/>
    </row>
    <row r="83" spans="2:27" hidden="1" x14ac:dyDescent="0.2">
      <c r="B83" s="118"/>
      <c r="C83" s="119"/>
      <c r="D83" s="119"/>
      <c r="E83" s="119"/>
      <c r="F83" s="119"/>
      <c r="G83" s="119"/>
      <c r="H83" s="119"/>
      <c r="I83" s="119"/>
      <c r="J83" s="119"/>
      <c r="K83" s="119"/>
      <c r="L83" s="119"/>
      <c r="M83" s="119"/>
      <c r="N83" s="120"/>
      <c r="O83" s="10"/>
      <c r="Q83" s="65"/>
      <c r="R83" s="66"/>
      <c r="S83" s="66"/>
      <c r="T83" s="66"/>
      <c r="U83" s="67"/>
      <c r="V83" s="74"/>
      <c r="W83" s="74"/>
      <c r="X83" s="74"/>
      <c r="Y83" s="74"/>
      <c r="Z83" s="74"/>
      <c r="AA83" s="76"/>
    </row>
    <row r="84" spans="2:27" hidden="1" x14ac:dyDescent="0.2">
      <c r="B84" s="118"/>
      <c r="C84" s="119"/>
      <c r="D84" s="119"/>
      <c r="E84" s="119"/>
      <c r="F84" s="119"/>
      <c r="G84" s="119"/>
      <c r="H84" s="119"/>
      <c r="I84" s="119"/>
      <c r="J84" s="119"/>
      <c r="K84" s="119"/>
      <c r="L84" s="119"/>
      <c r="M84" s="119"/>
      <c r="N84" s="120"/>
      <c r="O84" s="10"/>
      <c r="Q84" s="68"/>
      <c r="R84" s="69"/>
      <c r="S84" s="69"/>
      <c r="T84" s="69"/>
      <c r="U84" s="70"/>
      <c r="V84" s="74"/>
      <c r="W84" s="74"/>
      <c r="X84" s="74"/>
      <c r="Y84" s="74"/>
      <c r="Z84" s="74"/>
      <c r="AA84" s="76"/>
    </row>
    <row r="85" spans="2:27" ht="13.5" hidden="1" thickBot="1" x14ac:dyDescent="0.25">
      <c r="B85" s="118"/>
      <c r="C85" s="119"/>
      <c r="D85" s="119"/>
      <c r="E85" s="119"/>
      <c r="F85" s="119"/>
      <c r="G85" s="119"/>
      <c r="H85" s="119"/>
      <c r="I85" s="119"/>
      <c r="J85" s="119"/>
      <c r="K85" s="119"/>
      <c r="L85" s="119"/>
      <c r="M85" s="119"/>
      <c r="N85" s="120"/>
      <c r="O85" s="10"/>
      <c r="Q85" s="56" t="s">
        <v>75</v>
      </c>
      <c r="R85" s="57"/>
      <c r="S85" s="57"/>
      <c r="T85" s="57"/>
      <c r="U85" s="57"/>
      <c r="V85" s="57" t="s">
        <v>76</v>
      </c>
      <c r="W85" s="57"/>
      <c r="X85" s="57"/>
      <c r="Y85" s="57"/>
      <c r="Z85" s="57"/>
      <c r="AA85" s="58"/>
    </row>
    <row r="86" spans="2:27" ht="14.25" thickTop="1" thickBot="1" x14ac:dyDescent="0.25">
      <c r="B86" s="118"/>
      <c r="C86" s="119"/>
      <c r="D86" s="119"/>
      <c r="E86" s="119"/>
      <c r="F86" s="119"/>
      <c r="G86" s="119"/>
      <c r="H86" s="119"/>
      <c r="I86" s="119"/>
      <c r="J86" s="119"/>
      <c r="K86" s="119"/>
      <c r="L86" s="119"/>
      <c r="M86" s="119"/>
      <c r="N86" s="120"/>
      <c r="Q86" s="10"/>
      <c r="R86" s="10"/>
      <c r="S86" s="10"/>
      <c r="T86" s="10"/>
      <c r="U86" s="10"/>
      <c r="V86" s="10"/>
      <c r="W86" s="10"/>
      <c r="X86" s="10"/>
      <c r="Y86" s="10"/>
      <c r="Z86" s="10"/>
      <c r="AA86" s="10"/>
    </row>
    <row r="87" spans="2:27" ht="13.5" thickTop="1" x14ac:dyDescent="0.2">
      <c r="B87" s="118"/>
      <c r="C87" s="119"/>
      <c r="D87" s="119"/>
      <c r="E87" s="119"/>
      <c r="F87" s="119"/>
      <c r="G87" s="119"/>
      <c r="H87" s="119"/>
      <c r="I87" s="119"/>
      <c r="J87" s="119"/>
      <c r="K87" s="119"/>
      <c r="L87" s="119"/>
      <c r="M87" s="119"/>
      <c r="N87" s="120"/>
      <c r="Q87" s="71"/>
      <c r="R87" s="72"/>
      <c r="S87" s="72"/>
      <c r="T87" s="72"/>
      <c r="U87" s="72"/>
      <c r="V87" s="72"/>
      <c r="W87" s="72"/>
      <c r="X87" s="72"/>
      <c r="Y87" s="72"/>
      <c r="Z87" s="72"/>
      <c r="AA87" s="75"/>
    </row>
    <row r="88" spans="2:27" x14ac:dyDescent="0.2">
      <c r="B88" s="118"/>
      <c r="C88" s="119"/>
      <c r="D88" s="119"/>
      <c r="E88" s="119"/>
      <c r="F88" s="119"/>
      <c r="G88" s="119"/>
      <c r="H88" s="119"/>
      <c r="I88" s="119"/>
      <c r="J88" s="119"/>
      <c r="K88" s="119"/>
      <c r="L88" s="119"/>
      <c r="M88" s="119"/>
      <c r="N88" s="120"/>
      <c r="Q88" s="73"/>
      <c r="R88" s="74"/>
      <c r="S88" s="74"/>
      <c r="T88" s="74"/>
      <c r="U88" s="74"/>
      <c r="V88" s="74"/>
      <c r="W88" s="74"/>
      <c r="X88" s="74"/>
      <c r="Y88" s="74"/>
      <c r="Z88" s="74"/>
      <c r="AA88" s="76"/>
    </row>
    <row r="89" spans="2:27" x14ac:dyDescent="0.2">
      <c r="B89" s="118"/>
      <c r="C89" s="119"/>
      <c r="D89" s="119"/>
      <c r="E89" s="119"/>
      <c r="F89" s="119"/>
      <c r="G89" s="119"/>
      <c r="H89" s="119"/>
      <c r="I89" s="119"/>
      <c r="J89" s="119"/>
      <c r="K89" s="119"/>
      <c r="L89" s="119"/>
      <c r="M89" s="119"/>
      <c r="N89" s="120"/>
      <c r="Q89" s="73"/>
      <c r="R89" s="74"/>
      <c r="S89" s="74"/>
      <c r="T89" s="74"/>
      <c r="U89" s="74"/>
      <c r="V89" s="74"/>
      <c r="W89" s="74"/>
      <c r="X89" s="74"/>
      <c r="Y89" s="74"/>
      <c r="Z89" s="74"/>
      <c r="AA89" s="76"/>
    </row>
    <row r="90" spans="2:27" x14ac:dyDescent="0.2">
      <c r="B90" s="118"/>
      <c r="C90" s="119"/>
      <c r="D90" s="119"/>
      <c r="E90" s="119"/>
      <c r="F90" s="119"/>
      <c r="G90" s="119"/>
      <c r="H90" s="119"/>
      <c r="I90" s="119"/>
      <c r="J90" s="119"/>
      <c r="K90" s="119"/>
      <c r="L90" s="119"/>
      <c r="M90" s="119"/>
      <c r="N90" s="120"/>
      <c r="Q90" s="73"/>
      <c r="R90" s="74"/>
      <c r="S90" s="74"/>
      <c r="T90" s="74"/>
      <c r="U90" s="74"/>
      <c r="V90" s="74"/>
      <c r="W90" s="74"/>
      <c r="X90" s="74"/>
      <c r="Y90" s="74"/>
      <c r="Z90" s="74"/>
      <c r="AA90" s="76"/>
    </row>
    <row r="91" spans="2:27" x14ac:dyDescent="0.2">
      <c r="B91" s="118"/>
      <c r="C91" s="119"/>
      <c r="D91" s="119"/>
      <c r="E91" s="119"/>
      <c r="F91" s="119"/>
      <c r="G91" s="119"/>
      <c r="H91" s="119"/>
      <c r="I91" s="119"/>
      <c r="J91" s="119"/>
      <c r="K91" s="119"/>
      <c r="L91" s="119"/>
      <c r="M91" s="119"/>
      <c r="N91" s="120"/>
      <c r="Q91" s="73"/>
      <c r="R91" s="74"/>
      <c r="S91" s="74"/>
      <c r="T91" s="74"/>
      <c r="U91" s="74"/>
      <c r="V91" s="74"/>
      <c r="W91" s="74"/>
      <c r="X91" s="74"/>
      <c r="Y91" s="74"/>
      <c r="Z91" s="74"/>
      <c r="AA91" s="76"/>
    </row>
    <row r="92" spans="2:27" x14ac:dyDescent="0.2">
      <c r="B92" s="118"/>
      <c r="C92" s="119"/>
      <c r="D92" s="119"/>
      <c r="E92" s="119"/>
      <c r="F92" s="119"/>
      <c r="G92" s="119"/>
      <c r="H92" s="119"/>
      <c r="I92" s="119"/>
      <c r="J92" s="119"/>
      <c r="K92" s="119"/>
      <c r="L92" s="119"/>
      <c r="M92" s="119"/>
      <c r="N92" s="120"/>
      <c r="Q92" s="73"/>
      <c r="R92" s="74"/>
      <c r="S92" s="74"/>
      <c r="T92" s="74"/>
      <c r="U92" s="74"/>
      <c r="V92" s="74"/>
      <c r="W92" s="74"/>
      <c r="X92" s="74"/>
      <c r="Y92" s="74"/>
      <c r="Z92" s="74"/>
      <c r="AA92" s="76"/>
    </row>
    <row r="93" spans="2:27" x14ac:dyDescent="0.2">
      <c r="B93" s="118"/>
      <c r="C93" s="119"/>
      <c r="D93" s="119"/>
      <c r="E93" s="119"/>
      <c r="F93" s="119"/>
      <c r="G93" s="119"/>
      <c r="H93" s="119"/>
      <c r="I93" s="119"/>
      <c r="J93" s="119"/>
      <c r="K93" s="119"/>
      <c r="L93" s="119"/>
      <c r="M93" s="119"/>
      <c r="N93" s="120"/>
      <c r="Q93" s="73"/>
      <c r="R93" s="74"/>
      <c r="S93" s="74"/>
      <c r="T93" s="74"/>
      <c r="U93" s="74"/>
      <c r="V93" s="74"/>
      <c r="W93" s="74"/>
      <c r="X93" s="74"/>
      <c r="Y93" s="74"/>
      <c r="Z93" s="74"/>
      <c r="AA93" s="76"/>
    </row>
    <row r="94" spans="2:27" x14ac:dyDescent="0.2">
      <c r="B94" s="118"/>
      <c r="C94" s="119"/>
      <c r="D94" s="119"/>
      <c r="E94" s="119"/>
      <c r="F94" s="119"/>
      <c r="G94" s="119"/>
      <c r="H94" s="119"/>
      <c r="I94" s="119"/>
      <c r="J94" s="119"/>
      <c r="K94" s="119"/>
      <c r="L94" s="119"/>
      <c r="M94" s="119"/>
      <c r="N94" s="120"/>
      <c r="Q94" s="73"/>
      <c r="R94" s="74"/>
      <c r="S94" s="74"/>
      <c r="T94" s="74"/>
      <c r="U94" s="74"/>
      <c r="V94" s="74"/>
      <c r="W94" s="74"/>
      <c r="X94" s="74"/>
      <c r="Y94" s="74"/>
      <c r="Z94" s="74"/>
      <c r="AA94" s="76"/>
    </row>
    <row r="95" spans="2:27" x14ac:dyDescent="0.2">
      <c r="B95" s="118"/>
      <c r="C95" s="119"/>
      <c r="D95" s="119"/>
      <c r="E95" s="119"/>
      <c r="F95" s="119"/>
      <c r="G95" s="119"/>
      <c r="H95" s="119"/>
      <c r="I95" s="119"/>
      <c r="J95" s="119"/>
      <c r="K95" s="119"/>
      <c r="L95" s="119"/>
      <c r="M95" s="119"/>
      <c r="N95" s="120"/>
      <c r="Q95" s="73"/>
      <c r="R95" s="74"/>
      <c r="S95" s="74"/>
      <c r="T95" s="74"/>
      <c r="U95" s="74"/>
      <c r="V95" s="74"/>
      <c r="W95" s="74"/>
      <c r="X95" s="74"/>
      <c r="Y95" s="74"/>
      <c r="Z95" s="74"/>
      <c r="AA95" s="76"/>
    </row>
    <row r="96" spans="2:27" x14ac:dyDescent="0.2">
      <c r="B96" s="118"/>
      <c r="C96" s="119"/>
      <c r="D96" s="119"/>
      <c r="E96" s="119"/>
      <c r="F96" s="119"/>
      <c r="G96" s="119"/>
      <c r="H96" s="119"/>
      <c r="I96" s="119"/>
      <c r="J96" s="119"/>
      <c r="K96" s="119"/>
      <c r="L96" s="119"/>
      <c r="M96" s="119"/>
      <c r="N96" s="120"/>
      <c r="Q96" s="73"/>
      <c r="R96" s="74"/>
      <c r="S96" s="74"/>
      <c r="T96" s="74"/>
      <c r="U96" s="74"/>
      <c r="V96" s="74"/>
      <c r="W96" s="74"/>
      <c r="X96" s="74"/>
      <c r="Y96" s="74"/>
      <c r="Z96" s="74"/>
      <c r="AA96" s="76"/>
    </row>
    <row r="97" spans="2:27" x14ac:dyDescent="0.2">
      <c r="B97" s="118"/>
      <c r="C97" s="119"/>
      <c r="D97" s="119"/>
      <c r="E97" s="119"/>
      <c r="F97" s="119"/>
      <c r="G97" s="119"/>
      <c r="H97" s="119"/>
      <c r="I97" s="119"/>
      <c r="J97" s="119"/>
      <c r="K97" s="119"/>
      <c r="L97" s="119"/>
      <c r="M97" s="119"/>
      <c r="N97" s="120"/>
      <c r="Q97" s="73"/>
      <c r="R97" s="74"/>
      <c r="S97" s="74"/>
      <c r="T97" s="74"/>
      <c r="U97" s="74"/>
      <c r="V97" s="74"/>
      <c r="W97" s="74"/>
      <c r="X97" s="74"/>
      <c r="Y97" s="74"/>
      <c r="Z97" s="74"/>
      <c r="AA97" s="76"/>
    </row>
    <row r="98" spans="2:27" x14ac:dyDescent="0.2">
      <c r="B98" s="118"/>
      <c r="C98" s="119"/>
      <c r="D98" s="119"/>
      <c r="E98" s="119"/>
      <c r="F98" s="119"/>
      <c r="G98" s="119"/>
      <c r="H98" s="119"/>
      <c r="I98" s="119"/>
      <c r="J98" s="119"/>
      <c r="K98" s="119"/>
      <c r="L98" s="119"/>
      <c r="M98" s="119"/>
      <c r="N98" s="120"/>
      <c r="Q98" s="73"/>
      <c r="R98" s="74"/>
      <c r="S98" s="74"/>
      <c r="T98" s="74"/>
      <c r="U98" s="74"/>
      <c r="V98" s="74"/>
      <c r="W98" s="74"/>
      <c r="X98" s="74"/>
      <c r="Y98" s="74"/>
      <c r="Z98" s="74"/>
      <c r="AA98" s="76"/>
    </row>
    <row r="99" spans="2:27" x14ac:dyDescent="0.2">
      <c r="B99" s="118"/>
      <c r="C99" s="119"/>
      <c r="D99" s="119"/>
      <c r="E99" s="119"/>
      <c r="F99" s="119"/>
      <c r="G99" s="119"/>
      <c r="H99" s="119"/>
      <c r="I99" s="119"/>
      <c r="J99" s="119"/>
      <c r="K99" s="119"/>
      <c r="L99" s="119"/>
      <c r="M99" s="119"/>
      <c r="N99" s="120"/>
      <c r="Q99" s="73"/>
      <c r="R99" s="74"/>
      <c r="S99" s="74"/>
      <c r="T99" s="74"/>
      <c r="U99" s="74"/>
      <c r="V99" s="74"/>
      <c r="W99" s="74"/>
      <c r="X99" s="74"/>
      <c r="Y99" s="74"/>
      <c r="Z99" s="74"/>
      <c r="AA99" s="76"/>
    </row>
    <row r="100" spans="2:27" ht="13.5" thickBot="1" x14ac:dyDescent="0.25">
      <c r="B100" s="121"/>
      <c r="C100" s="122"/>
      <c r="D100" s="122"/>
      <c r="E100" s="122"/>
      <c r="F100" s="122"/>
      <c r="G100" s="122"/>
      <c r="H100" s="122"/>
      <c r="I100" s="122"/>
      <c r="J100" s="122"/>
      <c r="K100" s="122"/>
      <c r="L100" s="122"/>
      <c r="M100" s="122"/>
      <c r="N100" s="123"/>
      <c r="Q100" s="56" t="s">
        <v>75</v>
      </c>
      <c r="R100" s="57"/>
      <c r="S100" s="57"/>
      <c r="T100" s="57"/>
      <c r="U100" s="57"/>
      <c r="V100" s="57" t="s">
        <v>77</v>
      </c>
      <c r="W100" s="57"/>
      <c r="X100" s="57"/>
      <c r="Y100" s="57"/>
      <c r="Z100" s="57"/>
      <c r="AA100" s="58"/>
    </row>
    <row r="101" spans="2:27" ht="13.5" thickTop="1" x14ac:dyDescent="0.2"/>
    <row r="102" spans="2:27" x14ac:dyDescent="0.2">
      <c r="Y102" s="15"/>
      <c r="Z102" s="15"/>
    </row>
    <row r="103" spans="2:27" x14ac:dyDescent="0.2">
      <c r="Y103" s="15"/>
      <c r="Z103" s="15"/>
    </row>
    <row r="104" spans="2:27" x14ac:dyDescent="0.2">
      <c r="Y104" s="15"/>
      <c r="Z104" s="15"/>
    </row>
    <row r="105" spans="2:27" x14ac:dyDescent="0.2">
      <c r="Y105" s="15"/>
      <c r="Z105" s="15"/>
    </row>
    <row r="106" spans="2:27" x14ac:dyDescent="0.2">
      <c r="Y106" s="15"/>
      <c r="Z106" s="15"/>
    </row>
  </sheetData>
  <mergeCells count="140">
    <mergeCell ref="B2:N4"/>
    <mergeCell ref="Q3:U3"/>
    <mergeCell ref="Q2:AA2"/>
    <mergeCell ref="B16:G18"/>
    <mergeCell ref="H16:N18"/>
    <mergeCell ref="B13:G15"/>
    <mergeCell ref="Q6:U6"/>
    <mergeCell ref="Q7:U7"/>
    <mergeCell ref="Q23:U23"/>
    <mergeCell ref="Q16:AA16"/>
    <mergeCell ref="V23:AA23"/>
    <mergeCell ref="Q22:U22"/>
    <mergeCell ref="V11:AA11"/>
    <mergeCell ref="Q14:R14"/>
    <mergeCell ref="Q13:R13"/>
    <mergeCell ref="S13:U13"/>
    <mergeCell ref="V3:AA3"/>
    <mergeCell ref="V9:AA9"/>
    <mergeCell ref="V10:AA10"/>
    <mergeCell ref="V13:W13"/>
    <mergeCell ref="V14:W14"/>
    <mergeCell ref="X13:AA13"/>
    <mergeCell ref="X14:AA14"/>
    <mergeCell ref="V20:AA20"/>
    <mergeCell ref="V8:AA8"/>
    <mergeCell ref="V7:AA7"/>
    <mergeCell ref="AD37:AI37"/>
    <mergeCell ref="V12:AA12"/>
    <mergeCell ref="V6:AA6"/>
    <mergeCell ref="H13:N15"/>
    <mergeCell ref="B9:G12"/>
    <mergeCell ref="H9:N12"/>
    <mergeCell ref="B5:G8"/>
    <mergeCell ref="Q10:U10"/>
    <mergeCell ref="Q11:U11"/>
    <mergeCell ref="Q12:U12"/>
    <mergeCell ref="H5:N8"/>
    <mergeCell ref="B19:G23"/>
    <mergeCell ref="H19:N23"/>
    <mergeCell ref="S14:U14"/>
    <mergeCell ref="Q20:U20"/>
    <mergeCell ref="Q5:U5"/>
    <mergeCell ref="Q17:U17"/>
    <mergeCell ref="Q18:U18"/>
    <mergeCell ref="Q19:U19"/>
    <mergeCell ref="B31:G33"/>
    <mergeCell ref="B24:G27"/>
    <mergeCell ref="H24:N27"/>
    <mergeCell ref="Q4:U4"/>
    <mergeCell ref="V4:AA4"/>
    <mergeCell ref="T27:AA27"/>
    <mergeCell ref="S34:U34"/>
    <mergeCell ref="V34:W34"/>
    <mergeCell ref="Q28:R28"/>
    <mergeCell ref="T28:AA28"/>
    <mergeCell ref="T30:AA30"/>
    <mergeCell ref="Q29:R29"/>
    <mergeCell ref="Q30:R30"/>
    <mergeCell ref="R34:R35"/>
    <mergeCell ref="Q21:U21"/>
    <mergeCell ref="Q8:U8"/>
    <mergeCell ref="Q9:U9"/>
    <mergeCell ref="Q24:U24"/>
    <mergeCell ref="V35:W35"/>
    <mergeCell ref="V19:AA19"/>
    <mergeCell ref="T29:AA29"/>
    <mergeCell ref="V24:AA24"/>
    <mergeCell ref="V17:AA17"/>
    <mergeCell ref="V18:AA18"/>
    <mergeCell ref="V21:AA21"/>
    <mergeCell ref="V22:AA22"/>
    <mergeCell ref="V5:AA5"/>
    <mergeCell ref="Q26:AA26"/>
    <mergeCell ref="S42:Y42"/>
    <mergeCell ref="Z42:AA42"/>
    <mergeCell ref="V37:W37"/>
    <mergeCell ref="X34:AA34"/>
    <mergeCell ref="X35:AA35"/>
    <mergeCell ref="X36:AA36"/>
    <mergeCell ref="X37:AA37"/>
    <mergeCell ref="V36:W36"/>
    <mergeCell ref="S40:U40"/>
    <mergeCell ref="S41:AA41"/>
    <mergeCell ref="V38:W38"/>
    <mergeCell ref="V39:W39"/>
    <mergeCell ref="V40:W40"/>
    <mergeCell ref="X38:AA38"/>
    <mergeCell ref="X39:AA39"/>
    <mergeCell ref="X40:AA40"/>
    <mergeCell ref="Q27:R27"/>
    <mergeCell ref="Q31:R31"/>
    <mergeCell ref="T31:AA31"/>
    <mergeCell ref="Z51:AA51"/>
    <mergeCell ref="S45:Y45"/>
    <mergeCell ref="Z45:AA45"/>
    <mergeCell ref="S44:Y44"/>
    <mergeCell ref="Z44:AA44"/>
    <mergeCell ref="Q58:AA69"/>
    <mergeCell ref="Q71:AA71"/>
    <mergeCell ref="H31:N33"/>
    <mergeCell ref="B28:G30"/>
    <mergeCell ref="H28:N30"/>
    <mergeCell ref="B35:N35"/>
    <mergeCell ref="Q37:Q38"/>
    <mergeCell ref="Q33:AA33"/>
    <mergeCell ref="Q34:Q35"/>
    <mergeCell ref="B36:N100"/>
    <mergeCell ref="S54:Y54"/>
    <mergeCell ref="S52:Y52"/>
    <mergeCell ref="Z52:AA52"/>
    <mergeCell ref="S53:Y53"/>
    <mergeCell ref="Z53:AA53"/>
    <mergeCell ref="Z54:AA54"/>
    <mergeCell ref="R37:R38"/>
    <mergeCell ref="Q40:Q41"/>
    <mergeCell ref="R40:R41"/>
    <mergeCell ref="Q100:U100"/>
    <mergeCell ref="V100:AA100"/>
    <mergeCell ref="S43:Y43"/>
    <mergeCell ref="Z43:AA43"/>
    <mergeCell ref="Q85:U85"/>
    <mergeCell ref="V85:AA85"/>
    <mergeCell ref="Q72:U84"/>
    <mergeCell ref="Q87:U99"/>
    <mergeCell ref="V87:AA99"/>
    <mergeCell ref="V72:AA84"/>
    <mergeCell ref="Z46:AA46"/>
    <mergeCell ref="S47:Y47"/>
    <mergeCell ref="S55:Y55"/>
    <mergeCell ref="Z55:AA55"/>
    <mergeCell ref="Q57:AA57"/>
    <mergeCell ref="S48:Y48"/>
    <mergeCell ref="Z48:AA48"/>
    <mergeCell ref="S49:Y49"/>
    <mergeCell ref="Z49:AA49"/>
    <mergeCell ref="Z47:AA47"/>
    <mergeCell ref="S46:Y46"/>
    <mergeCell ref="S50:Y50"/>
    <mergeCell ref="Z50:AA50"/>
    <mergeCell ref="S51:Y51"/>
  </mergeCells>
  <phoneticPr fontId="3" type="noConversion"/>
  <dataValidations count="10">
    <dataValidation type="list" operator="equal" allowBlank="1" showDropDown="1" showInputMessage="1" showErrorMessage="1" error="Movimiento 4B_x000a_" sqref="U39">
      <formula1>"4B"</formula1>
    </dataValidation>
    <dataValidation type="list" operator="equal" allowBlank="1" showDropDown="1" showInputMessage="1" showErrorMessage="1" error="Movimiento 3B_x000a_" sqref="U38">
      <formula1>"3B"</formula1>
    </dataValidation>
    <dataValidation type="list" operator="equal" allowBlank="1" showDropDown="1" showInputMessage="1" showErrorMessage="1" error="Movimiento 2B_x000a_" sqref="U37">
      <formula1>"2B"</formula1>
    </dataValidation>
    <dataValidation type="whole" operator="equal" allowBlank="1" showInputMessage="1" showErrorMessage="1" error="Movimiento 4_x000a_" sqref="T39">
      <formula1>4</formula1>
    </dataValidation>
    <dataValidation type="whole" operator="equal" allowBlank="1" showInputMessage="1" showErrorMessage="1" error="Movimiento 3_x000a_" sqref="T38">
      <formula1>3</formula1>
    </dataValidation>
    <dataValidation type="whole" operator="equal" allowBlank="1" showInputMessage="1" showErrorMessage="1" error="Movimiento 2_x000a_" sqref="T37">
      <formula1>2</formula1>
    </dataValidation>
    <dataValidation type="list" operator="equal" allowBlank="1" showDropDown="1" showInputMessage="1" showErrorMessage="1" error="Movimiento 1B_x000a_" sqref="U36">
      <formula1>"1B"</formula1>
    </dataValidation>
    <dataValidation type="whole" operator="equal" allowBlank="1" showInputMessage="1" showErrorMessage="1" error="Movimiento 1_x000a_" sqref="T36">
      <formula1>1</formula1>
    </dataValidation>
    <dataValidation operator="equal" allowBlank="1" showInputMessage="1" showErrorMessage="1" sqref="V7:AA7"/>
    <dataValidation type="list" allowBlank="1" showInputMessage="1" showErrorMessage="1" sqref="AD37:AI37">
      <formula1>$AZ$6:$AZ$7</formula1>
    </dataValidation>
  </dataValidations>
  <printOptions horizontalCentered="1" verticalCentered="1"/>
  <pageMargins left="0.78740157480314965" right="0.78740157480314965" top="0.9055118110236221" bottom="0.98425196850393704" header="0" footer="0"/>
  <pageSetup scale="47" orientation="portrait" r:id="rId1"/>
  <headerFooter alignWithMargins="0"/>
  <colBreaks count="1" manualBreakCount="1">
    <brk id="15" max="1048575" man="1"/>
  </colBreaks>
  <ignoredErrors>
    <ignoredError sqref="V4:AA5 V7:AA7 W6:AA6" numberStoredAsText="1"/>
  </ignoredError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AH195"/>
  <sheetViews>
    <sheetView showGridLines="0" tabSelected="1" view="pageBreakPreview" topLeftCell="B150" zoomScale="80" zoomScaleNormal="80" zoomScaleSheetLayoutView="80" workbookViewId="0">
      <selection activeCell="G4" sqref="G4:X195"/>
    </sheetView>
  </sheetViews>
  <sheetFormatPr baseColWidth="10" defaultColWidth="11.42578125" defaultRowHeight="15" customHeight="1" x14ac:dyDescent="0.2"/>
  <cols>
    <col min="1" max="1" width="0" style="24" hidden="1" customWidth="1"/>
    <col min="2" max="2" width="12.85546875" style="28" customWidth="1"/>
    <col min="3" max="3" width="15.28515625" style="28" bestFit="1" customWidth="1"/>
    <col min="4" max="4" width="17.42578125" style="28" bestFit="1" customWidth="1"/>
    <col min="5" max="5" width="9.42578125" style="24" bestFit="1" customWidth="1"/>
    <col min="6" max="6" width="9.28515625" style="24" bestFit="1" customWidth="1"/>
    <col min="7" max="7" width="5.5703125" style="29" bestFit="1" customWidth="1"/>
    <col min="8" max="8" width="3.42578125" style="24" bestFit="1" customWidth="1"/>
    <col min="9" max="9" width="3.7109375" style="24" bestFit="1" customWidth="1"/>
    <col min="10" max="10" width="3.42578125" style="24" bestFit="1" customWidth="1"/>
    <col min="11" max="13" width="3.85546875" style="24" bestFit="1" customWidth="1"/>
    <col min="14" max="14" width="4.85546875" style="24" bestFit="1" customWidth="1"/>
    <col min="15" max="15" width="4.28515625" style="24" bestFit="1" customWidth="1"/>
    <col min="16" max="16" width="5" style="24" bestFit="1" customWidth="1"/>
    <col min="17" max="17" width="5.140625" style="24" bestFit="1" customWidth="1"/>
    <col min="18" max="18" width="4.5703125" style="24" customWidth="1"/>
    <col min="19" max="19" width="3.7109375" style="24" bestFit="1" customWidth="1"/>
    <col min="20" max="20" width="4.85546875" style="24" bestFit="1" customWidth="1"/>
    <col min="21" max="21" width="3.7109375" style="24" bestFit="1" customWidth="1"/>
    <col min="22" max="22" width="4.85546875" style="24" bestFit="1" customWidth="1"/>
    <col min="23" max="24" width="4.42578125" style="24" bestFit="1" customWidth="1"/>
    <col min="25" max="25" width="75.28515625" style="30" bestFit="1" customWidth="1"/>
    <col min="26" max="34" width="11.42578125" style="24"/>
    <col min="35" max="16384" width="11.42578125" style="23"/>
  </cols>
  <sheetData>
    <row r="1" spans="1:34" s="21" customFormat="1" ht="15" customHeight="1" x14ac:dyDescent="0.2">
      <c r="B1" s="248" t="s">
        <v>52</v>
      </c>
      <c r="C1" s="248"/>
      <c r="D1" s="248"/>
      <c r="E1" s="248"/>
      <c r="F1" s="248"/>
      <c r="G1" s="248"/>
      <c r="H1" s="248"/>
      <c r="I1" s="248"/>
      <c r="J1" s="248"/>
      <c r="K1" s="248"/>
      <c r="L1" s="248"/>
      <c r="M1" s="248"/>
      <c r="N1" s="248"/>
      <c r="O1" s="248"/>
      <c r="P1" s="248"/>
      <c r="Q1" s="248"/>
      <c r="R1" s="248"/>
      <c r="S1" s="248"/>
      <c r="T1" s="248"/>
      <c r="U1" s="248"/>
      <c r="V1" s="248"/>
      <c r="W1" s="248"/>
      <c r="X1" s="248"/>
      <c r="Y1" s="248"/>
    </row>
    <row r="2" spans="1:34" s="26" customFormat="1" ht="119.25" customHeight="1" x14ac:dyDescent="0.2">
      <c r="B2" s="20" t="s">
        <v>68</v>
      </c>
      <c r="C2" s="20" t="s">
        <v>318</v>
      </c>
      <c r="D2" s="20" t="s">
        <v>319</v>
      </c>
      <c r="E2" s="20" t="s">
        <v>72</v>
      </c>
      <c r="F2" s="20" t="s">
        <v>53</v>
      </c>
      <c r="G2" s="20" t="s">
        <v>320</v>
      </c>
      <c r="H2" s="20" t="s">
        <v>292</v>
      </c>
      <c r="I2" s="20" t="s">
        <v>321</v>
      </c>
      <c r="J2" s="20" t="s">
        <v>293</v>
      </c>
      <c r="K2" s="20" t="s">
        <v>54</v>
      </c>
      <c r="L2" s="20" t="s">
        <v>294</v>
      </c>
      <c r="M2" s="20" t="s">
        <v>295</v>
      </c>
      <c r="N2" s="20" t="s">
        <v>55</v>
      </c>
      <c r="O2" s="20" t="s">
        <v>56</v>
      </c>
      <c r="P2" s="20" t="s">
        <v>296</v>
      </c>
      <c r="Q2" s="20" t="s">
        <v>297</v>
      </c>
      <c r="R2" s="20" t="s">
        <v>328</v>
      </c>
      <c r="S2" s="20" t="s">
        <v>329</v>
      </c>
      <c r="T2" s="20" t="s">
        <v>298</v>
      </c>
      <c r="U2" s="20" t="s">
        <v>330</v>
      </c>
      <c r="V2" s="20" t="s">
        <v>331</v>
      </c>
      <c r="W2" s="20" t="s">
        <v>57</v>
      </c>
      <c r="X2" s="20" t="s">
        <v>58</v>
      </c>
      <c r="Y2" s="20" t="s">
        <v>322</v>
      </c>
    </row>
    <row r="3" spans="1:34" s="22" customFormat="1" ht="24" customHeight="1" x14ac:dyDescent="0.2">
      <c r="A3" s="44" t="s">
        <v>323</v>
      </c>
      <c r="B3" s="27" t="s">
        <v>2</v>
      </c>
      <c r="C3" s="41" t="s">
        <v>313</v>
      </c>
      <c r="D3" s="41" t="s">
        <v>314</v>
      </c>
      <c r="E3" s="41" t="s">
        <v>317</v>
      </c>
      <c r="F3" s="41" t="s">
        <v>59</v>
      </c>
      <c r="G3" s="41" t="s">
        <v>3</v>
      </c>
      <c r="H3" s="41" t="s">
        <v>289</v>
      </c>
      <c r="I3" s="41" t="s">
        <v>4</v>
      </c>
      <c r="J3" s="41" t="s">
        <v>290</v>
      </c>
      <c r="K3" s="41" t="s">
        <v>5</v>
      </c>
      <c r="L3" s="41" t="s">
        <v>291</v>
      </c>
      <c r="M3" s="41" t="s">
        <v>50</v>
      </c>
      <c r="N3" s="41" t="s">
        <v>6</v>
      </c>
      <c r="O3" s="41" t="s">
        <v>7</v>
      </c>
      <c r="P3" s="41" t="s">
        <v>8</v>
      </c>
      <c r="Q3" s="41" t="s">
        <v>9</v>
      </c>
      <c r="R3" s="41" t="s">
        <v>324</v>
      </c>
      <c r="S3" s="52" t="s">
        <v>325</v>
      </c>
      <c r="T3" s="52" t="s">
        <v>10</v>
      </c>
      <c r="U3" s="41" t="s">
        <v>326</v>
      </c>
      <c r="V3" s="41" t="s">
        <v>327</v>
      </c>
      <c r="W3" s="41" t="s">
        <v>11</v>
      </c>
      <c r="X3" s="41" t="s">
        <v>12</v>
      </c>
      <c r="Y3" s="41" t="s">
        <v>0</v>
      </c>
    </row>
    <row r="4" spans="1:34" ht="15" customHeight="1" x14ac:dyDescent="0.2">
      <c r="A4" s="45">
        <f>SUM(G4:X4)</f>
        <v>187</v>
      </c>
      <c r="B4" s="46">
        <v>41842</v>
      </c>
      <c r="C4" s="47" t="s">
        <v>315</v>
      </c>
      <c r="D4" s="47" t="s">
        <v>316</v>
      </c>
      <c r="E4" s="48">
        <v>2200</v>
      </c>
      <c r="F4" s="48">
        <v>1</v>
      </c>
      <c r="G4" s="48">
        <v>87</v>
      </c>
      <c r="H4" s="48">
        <v>11</v>
      </c>
      <c r="I4" s="48">
        <v>28</v>
      </c>
      <c r="J4" s="48">
        <v>15</v>
      </c>
      <c r="K4" s="48">
        <v>0</v>
      </c>
      <c r="L4" s="48">
        <v>0</v>
      </c>
      <c r="M4" s="48">
        <v>0</v>
      </c>
      <c r="N4" s="48">
        <v>0</v>
      </c>
      <c r="O4" s="48">
        <v>0</v>
      </c>
      <c r="P4" s="48">
        <v>0</v>
      </c>
      <c r="Q4" s="48">
        <v>1</v>
      </c>
      <c r="R4" s="48">
        <v>1</v>
      </c>
      <c r="S4" s="48">
        <v>0</v>
      </c>
      <c r="T4" s="48">
        <v>0</v>
      </c>
      <c r="U4" s="48">
        <v>0</v>
      </c>
      <c r="V4" s="48">
        <v>0</v>
      </c>
      <c r="W4" s="48">
        <v>42</v>
      </c>
      <c r="X4" s="48">
        <v>2</v>
      </c>
      <c r="Y4" s="49" t="s">
        <v>339</v>
      </c>
      <c r="Z4" s="23"/>
      <c r="AA4" s="23"/>
      <c r="AB4" s="23"/>
      <c r="AC4" s="23"/>
      <c r="AD4" s="23"/>
      <c r="AE4" s="23"/>
      <c r="AF4" s="23"/>
      <c r="AG4" s="23"/>
      <c r="AH4" s="23"/>
    </row>
    <row r="5" spans="1:34" ht="15" customHeight="1" x14ac:dyDescent="0.2">
      <c r="A5" s="45">
        <f t="shared" ref="A5:A68" si="0">SUM(G5:X5)</f>
        <v>177</v>
      </c>
      <c r="B5" s="46">
        <v>41842</v>
      </c>
      <c r="C5" s="47" t="s">
        <v>315</v>
      </c>
      <c r="D5" s="47" t="s">
        <v>316</v>
      </c>
      <c r="E5" s="48">
        <v>2215</v>
      </c>
      <c r="F5" s="48">
        <v>1</v>
      </c>
      <c r="G5" s="48">
        <v>87</v>
      </c>
      <c r="H5" s="48">
        <v>15</v>
      </c>
      <c r="I5" s="48">
        <v>25</v>
      </c>
      <c r="J5" s="48">
        <v>14</v>
      </c>
      <c r="K5" s="48">
        <v>0</v>
      </c>
      <c r="L5" s="48">
        <v>0</v>
      </c>
      <c r="M5" s="48">
        <v>0</v>
      </c>
      <c r="N5" s="48">
        <v>0</v>
      </c>
      <c r="O5" s="48">
        <v>0</v>
      </c>
      <c r="P5" s="48">
        <v>1</v>
      </c>
      <c r="Q5" s="48">
        <v>1</v>
      </c>
      <c r="R5" s="48">
        <v>0</v>
      </c>
      <c r="S5" s="48">
        <v>0</v>
      </c>
      <c r="T5" s="48">
        <v>0</v>
      </c>
      <c r="U5" s="48">
        <v>0</v>
      </c>
      <c r="V5" s="48">
        <v>0</v>
      </c>
      <c r="W5" s="48">
        <v>31</v>
      </c>
      <c r="X5" s="48">
        <v>3</v>
      </c>
      <c r="Y5" s="49"/>
      <c r="Z5" s="23"/>
      <c r="AA5" s="23"/>
      <c r="AB5" s="23"/>
      <c r="AC5" s="23"/>
      <c r="AD5" s="23"/>
      <c r="AE5" s="23"/>
      <c r="AF5" s="23"/>
      <c r="AG5" s="23"/>
      <c r="AH5" s="23"/>
    </row>
    <row r="6" spans="1:34" ht="15" customHeight="1" x14ac:dyDescent="0.2">
      <c r="A6" s="45">
        <f t="shared" si="0"/>
        <v>168</v>
      </c>
      <c r="B6" s="46">
        <v>41842</v>
      </c>
      <c r="C6" s="47" t="s">
        <v>315</v>
      </c>
      <c r="D6" s="47" t="s">
        <v>316</v>
      </c>
      <c r="E6" s="48">
        <v>2230</v>
      </c>
      <c r="F6" s="48">
        <v>1</v>
      </c>
      <c r="G6" s="48">
        <v>99</v>
      </c>
      <c r="H6" s="48">
        <v>10</v>
      </c>
      <c r="I6" s="48">
        <v>19</v>
      </c>
      <c r="J6" s="48">
        <v>8</v>
      </c>
      <c r="K6" s="48">
        <v>0</v>
      </c>
      <c r="L6" s="48">
        <v>0</v>
      </c>
      <c r="M6" s="48">
        <v>0</v>
      </c>
      <c r="N6" s="48">
        <v>1</v>
      </c>
      <c r="O6" s="48">
        <v>0</v>
      </c>
      <c r="P6" s="48">
        <v>0</v>
      </c>
      <c r="Q6" s="48">
        <v>2</v>
      </c>
      <c r="R6" s="48">
        <v>0</v>
      </c>
      <c r="S6" s="48">
        <v>0</v>
      </c>
      <c r="T6" s="48">
        <v>0</v>
      </c>
      <c r="U6" s="48">
        <v>0</v>
      </c>
      <c r="V6" s="48">
        <v>0</v>
      </c>
      <c r="W6" s="48">
        <v>29</v>
      </c>
      <c r="X6" s="48">
        <v>0</v>
      </c>
      <c r="Y6" s="49"/>
      <c r="Z6" s="23"/>
      <c r="AA6" s="23"/>
      <c r="AB6" s="23"/>
      <c r="AC6" s="23"/>
      <c r="AD6" s="23"/>
      <c r="AE6" s="23"/>
      <c r="AF6" s="23"/>
      <c r="AG6" s="23"/>
      <c r="AH6" s="23"/>
    </row>
    <row r="7" spans="1:34" ht="15" customHeight="1" x14ac:dyDescent="0.2">
      <c r="A7" s="45">
        <f t="shared" si="0"/>
        <v>138</v>
      </c>
      <c r="B7" s="46">
        <v>41842</v>
      </c>
      <c r="C7" s="47" t="s">
        <v>315</v>
      </c>
      <c r="D7" s="47" t="s">
        <v>316</v>
      </c>
      <c r="E7" s="48">
        <v>2245</v>
      </c>
      <c r="F7" s="48">
        <v>1</v>
      </c>
      <c r="G7" s="48">
        <v>93</v>
      </c>
      <c r="H7" s="48">
        <v>8</v>
      </c>
      <c r="I7" s="48">
        <v>14</v>
      </c>
      <c r="J7" s="48">
        <v>5</v>
      </c>
      <c r="K7" s="48">
        <v>0</v>
      </c>
      <c r="L7" s="48">
        <v>0</v>
      </c>
      <c r="M7" s="48">
        <v>0</v>
      </c>
      <c r="N7" s="48">
        <v>0</v>
      </c>
      <c r="O7" s="48">
        <v>0</v>
      </c>
      <c r="P7" s="48">
        <v>0</v>
      </c>
      <c r="Q7" s="48">
        <v>3</v>
      </c>
      <c r="R7" s="48">
        <v>0</v>
      </c>
      <c r="S7" s="48">
        <v>0</v>
      </c>
      <c r="T7" s="48">
        <v>0</v>
      </c>
      <c r="U7" s="48">
        <v>0</v>
      </c>
      <c r="V7" s="48">
        <v>0</v>
      </c>
      <c r="W7" s="48">
        <v>15</v>
      </c>
      <c r="X7" s="48">
        <v>0</v>
      </c>
      <c r="Y7" s="49"/>
      <c r="Z7" s="23"/>
      <c r="AA7" s="23"/>
      <c r="AB7" s="23"/>
      <c r="AC7" s="23"/>
      <c r="AD7" s="23"/>
      <c r="AE7" s="23"/>
      <c r="AF7" s="23"/>
      <c r="AG7" s="23"/>
      <c r="AH7" s="23"/>
    </row>
    <row r="8" spans="1:34" ht="15" customHeight="1" x14ac:dyDescent="0.2">
      <c r="A8" s="45">
        <f t="shared" si="0"/>
        <v>153</v>
      </c>
      <c r="B8" s="46">
        <v>41842</v>
      </c>
      <c r="C8" s="47" t="s">
        <v>315</v>
      </c>
      <c r="D8" s="47" t="s">
        <v>316</v>
      </c>
      <c r="E8" s="48">
        <v>2300</v>
      </c>
      <c r="F8" s="48">
        <v>1</v>
      </c>
      <c r="G8" s="48">
        <v>108</v>
      </c>
      <c r="H8" s="48">
        <v>9</v>
      </c>
      <c r="I8" s="48">
        <v>18</v>
      </c>
      <c r="J8" s="48">
        <v>4</v>
      </c>
      <c r="K8" s="48">
        <v>0</v>
      </c>
      <c r="L8" s="48">
        <v>0</v>
      </c>
      <c r="M8" s="48">
        <v>0</v>
      </c>
      <c r="N8" s="48">
        <v>1</v>
      </c>
      <c r="O8" s="48">
        <v>0</v>
      </c>
      <c r="P8" s="48">
        <v>0</v>
      </c>
      <c r="Q8" s="48">
        <v>0</v>
      </c>
      <c r="R8" s="48">
        <v>0</v>
      </c>
      <c r="S8" s="48">
        <v>0</v>
      </c>
      <c r="T8" s="48">
        <v>0</v>
      </c>
      <c r="U8" s="48">
        <v>0</v>
      </c>
      <c r="V8" s="48">
        <v>0</v>
      </c>
      <c r="W8" s="48">
        <v>13</v>
      </c>
      <c r="X8" s="48">
        <v>0</v>
      </c>
      <c r="Y8" s="49"/>
      <c r="Z8" s="23"/>
      <c r="AA8" s="23"/>
      <c r="AB8" s="23"/>
      <c r="AC8" s="23"/>
      <c r="AD8" s="23"/>
      <c r="AE8" s="23"/>
      <c r="AF8" s="23"/>
      <c r="AG8" s="23"/>
      <c r="AH8" s="23"/>
    </row>
    <row r="9" spans="1:34" ht="15" customHeight="1" x14ac:dyDescent="0.2">
      <c r="A9" s="45">
        <f t="shared" si="0"/>
        <v>151</v>
      </c>
      <c r="B9" s="46">
        <v>41842</v>
      </c>
      <c r="C9" s="47" t="s">
        <v>315</v>
      </c>
      <c r="D9" s="47" t="s">
        <v>316</v>
      </c>
      <c r="E9" s="48">
        <v>2315</v>
      </c>
      <c r="F9" s="48">
        <v>1</v>
      </c>
      <c r="G9" s="48">
        <v>107</v>
      </c>
      <c r="H9" s="48">
        <v>6</v>
      </c>
      <c r="I9" s="48">
        <v>17</v>
      </c>
      <c r="J9" s="48">
        <v>3</v>
      </c>
      <c r="K9" s="48">
        <v>0</v>
      </c>
      <c r="L9" s="48">
        <v>0</v>
      </c>
      <c r="M9" s="48">
        <v>0</v>
      </c>
      <c r="N9" s="48">
        <v>0</v>
      </c>
      <c r="O9" s="48">
        <v>1</v>
      </c>
      <c r="P9" s="48">
        <v>0</v>
      </c>
      <c r="Q9" s="48">
        <v>1</v>
      </c>
      <c r="R9" s="48">
        <v>0</v>
      </c>
      <c r="S9" s="48">
        <v>0</v>
      </c>
      <c r="T9" s="48">
        <v>0</v>
      </c>
      <c r="U9" s="48">
        <v>0</v>
      </c>
      <c r="V9" s="48">
        <v>0</v>
      </c>
      <c r="W9" s="48">
        <v>15</v>
      </c>
      <c r="X9" s="48">
        <v>1</v>
      </c>
      <c r="Y9" s="49"/>
      <c r="Z9" s="23"/>
      <c r="AA9" s="23"/>
      <c r="AB9" s="23"/>
      <c r="AC9" s="23"/>
      <c r="AD9" s="23"/>
      <c r="AE9" s="23"/>
      <c r="AF9" s="23"/>
      <c r="AG9" s="23"/>
      <c r="AH9" s="23"/>
    </row>
    <row r="10" spans="1:34" ht="15" customHeight="1" x14ac:dyDescent="0.2">
      <c r="A10" s="45">
        <f t="shared" si="0"/>
        <v>136</v>
      </c>
      <c r="B10" s="46">
        <v>41842</v>
      </c>
      <c r="C10" s="47" t="s">
        <v>315</v>
      </c>
      <c r="D10" s="47" t="s">
        <v>316</v>
      </c>
      <c r="E10" s="48">
        <v>2330</v>
      </c>
      <c r="F10" s="48">
        <v>1</v>
      </c>
      <c r="G10" s="48">
        <v>104</v>
      </c>
      <c r="H10" s="48">
        <v>5</v>
      </c>
      <c r="I10" s="48">
        <v>8</v>
      </c>
      <c r="J10" s="48">
        <v>6</v>
      </c>
      <c r="K10" s="48">
        <v>0</v>
      </c>
      <c r="L10" s="48">
        <v>0</v>
      </c>
      <c r="M10" s="48">
        <v>0</v>
      </c>
      <c r="N10" s="48">
        <v>0</v>
      </c>
      <c r="O10" s="48">
        <v>1</v>
      </c>
      <c r="P10" s="48">
        <v>0</v>
      </c>
      <c r="Q10" s="48">
        <v>0</v>
      </c>
      <c r="R10" s="48">
        <v>0</v>
      </c>
      <c r="S10" s="48">
        <v>0</v>
      </c>
      <c r="T10" s="48">
        <v>0</v>
      </c>
      <c r="U10" s="48">
        <v>0</v>
      </c>
      <c r="V10" s="48">
        <v>0</v>
      </c>
      <c r="W10" s="48">
        <v>12</v>
      </c>
      <c r="X10" s="48">
        <v>0</v>
      </c>
      <c r="Y10" s="49"/>
      <c r="Z10" s="23"/>
      <c r="AA10" s="23"/>
      <c r="AB10" s="23"/>
      <c r="AC10" s="23"/>
      <c r="AD10" s="23"/>
      <c r="AE10" s="23"/>
      <c r="AF10" s="23"/>
      <c r="AG10" s="23"/>
      <c r="AH10" s="23"/>
    </row>
    <row r="11" spans="1:34" ht="15" customHeight="1" x14ac:dyDescent="0.2">
      <c r="A11" s="45">
        <f t="shared" si="0"/>
        <v>111</v>
      </c>
      <c r="B11" s="46">
        <v>41842</v>
      </c>
      <c r="C11" s="47" t="s">
        <v>315</v>
      </c>
      <c r="D11" s="47" t="s">
        <v>316</v>
      </c>
      <c r="E11" s="48">
        <v>2345</v>
      </c>
      <c r="F11" s="48">
        <v>1</v>
      </c>
      <c r="G11" s="48">
        <v>83</v>
      </c>
      <c r="H11" s="48">
        <v>2</v>
      </c>
      <c r="I11" s="48">
        <v>12</v>
      </c>
      <c r="J11" s="48">
        <v>3</v>
      </c>
      <c r="K11" s="48">
        <v>0</v>
      </c>
      <c r="L11" s="48">
        <v>0</v>
      </c>
      <c r="M11" s="48">
        <v>0</v>
      </c>
      <c r="N11" s="48">
        <v>2</v>
      </c>
      <c r="O11" s="48">
        <v>1</v>
      </c>
      <c r="P11" s="48">
        <v>0</v>
      </c>
      <c r="Q11" s="48">
        <v>0</v>
      </c>
      <c r="R11" s="48">
        <v>0</v>
      </c>
      <c r="S11" s="48">
        <v>0</v>
      </c>
      <c r="T11" s="48">
        <v>0</v>
      </c>
      <c r="U11" s="48">
        <v>0</v>
      </c>
      <c r="V11" s="48">
        <v>0</v>
      </c>
      <c r="W11" s="48">
        <v>8</v>
      </c>
      <c r="X11" s="48">
        <v>0</v>
      </c>
      <c r="Y11" s="49"/>
      <c r="Z11" s="23"/>
      <c r="AA11" s="23"/>
      <c r="AB11" s="23"/>
      <c r="AC11" s="23"/>
      <c r="AD11" s="23"/>
      <c r="AE11" s="23"/>
      <c r="AF11" s="23"/>
      <c r="AG11" s="23"/>
      <c r="AH11" s="23"/>
    </row>
    <row r="12" spans="1:34" ht="15" customHeight="1" x14ac:dyDescent="0.2">
      <c r="A12" s="45">
        <f t="shared" si="0"/>
        <v>112</v>
      </c>
      <c r="B12" s="46">
        <v>41842</v>
      </c>
      <c r="C12" s="47" t="s">
        <v>315</v>
      </c>
      <c r="D12" s="47" t="s">
        <v>316</v>
      </c>
      <c r="E12" s="48">
        <v>0</v>
      </c>
      <c r="F12" s="48">
        <v>1</v>
      </c>
      <c r="G12" s="48">
        <v>90</v>
      </c>
      <c r="H12" s="48">
        <v>4</v>
      </c>
      <c r="I12" s="48">
        <v>3</v>
      </c>
      <c r="J12" s="48">
        <v>2</v>
      </c>
      <c r="K12" s="48">
        <v>0</v>
      </c>
      <c r="L12" s="48">
        <v>0</v>
      </c>
      <c r="M12" s="48">
        <v>0</v>
      </c>
      <c r="N12" s="48">
        <v>0</v>
      </c>
      <c r="O12" s="48">
        <v>0</v>
      </c>
      <c r="P12" s="48">
        <v>0</v>
      </c>
      <c r="Q12" s="48">
        <v>0</v>
      </c>
      <c r="R12" s="48">
        <v>1</v>
      </c>
      <c r="S12" s="48">
        <v>0</v>
      </c>
      <c r="T12" s="48">
        <v>0</v>
      </c>
      <c r="U12" s="48">
        <v>0</v>
      </c>
      <c r="V12" s="48">
        <v>0</v>
      </c>
      <c r="W12" s="48">
        <v>11</v>
      </c>
      <c r="X12" s="48">
        <v>1</v>
      </c>
      <c r="Y12" s="49"/>
      <c r="Z12" s="23"/>
      <c r="AA12" s="23"/>
      <c r="AB12" s="23"/>
      <c r="AC12" s="23"/>
      <c r="AD12" s="23"/>
      <c r="AE12" s="23"/>
      <c r="AF12" s="23"/>
      <c r="AG12" s="23"/>
      <c r="AH12" s="23"/>
    </row>
    <row r="13" spans="1:34" ht="15" customHeight="1" x14ac:dyDescent="0.2">
      <c r="A13" s="45">
        <f t="shared" si="0"/>
        <v>91</v>
      </c>
      <c r="B13" s="46">
        <v>41842</v>
      </c>
      <c r="C13" s="47" t="s">
        <v>315</v>
      </c>
      <c r="D13" s="47" t="s">
        <v>316</v>
      </c>
      <c r="E13" s="48">
        <v>15</v>
      </c>
      <c r="F13" s="48">
        <v>1</v>
      </c>
      <c r="G13" s="48">
        <v>75</v>
      </c>
      <c r="H13" s="48">
        <v>1</v>
      </c>
      <c r="I13" s="48">
        <v>4</v>
      </c>
      <c r="J13" s="48">
        <v>0</v>
      </c>
      <c r="K13" s="48">
        <v>0</v>
      </c>
      <c r="L13" s="48">
        <v>0</v>
      </c>
      <c r="M13" s="48">
        <v>0</v>
      </c>
      <c r="N13" s="48">
        <v>0</v>
      </c>
      <c r="O13" s="48">
        <v>1</v>
      </c>
      <c r="P13" s="48">
        <v>0</v>
      </c>
      <c r="Q13" s="48">
        <v>1</v>
      </c>
      <c r="R13" s="48">
        <v>0</v>
      </c>
      <c r="S13" s="48">
        <v>0</v>
      </c>
      <c r="T13" s="48">
        <v>0</v>
      </c>
      <c r="U13" s="48">
        <v>0</v>
      </c>
      <c r="V13" s="48">
        <v>0</v>
      </c>
      <c r="W13" s="48">
        <v>9</v>
      </c>
      <c r="X13" s="48">
        <v>0</v>
      </c>
      <c r="Y13" s="49"/>
      <c r="Z13" s="23"/>
      <c r="AA13" s="23"/>
      <c r="AB13" s="23"/>
      <c r="AC13" s="23"/>
      <c r="AD13" s="23"/>
      <c r="AE13" s="23"/>
      <c r="AF13" s="23"/>
      <c r="AG13" s="23"/>
      <c r="AH13" s="23"/>
    </row>
    <row r="14" spans="1:34" ht="15" customHeight="1" x14ac:dyDescent="0.2">
      <c r="A14" s="45">
        <f t="shared" si="0"/>
        <v>64</v>
      </c>
      <c r="B14" s="46">
        <v>41842</v>
      </c>
      <c r="C14" s="47" t="s">
        <v>315</v>
      </c>
      <c r="D14" s="47" t="s">
        <v>316</v>
      </c>
      <c r="E14" s="48">
        <v>30</v>
      </c>
      <c r="F14" s="48">
        <v>1</v>
      </c>
      <c r="G14" s="48">
        <v>58</v>
      </c>
      <c r="H14" s="48">
        <v>0</v>
      </c>
      <c r="I14" s="48">
        <v>1</v>
      </c>
      <c r="J14" s="48">
        <v>0</v>
      </c>
      <c r="K14" s="48">
        <v>0</v>
      </c>
      <c r="L14" s="48">
        <v>0</v>
      </c>
      <c r="M14" s="48">
        <v>0</v>
      </c>
      <c r="N14" s="48">
        <v>0</v>
      </c>
      <c r="O14" s="48">
        <v>2</v>
      </c>
      <c r="P14" s="48">
        <v>0</v>
      </c>
      <c r="Q14" s="48">
        <v>0</v>
      </c>
      <c r="R14" s="48">
        <v>0</v>
      </c>
      <c r="S14" s="48">
        <v>0</v>
      </c>
      <c r="T14" s="48">
        <v>0</v>
      </c>
      <c r="U14" s="48">
        <v>0</v>
      </c>
      <c r="V14" s="48">
        <v>0</v>
      </c>
      <c r="W14" s="48">
        <v>3</v>
      </c>
      <c r="X14" s="48">
        <v>0</v>
      </c>
      <c r="Y14" s="49"/>
      <c r="Z14" s="23"/>
      <c r="AA14" s="23"/>
      <c r="AB14" s="23"/>
      <c r="AC14" s="23"/>
      <c r="AD14" s="23"/>
      <c r="AE14" s="23"/>
      <c r="AF14" s="23"/>
      <c r="AG14" s="23"/>
      <c r="AH14" s="23"/>
    </row>
    <row r="15" spans="1:34" ht="15" customHeight="1" x14ac:dyDescent="0.2">
      <c r="A15" s="45">
        <f t="shared" si="0"/>
        <v>76</v>
      </c>
      <c r="B15" s="46">
        <v>41842</v>
      </c>
      <c r="C15" s="47" t="s">
        <v>315</v>
      </c>
      <c r="D15" s="47" t="s">
        <v>316</v>
      </c>
      <c r="E15" s="48">
        <v>45</v>
      </c>
      <c r="F15" s="48">
        <v>1</v>
      </c>
      <c r="G15" s="48">
        <v>66</v>
      </c>
      <c r="H15" s="48">
        <v>1</v>
      </c>
      <c r="I15" s="48">
        <v>2</v>
      </c>
      <c r="J15" s="48">
        <v>0</v>
      </c>
      <c r="K15" s="48">
        <v>0</v>
      </c>
      <c r="L15" s="48">
        <v>0</v>
      </c>
      <c r="M15" s="48">
        <v>0</v>
      </c>
      <c r="N15" s="48">
        <v>1</v>
      </c>
      <c r="O15" s="48">
        <v>0</v>
      </c>
      <c r="P15" s="48">
        <v>0</v>
      </c>
      <c r="Q15" s="48">
        <v>0</v>
      </c>
      <c r="R15" s="48">
        <v>0</v>
      </c>
      <c r="S15" s="48">
        <v>0</v>
      </c>
      <c r="T15" s="48">
        <v>0</v>
      </c>
      <c r="U15" s="48">
        <v>0</v>
      </c>
      <c r="V15" s="48">
        <v>0</v>
      </c>
      <c r="W15" s="48">
        <v>6</v>
      </c>
      <c r="X15" s="48">
        <v>0</v>
      </c>
      <c r="Y15" s="49"/>
      <c r="Z15" s="23"/>
      <c r="AA15" s="23"/>
      <c r="AB15" s="23"/>
      <c r="AC15" s="23"/>
      <c r="AD15" s="23"/>
      <c r="AE15" s="23"/>
      <c r="AF15" s="23"/>
      <c r="AG15" s="23"/>
      <c r="AH15" s="23"/>
    </row>
    <row r="16" spans="1:34" ht="15" customHeight="1" x14ac:dyDescent="0.2">
      <c r="A16" s="45">
        <f t="shared" si="0"/>
        <v>63</v>
      </c>
      <c r="B16" s="46">
        <v>41842</v>
      </c>
      <c r="C16" s="47" t="s">
        <v>315</v>
      </c>
      <c r="D16" s="47" t="s">
        <v>316</v>
      </c>
      <c r="E16" s="48">
        <v>100</v>
      </c>
      <c r="F16" s="48">
        <v>1</v>
      </c>
      <c r="G16" s="48">
        <v>57</v>
      </c>
      <c r="H16" s="48">
        <v>0</v>
      </c>
      <c r="I16" s="48">
        <v>1</v>
      </c>
      <c r="J16" s="48">
        <v>0</v>
      </c>
      <c r="K16" s="48">
        <v>0</v>
      </c>
      <c r="L16" s="48">
        <v>0</v>
      </c>
      <c r="M16" s="48">
        <v>0</v>
      </c>
      <c r="N16" s="48">
        <v>1</v>
      </c>
      <c r="O16" s="48">
        <v>0</v>
      </c>
      <c r="P16" s="48">
        <v>0</v>
      </c>
      <c r="Q16" s="48">
        <v>0</v>
      </c>
      <c r="R16" s="48">
        <v>0</v>
      </c>
      <c r="S16" s="48">
        <v>0</v>
      </c>
      <c r="T16" s="48">
        <v>0</v>
      </c>
      <c r="U16" s="48">
        <v>0</v>
      </c>
      <c r="V16" s="48">
        <v>0</v>
      </c>
      <c r="W16" s="48">
        <v>4</v>
      </c>
      <c r="X16" s="48">
        <v>0</v>
      </c>
      <c r="Y16" s="49"/>
      <c r="Z16" s="23"/>
      <c r="AA16" s="23"/>
      <c r="AB16" s="23"/>
      <c r="AC16" s="23"/>
      <c r="AD16" s="23"/>
      <c r="AE16" s="23"/>
      <c r="AF16" s="23"/>
      <c r="AG16" s="23"/>
      <c r="AH16" s="23"/>
    </row>
    <row r="17" spans="1:34" ht="15" customHeight="1" x14ac:dyDescent="0.2">
      <c r="A17" s="45">
        <f t="shared" si="0"/>
        <v>61</v>
      </c>
      <c r="B17" s="46">
        <v>41842</v>
      </c>
      <c r="C17" s="47" t="s">
        <v>315</v>
      </c>
      <c r="D17" s="47" t="s">
        <v>316</v>
      </c>
      <c r="E17" s="48">
        <v>115</v>
      </c>
      <c r="F17" s="48">
        <v>1</v>
      </c>
      <c r="G17" s="48">
        <v>56</v>
      </c>
      <c r="H17" s="48">
        <v>0</v>
      </c>
      <c r="I17" s="48">
        <v>0</v>
      </c>
      <c r="J17" s="48">
        <v>0</v>
      </c>
      <c r="K17" s="48">
        <v>0</v>
      </c>
      <c r="L17" s="48">
        <v>0</v>
      </c>
      <c r="M17" s="48">
        <v>0</v>
      </c>
      <c r="N17" s="48">
        <v>0</v>
      </c>
      <c r="O17" s="48">
        <v>1</v>
      </c>
      <c r="P17" s="48">
        <v>0</v>
      </c>
      <c r="Q17" s="48">
        <v>0</v>
      </c>
      <c r="R17" s="48">
        <v>0</v>
      </c>
      <c r="S17" s="48">
        <v>0</v>
      </c>
      <c r="T17" s="48">
        <v>0</v>
      </c>
      <c r="U17" s="48">
        <v>0</v>
      </c>
      <c r="V17" s="48">
        <v>0</v>
      </c>
      <c r="W17" s="48">
        <v>3</v>
      </c>
      <c r="X17" s="48">
        <v>1</v>
      </c>
      <c r="Y17" s="49"/>
      <c r="Z17" s="23"/>
      <c r="AA17" s="23"/>
      <c r="AB17" s="23"/>
      <c r="AC17" s="23"/>
      <c r="AD17" s="23"/>
      <c r="AE17" s="23"/>
      <c r="AF17" s="23"/>
      <c r="AG17" s="23"/>
      <c r="AH17" s="23"/>
    </row>
    <row r="18" spans="1:34" ht="15" customHeight="1" x14ac:dyDescent="0.2">
      <c r="A18" s="45">
        <f t="shared" si="0"/>
        <v>37</v>
      </c>
      <c r="B18" s="46">
        <v>41842</v>
      </c>
      <c r="C18" s="47" t="s">
        <v>315</v>
      </c>
      <c r="D18" s="47" t="s">
        <v>316</v>
      </c>
      <c r="E18" s="48">
        <v>130</v>
      </c>
      <c r="F18" s="48">
        <v>1</v>
      </c>
      <c r="G18" s="48">
        <v>34</v>
      </c>
      <c r="H18" s="48">
        <v>0</v>
      </c>
      <c r="I18" s="48">
        <v>0</v>
      </c>
      <c r="J18" s="48">
        <v>0</v>
      </c>
      <c r="K18" s="48">
        <v>0</v>
      </c>
      <c r="L18" s="48">
        <v>0</v>
      </c>
      <c r="M18" s="48">
        <v>0</v>
      </c>
      <c r="N18" s="48">
        <v>0</v>
      </c>
      <c r="O18" s="48">
        <v>0</v>
      </c>
      <c r="P18" s="48">
        <v>0</v>
      </c>
      <c r="Q18" s="48">
        <v>0</v>
      </c>
      <c r="R18" s="48">
        <v>0</v>
      </c>
      <c r="S18" s="48">
        <v>0</v>
      </c>
      <c r="T18" s="48">
        <v>0</v>
      </c>
      <c r="U18" s="48">
        <v>0</v>
      </c>
      <c r="V18" s="48">
        <v>0</v>
      </c>
      <c r="W18" s="48">
        <v>3</v>
      </c>
      <c r="X18" s="48">
        <v>0</v>
      </c>
      <c r="Y18" s="49"/>
      <c r="Z18" s="23"/>
      <c r="AA18" s="23"/>
      <c r="AB18" s="23"/>
      <c r="AC18" s="23"/>
      <c r="AD18" s="23"/>
      <c r="AE18" s="23"/>
      <c r="AF18" s="23"/>
      <c r="AG18" s="23"/>
      <c r="AH18" s="23"/>
    </row>
    <row r="19" spans="1:34" ht="15" customHeight="1" x14ac:dyDescent="0.2">
      <c r="A19" s="45">
        <f t="shared" si="0"/>
        <v>41</v>
      </c>
      <c r="B19" s="46">
        <v>41842</v>
      </c>
      <c r="C19" s="47" t="s">
        <v>315</v>
      </c>
      <c r="D19" s="47" t="s">
        <v>316</v>
      </c>
      <c r="E19" s="48">
        <v>145</v>
      </c>
      <c r="F19" s="48">
        <v>1</v>
      </c>
      <c r="G19" s="48">
        <v>40</v>
      </c>
      <c r="H19" s="48">
        <v>0</v>
      </c>
      <c r="I19" s="48">
        <v>0</v>
      </c>
      <c r="J19" s="48">
        <v>0</v>
      </c>
      <c r="K19" s="48">
        <v>0</v>
      </c>
      <c r="L19" s="48">
        <v>0</v>
      </c>
      <c r="M19" s="48">
        <v>0</v>
      </c>
      <c r="N19" s="48">
        <v>0</v>
      </c>
      <c r="O19" s="48">
        <v>0</v>
      </c>
      <c r="P19" s="48">
        <v>0</v>
      </c>
      <c r="Q19" s="48">
        <v>0</v>
      </c>
      <c r="R19" s="48">
        <v>0</v>
      </c>
      <c r="S19" s="48">
        <v>0</v>
      </c>
      <c r="T19" s="48">
        <v>0</v>
      </c>
      <c r="U19" s="48">
        <v>0</v>
      </c>
      <c r="V19" s="48">
        <v>0</v>
      </c>
      <c r="W19" s="48">
        <v>1</v>
      </c>
      <c r="X19" s="48">
        <v>0</v>
      </c>
      <c r="Y19" s="49"/>
      <c r="Z19" s="23"/>
      <c r="AA19" s="23"/>
      <c r="AB19" s="23"/>
      <c r="AC19" s="23"/>
      <c r="AD19" s="23"/>
      <c r="AE19" s="23"/>
      <c r="AF19" s="23"/>
      <c r="AG19" s="23"/>
      <c r="AH19" s="23"/>
    </row>
    <row r="20" spans="1:34" ht="15" customHeight="1" x14ac:dyDescent="0.2">
      <c r="A20" s="45">
        <f t="shared" si="0"/>
        <v>36</v>
      </c>
      <c r="B20" s="46">
        <v>41842</v>
      </c>
      <c r="C20" s="47" t="s">
        <v>315</v>
      </c>
      <c r="D20" s="47" t="s">
        <v>316</v>
      </c>
      <c r="E20" s="48">
        <v>200</v>
      </c>
      <c r="F20" s="48">
        <v>1</v>
      </c>
      <c r="G20" s="48">
        <v>34</v>
      </c>
      <c r="H20" s="48">
        <v>0</v>
      </c>
      <c r="I20" s="48">
        <v>0</v>
      </c>
      <c r="J20" s="48">
        <v>0</v>
      </c>
      <c r="K20" s="48">
        <v>0</v>
      </c>
      <c r="L20" s="48">
        <v>0</v>
      </c>
      <c r="M20" s="48">
        <v>0</v>
      </c>
      <c r="N20" s="48">
        <v>0</v>
      </c>
      <c r="O20" s="48">
        <v>0</v>
      </c>
      <c r="P20" s="48">
        <v>0</v>
      </c>
      <c r="Q20" s="48">
        <v>0</v>
      </c>
      <c r="R20" s="48">
        <v>0</v>
      </c>
      <c r="S20" s="48">
        <v>0</v>
      </c>
      <c r="T20" s="48">
        <v>0</v>
      </c>
      <c r="U20" s="48">
        <v>0</v>
      </c>
      <c r="V20" s="48">
        <v>0</v>
      </c>
      <c r="W20" s="48">
        <v>2</v>
      </c>
      <c r="X20" s="48">
        <v>0</v>
      </c>
      <c r="Y20" s="49"/>
      <c r="Z20" s="23"/>
      <c r="AA20" s="23"/>
      <c r="AB20" s="23"/>
      <c r="AC20" s="23"/>
      <c r="AD20" s="23"/>
      <c r="AE20" s="23"/>
      <c r="AF20" s="23"/>
      <c r="AG20" s="23"/>
      <c r="AH20" s="23"/>
    </row>
    <row r="21" spans="1:34" ht="15" customHeight="1" x14ac:dyDescent="0.2">
      <c r="A21" s="45">
        <f t="shared" si="0"/>
        <v>35</v>
      </c>
      <c r="B21" s="46">
        <v>41842</v>
      </c>
      <c r="C21" s="47" t="s">
        <v>315</v>
      </c>
      <c r="D21" s="47" t="s">
        <v>316</v>
      </c>
      <c r="E21" s="48">
        <v>215</v>
      </c>
      <c r="F21" s="48">
        <v>1</v>
      </c>
      <c r="G21" s="48">
        <v>34</v>
      </c>
      <c r="H21" s="48">
        <v>0</v>
      </c>
      <c r="I21" s="48">
        <v>0</v>
      </c>
      <c r="J21" s="48">
        <v>0</v>
      </c>
      <c r="K21" s="48">
        <v>0</v>
      </c>
      <c r="L21" s="48">
        <v>0</v>
      </c>
      <c r="M21" s="48">
        <v>0</v>
      </c>
      <c r="N21" s="48">
        <v>0</v>
      </c>
      <c r="O21" s="48">
        <v>0</v>
      </c>
      <c r="P21" s="48">
        <v>0</v>
      </c>
      <c r="Q21" s="48">
        <v>0</v>
      </c>
      <c r="R21" s="48">
        <v>0</v>
      </c>
      <c r="S21" s="48">
        <v>0</v>
      </c>
      <c r="T21" s="48">
        <v>0</v>
      </c>
      <c r="U21" s="48">
        <v>0</v>
      </c>
      <c r="V21" s="48">
        <v>0</v>
      </c>
      <c r="W21" s="48">
        <v>1</v>
      </c>
      <c r="X21" s="48">
        <v>0</v>
      </c>
      <c r="Y21" s="49"/>
      <c r="Z21" s="23"/>
      <c r="AA21" s="23"/>
      <c r="AB21" s="23"/>
      <c r="AC21" s="23"/>
      <c r="AD21" s="23"/>
      <c r="AE21" s="23"/>
      <c r="AF21" s="23"/>
      <c r="AG21" s="23"/>
      <c r="AH21" s="23"/>
    </row>
    <row r="22" spans="1:34" ht="15" customHeight="1" x14ac:dyDescent="0.2">
      <c r="A22" s="45">
        <f t="shared" si="0"/>
        <v>52</v>
      </c>
      <c r="B22" s="46">
        <v>41842</v>
      </c>
      <c r="C22" s="47" t="s">
        <v>315</v>
      </c>
      <c r="D22" s="47" t="s">
        <v>316</v>
      </c>
      <c r="E22" s="48">
        <v>230</v>
      </c>
      <c r="F22" s="48">
        <v>1</v>
      </c>
      <c r="G22" s="48">
        <v>48</v>
      </c>
      <c r="H22" s="48">
        <v>0</v>
      </c>
      <c r="I22" s="48">
        <v>0</v>
      </c>
      <c r="J22" s="48">
        <v>0</v>
      </c>
      <c r="K22" s="48">
        <v>0</v>
      </c>
      <c r="L22" s="48">
        <v>0</v>
      </c>
      <c r="M22" s="48">
        <v>0</v>
      </c>
      <c r="N22" s="48">
        <v>0</v>
      </c>
      <c r="O22" s="48">
        <v>0</v>
      </c>
      <c r="P22" s="48">
        <v>0</v>
      </c>
      <c r="Q22" s="48">
        <v>0</v>
      </c>
      <c r="R22" s="48">
        <v>1</v>
      </c>
      <c r="S22" s="48">
        <v>0</v>
      </c>
      <c r="T22" s="48">
        <v>0</v>
      </c>
      <c r="U22" s="48">
        <v>0</v>
      </c>
      <c r="V22" s="48">
        <v>0</v>
      </c>
      <c r="W22" s="48">
        <v>3</v>
      </c>
      <c r="X22" s="48">
        <v>0</v>
      </c>
      <c r="Y22" s="49"/>
      <c r="Z22" s="23"/>
      <c r="AA22" s="23"/>
      <c r="AB22" s="23"/>
      <c r="AC22" s="23"/>
      <c r="AD22" s="23"/>
      <c r="AE22" s="23"/>
      <c r="AF22" s="23"/>
      <c r="AG22" s="23"/>
      <c r="AH22" s="23"/>
    </row>
    <row r="23" spans="1:34" ht="15" customHeight="1" x14ac:dyDescent="0.2">
      <c r="A23" s="45">
        <f t="shared" si="0"/>
        <v>51</v>
      </c>
      <c r="B23" s="46">
        <v>41842</v>
      </c>
      <c r="C23" s="47" t="s">
        <v>315</v>
      </c>
      <c r="D23" s="47" t="s">
        <v>316</v>
      </c>
      <c r="E23" s="48">
        <v>245</v>
      </c>
      <c r="F23" s="48">
        <v>1</v>
      </c>
      <c r="G23" s="48">
        <v>43</v>
      </c>
      <c r="H23" s="48">
        <v>0</v>
      </c>
      <c r="I23" s="48">
        <v>0</v>
      </c>
      <c r="J23" s="48">
        <v>0</v>
      </c>
      <c r="K23" s="48">
        <v>0</v>
      </c>
      <c r="L23" s="48">
        <v>0</v>
      </c>
      <c r="M23" s="48">
        <v>0</v>
      </c>
      <c r="N23" s="48">
        <v>0</v>
      </c>
      <c r="O23" s="48">
        <v>0</v>
      </c>
      <c r="P23" s="48">
        <v>0</v>
      </c>
      <c r="Q23" s="48">
        <v>2</v>
      </c>
      <c r="R23" s="48">
        <v>1</v>
      </c>
      <c r="S23" s="48">
        <v>0</v>
      </c>
      <c r="T23" s="48">
        <v>0</v>
      </c>
      <c r="U23" s="48">
        <v>0</v>
      </c>
      <c r="V23" s="48">
        <v>0</v>
      </c>
      <c r="W23" s="48">
        <v>5</v>
      </c>
      <c r="X23" s="48">
        <v>0</v>
      </c>
      <c r="Y23" s="49"/>
      <c r="Z23" s="23"/>
      <c r="AA23" s="23"/>
      <c r="AB23" s="23"/>
      <c r="AC23" s="23"/>
      <c r="AD23" s="23"/>
      <c r="AE23" s="23"/>
      <c r="AF23" s="23"/>
      <c r="AG23" s="23"/>
      <c r="AH23" s="23"/>
    </row>
    <row r="24" spans="1:34" ht="15" customHeight="1" x14ac:dyDescent="0.2">
      <c r="A24" s="45">
        <f t="shared" si="0"/>
        <v>42</v>
      </c>
      <c r="B24" s="46">
        <v>41842</v>
      </c>
      <c r="C24" s="47" t="s">
        <v>315</v>
      </c>
      <c r="D24" s="47" t="s">
        <v>316</v>
      </c>
      <c r="E24" s="48">
        <v>300</v>
      </c>
      <c r="F24" s="48">
        <v>1</v>
      </c>
      <c r="G24" s="48">
        <v>34</v>
      </c>
      <c r="H24" s="48">
        <v>0</v>
      </c>
      <c r="I24" s="48">
        <v>0</v>
      </c>
      <c r="J24" s="48">
        <v>0</v>
      </c>
      <c r="K24" s="48">
        <v>0</v>
      </c>
      <c r="L24" s="48">
        <v>0</v>
      </c>
      <c r="M24" s="48">
        <v>0</v>
      </c>
      <c r="N24" s="48">
        <v>1</v>
      </c>
      <c r="O24" s="48">
        <v>0</v>
      </c>
      <c r="P24" s="48">
        <v>0</v>
      </c>
      <c r="Q24" s="48">
        <v>0</v>
      </c>
      <c r="R24" s="48">
        <v>1</v>
      </c>
      <c r="S24" s="48">
        <v>0</v>
      </c>
      <c r="T24" s="48">
        <v>0</v>
      </c>
      <c r="U24" s="48">
        <v>0</v>
      </c>
      <c r="V24" s="48">
        <v>0</v>
      </c>
      <c r="W24" s="48">
        <v>5</v>
      </c>
      <c r="X24" s="48">
        <v>1</v>
      </c>
      <c r="Y24" s="49"/>
      <c r="Z24" s="23"/>
      <c r="AA24" s="23"/>
      <c r="AB24" s="23"/>
      <c r="AC24" s="23"/>
      <c r="AD24" s="23"/>
      <c r="AE24" s="23"/>
      <c r="AF24" s="23"/>
      <c r="AG24" s="23"/>
      <c r="AH24" s="23"/>
    </row>
    <row r="25" spans="1:34" ht="15" customHeight="1" x14ac:dyDescent="0.2">
      <c r="A25" s="45">
        <f t="shared" si="0"/>
        <v>28</v>
      </c>
      <c r="B25" s="46">
        <v>41842</v>
      </c>
      <c r="C25" s="47" t="s">
        <v>315</v>
      </c>
      <c r="D25" s="47" t="s">
        <v>316</v>
      </c>
      <c r="E25" s="48">
        <v>315</v>
      </c>
      <c r="F25" s="48">
        <v>1</v>
      </c>
      <c r="G25" s="48">
        <v>26</v>
      </c>
      <c r="H25" s="48">
        <v>0</v>
      </c>
      <c r="I25" s="48">
        <v>0</v>
      </c>
      <c r="J25" s="48">
        <v>0</v>
      </c>
      <c r="K25" s="48">
        <v>0</v>
      </c>
      <c r="L25" s="48">
        <v>0</v>
      </c>
      <c r="M25" s="48">
        <v>0</v>
      </c>
      <c r="N25" s="48">
        <v>0</v>
      </c>
      <c r="O25" s="48">
        <v>0</v>
      </c>
      <c r="P25" s="48">
        <v>0</v>
      </c>
      <c r="Q25" s="48">
        <v>0</v>
      </c>
      <c r="R25" s="48">
        <v>0</v>
      </c>
      <c r="S25" s="48">
        <v>0</v>
      </c>
      <c r="T25" s="48">
        <v>0</v>
      </c>
      <c r="U25" s="48">
        <v>0</v>
      </c>
      <c r="V25" s="48">
        <v>0</v>
      </c>
      <c r="W25" s="48">
        <v>1</v>
      </c>
      <c r="X25" s="48">
        <v>1</v>
      </c>
      <c r="Y25" s="49"/>
      <c r="Z25" s="23"/>
      <c r="AA25" s="23"/>
      <c r="AB25" s="23"/>
      <c r="AC25" s="23"/>
      <c r="AD25" s="23"/>
      <c r="AE25" s="23"/>
      <c r="AF25" s="23"/>
      <c r="AG25" s="23"/>
      <c r="AH25" s="23"/>
    </row>
    <row r="26" spans="1:34" ht="15" customHeight="1" x14ac:dyDescent="0.2">
      <c r="A26" s="45">
        <f t="shared" si="0"/>
        <v>31</v>
      </c>
      <c r="B26" s="46">
        <v>41842</v>
      </c>
      <c r="C26" s="47" t="s">
        <v>315</v>
      </c>
      <c r="D26" s="47" t="s">
        <v>316</v>
      </c>
      <c r="E26" s="48">
        <v>330</v>
      </c>
      <c r="F26" s="48">
        <v>1</v>
      </c>
      <c r="G26" s="48">
        <v>25</v>
      </c>
      <c r="H26" s="48">
        <v>0</v>
      </c>
      <c r="I26" s="48">
        <v>0</v>
      </c>
      <c r="J26" s="48">
        <v>0</v>
      </c>
      <c r="K26" s="48">
        <v>0</v>
      </c>
      <c r="L26" s="48">
        <v>0</v>
      </c>
      <c r="M26" s="48">
        <v>0</v>
      </c>
      <c r="N26" s="48">
        <v>1</v>
      </c>
      <c r="O26" s="48">
        <v>0</v>
      </c>
      <c r="P26" s="48">
        <v>0</v>
      </c>
      <c r="Q26" s="48">
        <v>0</v>
      </c>
      <c r="R26" s="48">
        <v>1</v>
      </c>
      <c r="S26" s="48">
        <v>0</v>
      </c>
      <c r="T26" s="48">
        <v>0</v>
      </c>
      <c r="U26" s="48">
        <v>0</v>
      </c>
      <c r="V26" s="48">
        <v>0</v>
      </c>
      <c r="W26" s="48">
        <v>4</v>
      </c>
      <c r="X26" s="48">
        <v>0</v>
      </c>
      <c r="Y26" s="49"/>
      <c r="Z26" s="23"/>
      <c r="AA26" s="23"/>
      <c r="AB26" s="23"/>
      <c r="AC26" s="23"/>
      <c r="AD26" s="23"/>
      <c r="AE26" s="23"/>
      <c r="AF26" s="23"/>
      <c r="AG26" s="23"/>
      <c r="AH26" s="23"/>
    </row>
    <row r="27" spans="1:34" ht="15" customHeight="1" x14ac:dyDescent="0.2">
      <c r="A27" s="45">
        <f t="shared" si="0"/>
        <v>14</v>
      </c>
      <c r="B27" s="46">
        <v>41842</v>
      </c>
      <c r="C27" s="47" t="s">
        <v>315</v>
      </c>
      <c r="D27" s="47" t="s">
        <v>316</v>
      </c>
      <c r="E27" s="48">
        <v>345</v>
      </c>
      <c r="F27" s="48">
        <v>1</v>
      </c>
      <c r="G27" s="48">
        <v>13</v>
      </c>
      <c r="H27" s="48">
        <v>0</v>
      </c>
      <c r="I27" s="48">
        <v>0</v>
      </c>
      <c r="J27" s="48">
        <v>0</v>
      </c>
      <c r="K27" s="48">
        <v>0</v>
      </c>
      <c r="L27" s="48">
        <v>0</v>
      </c>
      <c r="M27" s="48">
        <v>0</v>
      </c>
      <c r="N27" s="48">
        <v>0</v>
      </c>
      <c r="O27" s="48">
        <v>0</v>
      </c>
      <c r="P27" s="48">
        <v>0</v>
      </c>
      <c r="Q27" s="48">
        <v>0</v>
      </c>
      <c r="R27" s="48">
        <v>0</v>
      </c>
      <c r="S27" s="48">
        <v>0</v>
      </c>
      <c r="T27" s="48">
        <v>0</v>
      </c>
      <c r="U27" s="48">
        <v>0</v>
      </c>
      <c r="V27" s="48">
        <v>0</v>
      </c>
      <c r="W27" s="48">
        <v>1</v>
      </c>
      <c r="X27" s="48">
        <v>0</v>
      </c>
      <c r="Y27" s="49"/>
      <c r="Z27" s="23"/>
      <c r="AA27" s="23"/>
      <c r="AB27" s="23"/>
      <c r="AC27" s="23"/>
      <c r="AD27" s="23"/>
      <c r="AE27" s="23"/>
      <c r="AF27" s="23"/>
      <c r="AG27" s="23"/>
      <c r="AH27" s="23"/>
    </row>
    <row r="28" spans="1:34" ht="15" customHeight="1" x14ac:dyDescent="0.2">
      <c r="A28" s="45">
        <f t="shared" si="0"/>
        <v>28</v>
      </c>
      <c r="B28" s="46">
        <v>41842</v>
      </c>
      <c r="C28" s="47" t="s">
        <v>315</v>
      </c>
      <c r="D28" s="47" t="s">
        <v>316</v>
      </c>
      <c r="E28" s="48">
        <v>400</v>
      </c>
      <c r="F28" s="48">
        <v>1</v>
      </c>
      <c r="G28" s="48">
        <v>20</v>
      </c>
      <c r="H28" s="48">
        <v>0</v>
      </c>
      <c r="I28" s="48">
        <v>0</v>
      </c>
      <c r="J28" s="48">
        <v>1</v>
      </c>
      <c r="K28" s="48">
        <v>0</v>
      </c>
      <c r="L28" s="48">
        <v>0</v>
      </c>
      <c r="M28" s="48">
        <v>0</v>
      </c>
      <c r="N28" s="48">
        <v>1</v>
      </c>
      <c r="O28" s="48">
        <v>0</v>
      </c>
      <c r="P28" s="48">
        <v>1</v>
      </c>
      <c r="Q28" s="48">
        <v>1</v>
      </c>
      <c r="R28" s="48">
        <v>1</v>
      </c>
      <c r="S28" s="48">
        <v>0</v>
      </c>
      <c r="T28" s="48">
        <v>0</v>
      </c>
      <c r="U28" s="48">
        <v>0</v>
      </c>
      <c r="V28" s="48">
        <v>0</v>
      </c>
      <c r="W28" s="48">
        <v>3</v>
      </c>
      <c r="X28" s="48">
        <v>0</v>
      </c>
      <c r="Y28" s="49"/>
      <c r="Z28" s="23"/>
      <c r="AA28" s="23"/>
      <c r="AB28" s="23"/>
      <c r="AC28" s="23"/>
      <c r="AD28" s="23"/>
      <c r="AE28" s="23"/>
      <c r="AF28" s="23"/>
      <c r="AG28" s="23"/>
      <c r="AH28" s="23"/>
    </row>
    <row r="29" spans="1:34" ht="15" customHeight="1" x14ac:dyDescent="0.2">
      <c r="A29" s="45">
        <f t="shared" si="0"/>
        <v>21</v>
      </c>
      <c r="B29" s="46">
        <v>41842</v>
      </c>
      <c r="C29" s="47" t="s">
        <v>315</v>
      </c>
      <c r="D29" s="47" t="s">
        <v>316</v>
      </c>
      <c r="E29" s="48">
        <v>415</v>
      </c>
      <c r="F29" s="48">
        <v>1</v>
      </c>
      <c r="G29" s="48">
        <v>16</v>
      </c>
      <c r="H29" s="48">
        <v>0</v>
      </c>
      <c r="I29" s="48">
        <v>0</v>
      </c>
      <c r="J29" s="48">
        <v>0</v>
      </c>
      <c r="K29" s="48">
        <v>0</v>
      </c>
      <c r="L29" s="48">
        <v>0</v>
      </c>
      <c r="M29" s="48">
        <v>0</v>
      </c>
      <c r="N29" s="48">
        <v>0</v>
      </c>
      <c r="O29" s="48">
        <v>0</v>
      </c>
      <c r="P29" s="48">
        <v>0</v>
      </c>
      <c r="Q29" s="48">
        <v>0</v>
      </c>
      <c r="R29" s="48">
        <v>0</v>
      </c>
      <c r="S29" s="48">
        <v>0</v>
      </c>
      <c r="T29" s="48">
        <v>0</v>
      </c>
      <c r="U29" s="48">
        <v>0</v>
      </c>
      <c r="V29" s="48">
        <v>0</v>
      </c>
      <c r="W29" s="48">
        <v>5</v>
      </c>
      <c r="X29" s="48">
        <v>0</v>
      </c>
      <c r="Y29" s="49"/>
      <c r="Z29" s="23"/>
      <c r="AA29" s="23"/>
      <c r="AB29" s="23"/>
      <c r="AC29" s="23"/>
      <c r="AD29" s="23"/>
      <c r="AE29" s="23"/>
      <c r="AF29" s="23"/>
      <c r="AG29" s="23"/>
      <c r="AH29" s="23"/>
    </row>
    <row r="30" spans="1:34" ht="15" customHeight="1" x14ac:dyDescent="0.2">
      <c r="A30" s="45">
        <f t="shared" si="0"/>
        <v>38</v>
      </c>
      <c r="B30" s="46">
        <v>41842</v>
      </c>
      <c r="C30" s="47" t="s">
        <v>315</v>
      </c>
      <c r="D30" s="47" t="s">
        <v>316</v>
      </c>
      <c r="E30" s="48">
        <v>430</v>
      </c>
      <c r="F30" s="48">
        <v>1</v>
      </c>
      <c r="G30" s="48">
        <v>23</v>
      </c>
      <c r="H30" s="48">
        <v>2</v>
      </c>
      <c r="I30" s="48">
        <v>8</v>
      </c>
      <c r="J30" s="48">
        <v>2</v>
      </c>
      <c r="K30" s="48">
        <v>0</v>
      </c>
      <c r="L30" s="48">
        <v>0</v>
      </c>
      <c r="M30" s="48">
        <v>0</v>
      </c>
      <c r="N30" s="48">
        <v>0</v>
      </c>
      <c r="O30" s="48">
        <v>0</v>
      </c>
      <c r="P30" s="48">
        <v>0</v>
      </c>
      <c r="Q30" s="48">
        <v>0</v>
      </c>
      <c r="R30" s="48">
        <v>0</v>
      </c>
      <c r="S30" s="48">
        <v>0</v>
      </c>
      <c r="T30" s="48">
        <v>0</v>
      </c>
      <c r="U30" s="48">
        <v>0</v>
      </c>
      <c r="V30" s="48">
        <v>0</v>
      </c>
      <c r="W30" s="48">
        <v>3</v>
      </c>
      <c r="X30" s="48">
        <v>0</v>
      </c>
      <c r="Y30" s="49"/>
      <c r="Z30" s="23"/>
      <c r="AA30" s="23"/>
      <c r="AB30" s="23"/>
      <c r="AC30" s="23"/>
      <c r="AD30" s="23"/>
      <c r="AE30" s="23"/>
      <c r="AF30" s="23"/>
      <c r="AG30" s="23"/>
      <c r="AH30" s="23"/>
    </row>
    <row r="31" spans="1:34" ht="15" customHeight="1" x14ac:dyDescent="0.2">
      <c r="A31" s="45">
        <f t="shared" si="0"/>
        <v>44</v>
      </c>
      <c r="B31" s="46">
        <v>41842</v>
      </c>
      <c r="C31" s="47" t="s">
        <v>315</v>
      </c>
      <c r="D31" s="47" t="s">
        <v>316</v>
      </c>
      <c r="E31" s="48">
        <v>445</v>
      </c>
      <c r="F31" s="48">
        <v>1</v>
      </c>
      <c r="G31" s="48">
        <v>17</v>
      </c>
      <c r="H31" s="48">
        <v>3</v>
      </c>
      <c r="I31" s="48">
        <v>7</v>
      </c>
      <c r="J31" s="48">
        <v>8</v>
      </c>
      <c r="K31" s="48">
        <v>0</v>
      </c>
      <c r="L31" s="48">
        <v>0</v>
      </c>
      <c r="M31" s="48">
        <v>0</v>
      </c>
      <c r="N31" s="48">
        <v>0</v>
      </c>
      <c r="O31" s="48">
        <v>0</v>
      </c>
      <c r="P31" s="48">
        <v>0</v>
      </c>
      <c r="Q31" s="48">
        <v>1</v>
      </c>
      <c r="R31" s="48">
        <v>0</v>
      </c>
      <c r="S31" s="48">
        <v>0</v>
      </c>
      <c r="T31" s="48">
        <v>0</v>
      </c>
      <c r="U31" s="48">
        <v>0</v>
      </c>
      <c r="V31" s="48">
        <v>0</v>
      </c>
      <c r="W31" s="48">
        <v>7</v>
      </c>
      <c r="X31" s="48">
        <v>1</v>
      </c>
      <c r="Y31" s="49"/>
      <c r="Z31" s="23"/>
      <c r="AA31" s="23"/>
      <c r="AB31" s="23"/>
      <c r="AC31" s="23"/>
      <c r="AD31" s="23"/>
      <c r="AE31" s="23"/>
      <c r="AF31" s="23"/>
      <c r="AG31" s="23"/>
      <c r="AH31" s="23"/>
    </row>
    <row r="32" spans="1:34" ht="15" customHeight="1" x14ac:dyDescent="0.2">
      <c r="A32" s="45">
        <f t="shared" si="0"/>
        <v>65</v>
      </c>
      <c r="B32" s="46">
        <v>41842</v>
      </c>
      <c r="C32" s="47" t="s">
        <v>315</v>
      </c>
      <c r="D32" s="47" t="s">
        <v>316</v>
      </c>
      <c r="E32" s="48">
        <v>500</v>
      </c>
      <c r="F32" s="48">
        <v>1</v>
      </c>
      <c r="G32" s="48">
        <v>21</v>
      </c>
      <c r="H32" s="48">
        <v>5</v>
      </c>
      <c r="I32" s="48">
        <v>15</v>
      </c>
      <c r="J32" s="48">
        <v>10</v>
      </c>
      <c r="K32" s="48">
        <v>0</v>
      </c>
      <c r="L32" s="48">
        <v>0</v>
      </c>
      <c r="M32" s="48">
        <v>0</v>
      </c>
      <c r="N32" s="48">
        <v>2</v>
      </c>
      <c r="O32" s="48">
        <v>0</v>
      </c>
      <c r="P32" s="48">
        <v>0</v>
      </c>
      <c r="Q32" s="48">
        <v>1</v>
      </c>
      <c r="R32" s="48">
        <v>0</v>
      </c>
      <c r="S32" s="48">
        <v>0</v>
      </c>
      <c r="T32" s="48">
        <v>0</v>
      </c>
      <c r="U32" s="48">
        <v>0</v>
      </c>
      <c r="V32" s="48">
        <v>0</v>
      </c>
      <c r="W32" s="48">
        <v>9</v>
      </c>
      <c r="X32" s="48">
        <v>2</v>
      </c>
      <c r="Y32" s="49"/>
      <c r="Z32" s="23"/>
      <c r="AA32" s="23"/>
      <c r="AB32" s="23"/>
      <c r="AC32" s="23"/>
      <c r="AD32" s="23"/>
      <c r="AE32" s="23"/>
      <c r="AF32" s="23"/>
      <c r="AG32" s="23"/>
      <c r="AH32" s="23"/>
    </row>
    <row r="33" spans="1:34" ht="15" customHeight="1" x14ac:dyDescent="0.2">
      <c r="A33" s="45">
        <f t="shared" si="0"/>
        <v>98</v>
      </c>
      <c r="B33" s="46">
        <v>41842</v>
      </c>
      <c r="C33" s="47" t="s">
        <v>315</v>
      </c>
      <c r="D33" s="47" t="s">
        <v>316</v>
      </c>
      <c r="E33" s="48">
        <v>515</v>
      </c>
      <c r="F33" s="48">
        <v>1</v>
      </c>
      <c r="G33" s="48">
        <v>30</v>
      </c>
      <c r="H33" s="48">
        <v>11</v>
      </c>
      <c r="I33" s="48">
        <v>19</v>
      </c>
      <c r="J33" s="48">
        <v>16</v>
      </c>
      <c r="K33" s="48">
        <v>0</v>
      </c>
      <c r="L33" s="48">
        <v>0</v>
      </c>
      <c r="M33" s="48">
        <v>0</v>
      </c>
      <c r="N33" s="48">
        <v>7</v>
      </c>
      <c r="O33" s="48">
        <v>0</v>
      </c>
      <c r="P33" s="48">
        <v>1</v>
      </c>
      <c r="Q33" s="48">
        <v>1</v>
      </c>
      <c r="R33" s="48">
        <v>0</v>
      </c>
      <c r="S33" s="48">
        <v>0</v>
      </c>
      <c r="T33" s="48">
        <v>0</v>
      </c>
      <c r="U33" s="48">
        <v>0</v>
      </c>
      <c r="V33" s="48">
        <v>0</v>
      </c>
      <c r="W33" s="48">
        <v>10</v>
      </c>
      <c r="X33" s="48">
        <v>3</v>
      </c>
      <c r="Y33" s="49"/>
      <c r="Z33" s="23"/>
      <c r="AA33" s="23"/>
      <c r="AB33" s="23"/>
      <c r="AC33" s="23"/>
      <c r="AD33" s="23"/>
      <c r="AE33" s="23"/>
      <c r="AF33" s="23"/>
      <c r="AG33" s="23"/>
      <c r="AH33" s="23"/>
    </row>
    <row r="34" spans="1:34" ht="15" customHeight="1" x14ac:dyDescent="0.2">
      <c r="A34" s="45">
        <f t="shared" si="0"/>
        <v>76</v>
      </c>
      <c r="B34" s="46">
        <v>41842</v>
      </c>
      <c r="C34" s="47" t="s">
        <v>315</v>
      </c>
      <c r="D34" s="47" t="s">
        <v>316</v>
      </c>
      <c r="E34" s="48">
        <v>530</v>
      </c>
      <c r="F34" s="48">
        <v>1</v>
      </c>
      <c r="G34" s="48">
        <v>34</v>
      </c>
      <c r="H34" s="48">
        <v>6</v>
      </c>
      <c r="I34" s="48">
        <v>10</v>
      </c>
      <c r="J34" s="48">
        <v>9</v>
      </c>
      <c r="K34" s="48">
        <v>0</v>
      </c>
      <c r="L34" s="48">
        <v>0</v>
      </c>
      <c r="M34" s="48">
        <v>0</v>
      </c>
      <c r="N34" s="48">
        <v>1</v>
      </c>
      <c r="O34" s="48">
        <v>0</v>
      </c>
      <c r="P34" s="48">
        <v>0</v>
      </c>
      <c r="Q34" s="48">
        <v>0</v>
      </c>
      <c r="R34" s="48">
        <v>0</v>
      </c>
      <c r="S34" s="48">
        <v>0</v>
      </c>
      <c r="T34" s="48">
        <v>0</v>
      </c>
      <c r="U34" s="48">
        <v>0</v>
      </c>
      <c r="V34" s="48">
        <v>0</v>
      </c>
      <c r="W34" s="48">
        <v>13</v>
      </c>
      <c r="X34" s="48">
        <v>3</v>
      </c>
      <c r="Y34" s="49"/>
      <c r="Z34" s="23"/>
      <c r="AA34" s="23"/>
      <c r="AB34" s="23"/>
      <c r="AC34" s="23"/>
      <c r="AD34" s="23"/>
      <c r="AE34" s="23"/>
      <c r="AF34" s="23"/>
      <c r="AG34" s="23"/>
      <c r="AH34" s="23"/>
    </row>
    <row r="35" spans="1:34" ht="15" customHeight="1" x14ac:dyDescent="0.2">
      <c r="A35" s="45">
        <f t="shared" si="0"/>
        <v>181</v>
      </c>
      <c r="B35" s="46">
        <v>41842</v>
      </c>
      <c r="C35" s="47" t="s">
        <v>315</v>
      </c>
      <c r="D35" s="47" t="s">
        <v>316</v>
      </c>
      <c r="E35" s="48">
        <v>545</v>
      </c>
      <c r="F35" s="48">
        <v>1</v>
      </c>
      <c r="G35" s="48">
        <v>86</v>
      </c>
      <c r="H35" s="48">
        <v>15</v>
      </c>
      <c r="I35" s="48">
        <v>20</v>
      </c>
      <c r="J35" s="48">
        <v>19</v>
      </c>
      <c r="K35" s="48">
        <v>0</v>
      </c>
      <c r="L35" s="48">
        <v>0</v>
      </c>
      <c r="M35" s="48">
        <v>0</v>
      </c>
      <c r="N35" s="48">
        <v>4</v>
      </c>
      <c r="O35" s="48">
        <v>0</v>
      </c>
      <c r="P35" s="48">
        <v>2</v>
      </c>
      <c r="Q35" s="48">
        <v>1</v>
      </c>
      <c r="R35" s="48">
        <v>1</v>
      </c>
      <c r="S35" s="48">
        <v>0</v>
      </c>
      <c r="T35" s="48">
        <v>0</v>
      </c>
      <c r="U35" s="48">
        <v>0</v>
      </c>
      <c r="V35" s="48">
        <v>0</v>
      </c>
      <c r="W35" s="48">
        <v>25</v>
      </c>
      <c r="X35" s="48">
        <v>8</v>
      </c>
      <c r="Y35" s="49" t="s">
        <v>346</v>
      </c>
      <c r="Z35" s="23"/>
      <c r="AA35" s="23"/>
      <c r="AB35" s="23"/>
      <c r="AC35" s="23"/>
      <c r="AD35" s="23"/>
      <c r="AE35" s="23"/>
      <c r="AF35" s="23"/>
      <c r="AG35" s="23"/>
      <c r="AH35" s="23"/>
    </row>
    <row r="36" spans="1:34" ht="15" customHeight="1" x14ac:dyDescent="0.2">
      <c r="A36" s="45">
        <f t="shared" si="0"/>
        <v>181</v>
      </c>
      <c r="B36" s="46">
        <v>41842</v>
      </c>
      <c r="C36" s="47" t="s">
        <v>315</v>
      </c>
      <c r="D36" s="47" t="s">
        <v>316</v>
      </c>
      <c r="E36" s="48">
        <v>600</v>
      </c>
      <c r="F36" s="48">
        <v>1</v>
      </c>
      <c r="G36" s="48">
        <v>80</v>
      </c>
      <c r="H36" s="48">
        <v>14</v>
      </c>
      <c r="I36" s="48">
        <v>26</v>
      </c>
      <c r="J36" s="48">
        <v>23</v>
      </c>
      <c r="K36" s="48">
        <v>0</v>
      </c>
      <c r="L36" s="48">
        <v>0</v>
      </c>
      <c r="M36" s="48">
        <v>0</v>
      </c>
      <c r="N36" s="48">
        <v>6</v>
      </c>
      <c r="O36" s="48">
        <v>0</v>
      </c>
      <c r="P36" s="48">
        <v>1</v>
      </c>
      <c r="Q36" s="48">
        <v>1</v>
      </c>
      <c r="R36" s="48">
        <v>0</v>
      </c>
      <c r="S36" s="48">
        <v>0</v>
      </c>
      <c r="T36" s="48">
        <v>0</v>
      </c>
      <c r="U36" s="48">
        <v>0</v>
      </c>
      <c r="V36" s="48">
        <v>0</v>
      </c>
      <c r="W36" s="48">
        <v>28</v>
      </c>
      <c r="X36" s="48">
        <v>2</v>
      </c>
      <c r="Y36" s="49" t="s">
        <v>334</v>
      </c>
      <c r="Z36" s="23"/>
      <c r="AA36" s="23"/>
      <c r="AB36" s="23"/>
      <c r="AC36" s="23"/>
      <c r="AD36" s="23"/>
      <c r="AE36" s="23"/>
      <c r="AF36" s="23"/>
      <c r="AG36" s="23"/>
      <c r="AH36" s="23"/>
    </row>
    <row r="37" spans="1:34" ht="15" customHeight="1" x14ac:dyDescent="0.2">
      <c r="A37" s="45">
        <f t="shared" si="0"/>
        <v>204</v>
      </c>
      <c r="B37" s="46">
        <v>41842</v>
      </c>
      <c r="C37" s="47" t="s">
        <v>315</v>
      </c>
      <c r="D37" s="47" t="s">
        <v>316</v>
      </c>
      <c r="E37" s="48">
        <v>615</v>
      </c>
      <c r="F37" s="48">
        <v>1</v>
      </c>
      <c r="G37" s="48">
        <v>85</v>
      </c>
      <c r="H37" s="48">
        <v>30</v>
      </c>
      <c r="I37" s="48">
        <v>19</v>
      </c>
      <c r="J37" s="48">
        <v>22</v>
      </c>
      <c r="K37" s="48">
        <v>0</v>
      </c>
      <c r="L37" s="48">
        <v>0</v>
      </c>
      <c r="M37" s="48">
        <v>0</v>
      </c>
      <c r="N37" s="48">
        <v>9</v>
      </c>
      <c r="O37" s="48">
        <v>0</v>
      </c>
      <c r="P37" s="48">
        <v>2</v>
      </c>
      <c r="Q37" s="48">
        <v>1</v>
      </c>
      <c r="R37" s="48">
        <v>0</v>
      </c>
      <c r="S37" s="48">
        <v>0</v>
      </c>
      <c r="T37" s="48">
        <v>0</v>
      </c>
      <c r="U37" s="48">
        <v>0</v>
      </c>
      <c r="V37" s="48">
        <v>0</v>
      </c>
      <c r="W37" s="48">
        <v>33</v>
      </c>
      <c r="X37" s="48">
        <v>3</v>
      </c>
      <c r="Y37" s="49"/>
      <c r="Z37" s="23"/>
      <c r="AA37" s="23"/>
      <c r="AB37" s="23"/>
      <c r="AC37" s="23"/>
      <c r="AD37" s="23"/>
      <c r="AE37" s="23"/>
      <c r="AF37" s="23"/>
      <c r="AG37" s="23"/>
      <c r="AH37" s="23"/>
    </row>
    <row r="38" spans="1:34" ht="15" customHeight="1" x14ac:dyDescent="0.2">
      <c r="A38" s="45">
        <f t="shared" si="0"/>
        <v>240</v>
      </c>
      <c r="B38" s="46">
        <v>41842</v>
      </c>
      <c r="C38" s="47" t="s">
        <v>315</v>
      </c>
      <c r="D38" s="47" t="s">
        <v>316</v>
      </c>
      <c r="E38" s="48">
        <v>630</v>
      </c>
      <c r="F38" s="48">
        <v>1</v>
      </c>
      <c r="G38" s="48">
        <v>105</v>
      </c>
      <c r="H38" s="48">
        <v>22</v>
      </c>
      <c r="I38" s="48">
        <v>18</v>
      </c>
      <c r="J38" s="48">
        <v>27</v>
      </c>
      <c r="K38" s="48">
        <v>0</v>
      </c>
      <c r="L38" s="48">
        <v>0</v>
      </c>
      <c r="M38" s="48">
        <v>0</v>
      </c>
      <c r="N38" s="48">
        <v>11</v>
      </c>
      <c r="O38" s="48">
        <v>0</v>
      </c>
      <c r="P38" s="48">
        <v>0</v>
      </c>
      <c r="Q38" s="48">
        <v>3</v>
      </c>
      <c r="R38" s="48">
        <v>0</v>
      </c>
      <c r="S38" s="48">
        <v>0</v>
      </c>
      <c r="T38" s="48">
        <v>0</v>
      </c>
      <c r="U38" s="48">
        <v>0</v>
      </c>
      <c r="V38" s="48">
        <v>0</v>
      </c>
      <c r="W38" s="48">
        <v>44</v>
      </c>
      <c r="X38" s="48">
        <v>10</v>
      </c>
      <c r="Y38" s="49"/>
      <c r="Z38" s="23"/>
      <c r="AA38" s="23"/>
      <c r="AB38" s="23"/>
      <c r="AC38" s="23"/>
      <c r="AD38" s="23"/>
      <c r="AE38" s="23"/>
      <c r="AF38" s="23"/>
      <c r="AG38" s="23"/>
      <c r="AH38" s="23"/>
    </row>
    <row r="39" spans="1:34" ht="15" customHeight="1" x14ac:dyDescent="0.2">
      <c r="A39" s="45">
        <f t="shared" si="0"/>
        <v>267</v>
      </c>
      <c r="B39" s="46">
        <v>41842</v>
      </c>
      <c r="C39" s="47" t="s">
        <v>315</v>
      </c>
      <c r="D39" s="47" t="s">
        <v>316</v>
      </c>
      <c r="E39" s="48">
        <v>645</v>
      </c>
      <c r="F39" s="48">
        <v>1</v>
      </c>
      <c r="G39" s="48">
        <v>134</v>
      </c>
      <c r="H39" s="48">
        <v>22</v>
      </c>
      <c r="I39" s="48">
        <v>24</v>
      </c>
      <c r="J39" s="48">
        <v>21</v>
      </c>
      <c r="K39" s="48">
        <v>0</v>
      </c>
      <c r="L39" s="48">
        <v>0</v>
      </c>
      <c r="M39" s="48">
        <v>0</v>
      </c>
      <c r="N39" s="48">
        <v>6</v>
      </c>
      <c r="O39" s="48">
        <v>0</v>
      </c>
      <c r="P39" s="48">
        <v>0</v>
      </c>
      <c r="Q39" s="48">
        <v>9</v>
      </c>
      <c r="R39" s="48">
        <v>0</v>
      </c>
      <c r="S39" s="48">
        <v>0</v>
      </c>
      <c r="T39" s="48">
        <v>0</v>
      </c>
      <c r="U39" s="48">
        <v>0</v>
      </c>
      <c r="V39" s="48">
        <v>0</v>
      </c>
      <c r="W39" s="48">
        <v>46</v>
      </c>
      <c r="X39" s="48">
        <v>5</v>
      </c>
      <c r="Y39" s="49"/>
      <c r="Z39" s="23"/>
      <c r="AA39" s="23"/>
      <c r="AB39" s="23"/>
      <c r="AC39" s="23"/>
      <c r="AD39" s="23"/>
      <c r="AE39" s="23"/>
      <c r="AF39" s="23"/>
      <c r="AG39" s="23"/>
      <c r="AH39" s="23"/>
    </row>
    <row r="40" spans="1:34" ht="15" customHeight="1" x14ac:dyDescent="0.2">
      <c r="A40" s="45">
        <f t="shared" si="0"/>
        <v>282</v>
      </c>
      <c r="B40" s="46">
        <v>41842</v>
      </c>
      <c r="C40" s="47" t="s">
        <v>315</v>
      </c>
      <c r="D40" s="47" t="s">
        <v>316</v>
      </c>
      <c r="E40" s="48">
        <v>700</v>
      </c>
      <c r="F40" s="48">
        <v>1</v>
      </c>
      <c r="G40" s="48">
        <v>160</v>
      </c>
      <c r="H40" s="48">
        <v>23</v>
      </c>
      <c r="I40" s="48">
        <v>24</v>
      </c>
      <c r="J40" s="48">
        <v>26</v>
      </c>
      <c r="K40" s="48">
        <v>0</v>
      </c>
      <c r="L40" s="48">
        <v>0</v>
      </c>
      <c r="M40" s="48">
        <v>0</v>
      </c>
      <c r="N40" s="48">
        <v>3</v>
      </c>
      <c r="O40" s="48">
        <v>0</v>
      </c>
      <c r="P40" s="48">
        <v>1</v>
      </c>
      <c r="Q40" s="48">
        <v>1</v>
      </c>
      <c r="R40" s="48">
        <v>0</v>
      </c>
      <c r="S40" s="48">
        <v>0</v>
      </c>
      <c r="T40" s="48">
        <v>0</v>
      </c>
      <c r="U40" s="48">
        <v>0</v>
      </c>
      <c r="V40" s="48">
        <v>0</v>
      </c>
      <c r="W40" s="48">
        <v>36</v>
      </c>
      <c r="X40" s="48">
        <v>8</v>
      </c>
      <c r="Y40" s="49"/>
      <c r="Z40" s="23"/>
      <c r="AA40" s="23"/>
      <c r="AB40" s="23"/>
      <c r="AC40" s="23"/>
      <c r="AD40" s="23"/>
      <c r="AE40" s="23"/>
      <c r="AF40" s="23"/>
      <c r="AG40" s="23"/>
      <c r="AH40" s="23"/>
    </row>
    <row r="41" spans="1:34" ht="15" customHeight="1" x14ac:dyDescent="0.2">
      <c r="A41" s="45">
        <f t="shared" si="0"/>
        <v>302</v>
      </c>
      <c r="B41" s="46">
        <v>41842</v>
      </c>
      <c r="C41" s="47" t="s">
        <v>315</v>
      </c>
      <c r="D41" s="47" t="s">
        <v>316</v>
      </c>
      <c r="E41" s="48">
        <v>715</v>
      </c>
      <c r="F41" s="48">
        <v>1</v>
      </c>
      <c r="G41" s="48">
        <v>156</v>
      </c>
      <c r="H41" s="48">
        <v>23</v>
      </c>
      <c r="I41" s="48">
        <v>20</v>
      </c>
      <c r="J41" s="48">
        <v>34</v>
      </c>
      <c r="K41" s="48">
        <v>0</v>
      </c>
      <c r="L41" s="48">
        <v>0</v>
      </c>
      <c r="M41" s="48">
        <v>0</v>
      </c>
      <c r="N41" s="48">
        <v>4</v>
      </c>
      <c r="O41" s="48">
        <v>0</v>
      </c>
      <c r="P41" s="48">
        <v>1</v>
      </c>
      <c r="Q41" s="48">
        <v>2</v>
      </c>
      <c r="R41" s="48">
        <v>0</v>
      </c>
      <c r="S41" s="48">
        <v>0</v>
      </c>
      <c r="T41" s="48">
        <v>0</v>
      </c>
      <c r="U41" s="48">
        <v>0</v>
      </c>
      <c r="V41" s="48">
        <v>0</v>
      </c>
      <c r="W41" s="48">
        <v>47</v>
      </c>
      <c r="X41" s="48">
        <v>15</v>
      </c>
      <c r="Y41" s="49" t="s">
        <v>347</v>
      </c>
      <c r="Z41" s="23"/>
      <c r="AA41" s="23"/>
      <c r="AB41" s="23"/>
      <c r="AC41" s="23"/>
      <c r="AD41" s="23"/>
      <c r="AE41" s="23"/>
      <c r="AF41" s="23"/>
      <c r="AG41" s="23"/>
      <c r="AH41" s="23"/>
    </row>
    <row r="42" spans="1:34" ht="15" customHeight="1" x14ac:dyDescent="0.2">
      <c r="A42" s="45">
        <f t="shared" si="0"/>
        <v>282</v>
      </c>
      <c r="B42" s="46">
        <v>41842</v>
      </c>
      <c r="C42" s="47" t="s">
        <v>315</v>
      </c>
      <c r="D42" s="47" t="s">
        <v>316</v>
      </c>
      <c r="E42" s="48">
        <v>730</v>
      </c>
      <c r="F42" s="48">
        <v>1</v>
      </c>
      <c r="G42" s="48">
        <v>145</v>
      </c>
      <c r="H42" s="48">
        <v>31</v>
      </c>
      <c r="I42" s="48">
        <v>23</v>
      </c>
      <c r="J42" s="48">
        <v>32</v>
      </c>
      <c r="K42" s="48">
        <v>0</v>
      </c>
      <c r="L42" s="48">
        <v>0</v>
      </c>
      <c r="M42" s="48">
        <v>0</v>
      </c>
      <c r="N42" s="48">
        <v>4</v>
      </c>
      <c r="O42" s="48">
        <v>0</v>
      </c>
      <c r="P42" s="48">
        <v>3</v>
      </c>
      <c r="Q42" s="48">
        <v>3</v>
      </c>
      <c r="R42" s="48">
        <v>0</v>
      </c>
      <c r="S42" s="48">
        <v>0</v>
      </c>
      <c r="T42" s="48">
        <v>0</v>
      </c>
      <c r="U42" s="48">
        <v>0</v>
      </c>
      <c r="V42" s="48">
        <v>0</v>
      </c>
      <c r="W42" s="48">
        <v>33</v>
      </c>
      <c r="X42" s="48">
        <v>8</v>
      </c>
      <c r="Y42" s="49"/>
      <c r="Z42" s="23"/>
      <c r="AA42" s="23"/>
      <c r="AB42" s="23"/>
      <c r="AC42" s="23"/>
      <c r="AD42" s="23"/>
      <c r="AE42" s="23"/>
      <c r="AF42" s="23"/>
      <c r="AG42" s="23"/>
      <c r="AH42" s="23"/>
    </row>
    <row r="43" spans="1:34" ht="15" customHeight="1" x14ac:dyDescent="0.2">
      <c r="A43" s="45">
        <f t="shared" si="0"/>
        <v>296</v>
      </c>
      <c r="B43" s="46">
        <v>41842</v>
      </c>
      <c r="C43" s="47" t="s">
        <v>315</v>
      </c>
      <c r="D43" s="47" t="s">
        <v>316</v>
      </c>
      <c r="E43" s="48">
        <v>745</v>
      </c>
      <c r="F43" s="48">
        <v>1</v>
      </c>
      <c r="G43" s="48">
        <v>164</v>
      </c>
      <c r="H43" s="48">
        <v>32</v>
      </c>
      <c r="I43" s="48">
        <v>18</v>
      </c>
      <c r="J43" s="48">
        <v>26</v>
      </c>
      <c r="K43" s="48">
        <v>0</v>
      </c>
      <c r="L43" s="48">
        <v>0</v>
      </c>
      <c r="M43" s="48">
        <v>0</v>
      </c>
      <c r="N43" s="48">
        <v>0</v>
      </c>
      <c r="O43" s="48">
        <v>0</v>
      </c>
      <c r="P43" s="48">
        <v>3</v>
      </c>
      <c r="Q43" s="48">
        <v>5</v>
      </c>
      <c r="R43" s="48">
        <v>0</v>
      </c>
      <c r="S43" s="48">
        <v>0</v>
      </c>
      <c r="T43" s="48">
        <v>0</v>
      </c>
      <c r="U43" s="48">
        <v>0</v>
      </c>
      <c r="V43" s="48">
        <v>0</v>
      </c>
      <c r="W43" s="48">
        <v>42</v>
      </c>
      <c r="X43" s="48">
        <v>6</v>
      </c>
      <c r="Y43" s="49"/>
      <c r="Z43" s="23"/>
      <c r="AA43" s="23"/>
      <c r="AB43" s="23"/>
      <c r="AC43" s="23"/>
      <c r="AD43" s="23"/>
      <c r="AE43" s="23"/>
      <c r="AF43" s="23"/>
      <c r="AG43" s="23"/>
      <c r="AH43" s="23"/>
    </row>
    <row r="44" spans="1:34" ht="15" customHeight="1" x14ac:dyDescent="0.2">
      <c r="A44" s="45">
        <f t="shared" si="0"/>
        <v>287</v>
      </c>
      <c r="B44" s="46">
        <v>41842</v>
      </c>
      <c r="C44" s="47" t="s">
        <v>315</v>
      </c>
      <c r="D44" s="47" t="s">
        <v>316</v>
      </c>
      <c r="E44" s="48">
        <v>800</v>
      </c>
      <c r="F44" s="48">
        <v>1</v>
      </c>
      <c r="G44" s="48">
        <v>142</v>
      </c>
      <c r="H44" s="48">
        <v>25</v>
      </c>
      <c r="I44" s="48">
        <v>19</v>
      </c>
      <c r="J44" s="48">
        <v>27</v>
      </c>
      <c r="K44" s="48">
        <v>0</v>
      </c>
      <c r="L44" s="48">
        <v>0</v>
      </c>
      <c r="M44" s="48">
        <v>0</v>
      </c>
      <c r="N44" s="48">
        <v>6</v>
      </c>
      <c r="O44" s="48">
        <v>0</v>
      </c>
      <c r="P44" s="48">
        <v>1</v>
      </c>
      <c r="Q44" s="48">
        <v>4</v>
      </c>
      <c r="R44" s="48">
        <v>1</v>
      </c>
      <c r="S44" s="48">
        <v>0</v>
      </c>
      <c r="T44" s="48">
        <v>0</v>
      </c>
      <c r="U44" s="48">
        <v>0</v>
      </c>
      <c r="V44" s="48">
        <v>0</v>
      </c>
      <c r="W44" s="48">
        <v>59</v>
      </c>
      <c r="X44" s="48">
        <v>3</v>
      </c>
      <c r="Y44" s="49"/>
      <c r="Z44" s="23"/>
      <c r="AA44" s="23"/>
      <c r="AB44" s="23"/>
      <c r="AC44" s="23"/>
      <c r="AD44" s="23"/>
      <c r="AE44" s="23"/>
      <c r="AF44" s="23"/>
      <c r="AG44" s="23"/>
      <c r="AH44" s="23"/>
    </row>
    <row r="45" spans="1:34" ht="15" customHeight="1" x14ac:dyDescent="0.2">
      <c r="A45" s="45">
        <f t="shared" si="0"/>
        <v>277</v>
      </c>
      <c r="B45" s="46">
        <v>41842</v>
      </c>
      <c r="C45" s="47" t="s">
        <v>315</v>
      </c>
      <c r="D45" s="47" t="s">
        <v>316</v>
      </c>
      <c r="E45" s="48">
        <v>815</v>
      </c>
      <c r="F45" s="48">
        <v>1</v>
      </c>
      <c r="G45" s="48">
        <v>146</v>
      </c>
      <c r="H45" s="48">
        <v>20</v>
      </c>
      <c r="I45" s="48">
        <v>23</v>
      </c>
      <c r="J45" s="48">
        <v>36</v>
      </c>
      <c r="K45" s="48">
        <v>0</v>
      </c>
      <c r="L45" s="48">
        <v>0</v>
      </c>
      <c r="M45" s="48">
        <v>0</v>
      </c>
      <c r="N45" s="48">
        <v>1</v>
      </c>
      <c r="O45" s="48">
        <v>0</v>
      </c>
      <c r="P45" s="48">
        <v>3</v>
      </c>
      <c r="Q45" s="48">
        <v>2</v>
      </c>
      <c r="R45" s="48">
        <v>0</v>
      </c>
      <c r="S45" s="48">
        <v>0</v>
      </c>
      <c r="T45" s="48">
        <v>0</v>
      </c>
      <c r="U45" s="48">
        <v>0</v>
      </c>
      <c r="V45" s="48">
        <v>0</v>
      </c>
      <c r="W45" s="48">
        <v>42</v>
      </c>
      <c r="X45" s="48">
        <v>4</v>
      </c>
      <c r="Y45" s="49"/>
      <c r="Z45" s="23"/>
      <c r="AA45" s="23"/>
      <c r="AB45" s="23"/>
      <c r="AC45" s="23"/>
      <c r="AD45" s="23"/>
      <c r="AE45" s="23"/>
      <c r="AF45" s="23"/>
      <c r="AG45" s="23"/>
      <c r="AH45" s="23"/>
    </row>
    <row r="46" spans="1:34" ht="15" customHeight="1" x14ac:dyDescent="0.2">
      <c r="A46" s="45">
        <f t="shared" si="0"/>
        <v>328</v>
      </c>
      <c r="B46" s="46">
        <v>41842</v>
      </c>
      <c r="C46" s="47" t="s">
        <v>315</v>
      </c>
      <c r="D46" s="47" t="s">
        <v>316</v>
      </c>
      <c r="E46" s="48">
        <v>830</v>
      </c>
      <c r="F46" s="48">
        <v>1</v>
      </c>
      <c r="G46" s="48">
        <v>171</v>
      </c>
      <c r="H46" s="48">
        <v>29</v>
      </c>
      <c r="I46" s="48">
        <v>24</v>
      </c>
      <c r="J46" s="48">
        <v>36</v>
      </c>
      <c r="K46" s="48">
        <v>0</v>
      </c>
      <c r="L46" s="48">
        <v>0</v>
      </c>
      <c r="M46" s="48">
        <v>0</v>
      </c>
      <c r="N46" s="48">
        <v>1</v>
      </c>
      <c r="O46" s="48">
        <v>1</v>
      </c>
      <c r="P46" s="48">
        <v>4</v>
      </c>
      <c r="Q46" s="48">
        <v>0</v>
      </c>
      <c r="R46" s="48">
        <v>0</v>
      </c>
      <c r="S46" s="48">
        <v>0</v>
      </c>
      <c r="T46" s="48">
        <v>0</v>
      </c>
      <c r="U46" s="48">
        <v>0</v>
      </c>
      <c r="V46" s="48">
        <v>0</v>
      </c>
      <c r="W46" s="48">
        <v>55</v>
      </c>
      <c r="X46" s="48">
        <v>7</v>
      </c>
      <c r="Y46" s="49"/>
      <c r="Z46" s="23"/>
      <c r="AA46" s="23"/>
      <c r="AB46" s="23"/>
      <c r="AC46" s="23"/>
      <c r="AD46" s="23"/>
      <c r="AE46" s="23"/>
      <c r="AF46" s="23"/>
      <c r="AG46" s="23"/>
      <c r="AH46" s="23"/>
    </row>
    <row r="47" spans="1:34" ht="15" customHeight="1" x14ac:dyDescent="0.2">
      <c r="A47" s="45">
        <f t="shared" si="0"/>
        <v>291</v>
      </c>
      <c r="B47" s="46">
        <v>41842</v>
      </c>
      <c r="C47" s="47" t="s">
        <v>315</v>
      </c>
      <c r="D47" s="47" t="s">
        <v>316</v>
      </c>
      <c r="E47" s="48">
        <v>845</v>
      </c>
      <c r="F47" s="48">
        <v>1</v>
      </c>
      <c r="G47" s="48">
        <v>146</v>
      </c>
      <c r="H47" s="48">
        <v>25</v>
      </c>
      <c r="I47" s="48">
        <v>20</v>
      </c>
      <c r="J47" s="48">
        <v>37</v>
      </c>
      <c r="K47" s="48">
        <v>0</v>
      </c>
      <c r="L47" s="48">
        <v>0</v>
      </c>
      <c r="M47" s="48">
        <v>0</v>
      </c>
      <c r="N47" s="48">
        <v>0</v>
      </c>
      <c r="O47" s="48">
        <v>0</v>
      </c>
      <c r="P47" s="48">
        <v>3</v>
      </c>
      <c r="Q47" s="48">
        <v>2</v>
      </c>
      <c r="R47" s="48">
        <v>0</v>
      </c>
      <c r="S47" s="48">
        <v>0</v>
      </c>
      <c r="T47" s="48">
        <v>0</v>
      </c>
      <c r="U47" s="48">
        <v>0</v>
      </c>
      <c r="V47" s="48">
        <v>0</v>
      </c>
      <c r="W47" s="48">
        <v>54</v>
      </c>
      <c r="X47" s="48">
        <v>4</v>
      </c>
      <c r="Y47" s="49"/>
      <c r="Z47" s="23"/>
      <c r="AA47" s="23"/>
      <c r="AB47" s="23"/>
      <c r="AC47" s="23"/>
      <c r="AD47" s="23"/>
      <c r="AE47" s="23"/>
      <c r="AF47" s="23"/>
      <c r="AG47" s="23"/>
      <c r="AH47" s="23"/>
    </row>
    <row r="48" spans="1:34" ht="15" customHeight="1" x14ac:dyDescent="0.2">
      <c r="A48" s="45">
        <f t="shared" si="0"/>
        <v>293</v>
      </c>
      <c r="B48" s="46">
        <v>41842</v>
      </c>
      <c r="C48" s="47" t="s">
        <v>315</v>
      </c>
      <c r="D48" s="47" t="s">
        <v>316</v>
      </c>
      <c r="E48" s="48">
        <v>900</v>
      </c>
      <c r="F48" s="48">
        <v>1</v>
      </c>
      <c r="G48" s="48">
        <v>146</v>
      </c>
      <c r="H48" s="48">
        <v>29</v>
      </c>
      <c r="I48" s="48">
        <v>31</v>
      </c>
      <c r="J48" s="48">
        <v>31</v>
      </c>
      <c r="K48" s="48">
        <v>0</v>
      </c>
      <c r="L48" s="48">
        <v>0</v>
      </c>
      <c r="M48" s="48">
        <v>0</v>
      </c>
      <c r="N48" s="48">
        <v>2</v>
      </c>
      <c r="O48" s="48">
        <v>0</v>
      </c>
      <c r="P48" s="48">
        <v>0</v>
      </c>
      <c r="Q48" s="48">
        <v>2</v>
      </c>
      <c r="R48" s="48">
        <v>0</v>
      </c>
      <c r="S48" s="48">
        <v>0</v>
      </c>
      <c r="T48" s="48">
        <v>0</v>
      </c>
      <c r="U48" s="48">
        <v>0</v>
      </c>
      <c r="V48" s="48">
        <v>0</v>
      </c>
      <c r="W48" s="48">
        <v>49</v>
      </c>
      <c r="X48" s="48">
        <v>3</v>
      </c>
      <c r="Y48" s="49"/>
      <c r="Z48" s="23"/>
      <c r="AA48" s="23"/>
      <c r="AB48" s="23"/>
      <c r="AC48" s="23"/>
      <c r="AD48" s="23"/>
      <c r="AE48" s="23"/>
      <c r="AF48" s="23"/>
      <c r="AG48" s="23"/>
      <c r="AH48" s="23"/>
    </row>
    <row r="49" spans="1:34" ht="15" customHeight="1" x14ac:dyDescent="0.2">
      <c r="A49" s="45">
        <f t="shared" si="0"/>
        <v>294</v>
      </c>
      <c r="B49" s="46">
        <v>41842</v>
      </c>
      <c r="C49" s="47" t="s">
        <v>315</v>
      </c>
      <c r="D49" s="47" t="s">
        <v>316</v>
      </c>
      <c r="E49" s="48">
        <v>915</v>
      </c>
      <c r="F49" s="48">
        <v>1</v>
      </c>
      <c r="G49" s="48">
        <v>140</v>
      </c>
      <c r="H49" s="48">
        <v>30</v>
      </c>
      <c r="I49" s="48">
        <v>29</v>
      </c>
      <c r="J49" s="48">
        <v>31</v>
      </c>
      <c r="K49" s="48">
        <v>0</v>
      </c>
      <c r="L49" s="48">
        <v>0</v>
      </c>
      <c r="M49" s="48">
        <v>0</v>
      </c>
      <c r="N49" s="48">
        <v>0</v>
      </c>
      <c r="O49" s="48">
        <v>0</v>
      </c>
      <c r="P49" s="48">
        <v>4</v>
      </c>
      <c r="Q49" s="48">
        <v>5</v>
      </c>
      <c r="R49" s="48">
        <v>0</v>
      </c>
      <c r="S49" s="48">
        <v>0</v>
      </c>
      <c r="T49" s="48">
        <v>0</v>
      </c>
      <c r="U49" s="48">
        <v>0</v>
      </c>
      <c r="V49" s="48">
        <v>0</v>
      </c>
      <c r="W49" s="48">
        <v>52</v>
      </c>
      <c r="X49" s="48">
        <v>3</v>
      </c>
      <c r="Y49" s="49"/>
      <c r="Z49" s="23"/>
      <c r="AA49" s="23"/>
      <c r="AB49" s="23"/>
      <c r="AC49" s="23"/>
      <c r="AD49" s="23"/>
      <c r="AE49" s="23"/>
      <c r="AF49" s="23"/>
      <c r="AG49" s="23"/>
      <c r="AH49" s="23"/>
    </row>
    <row r="50" spans="1:34" ht="15" customHeight="1" x14ac:dyDescent="0.2">
      <c r="A50" s="45">
        <f t="shared" si="0"/>
        <v>308</v>
      </c>
      <c r="B50" s="46">
        <v>41842</v>
      </c>
      <c r="C50" s="47" t="s">
        <v>315</v>
      </c>
      <c r="D50" s="47" t="s">
        <v>316</v>
      </c>
      <c r="E50" s="48">
        <v>930</v>
      </c>
      <c r="F50" s="48">
        <v>1</v>
      </c>
      <c r="G50" s="48">
        <v>158</v>
      </c>
      <c r="H50" s="48">
        <v>28</v>
      </c>
      <c r="I50" s="48">
        <v>23</v>
      </c>
      <c r="J50" s="48">
        <v>32</v>
      </c>
      <c r="K50" s="48">
        <v>0</v>
      </c>
      <c r="L50" s="48">
        <v>0</v>
      </c>
      <c r="M50" s="48">
        <v>0</v>
      </c>
      <c r="N50" s="48">
        <v>1</v>
      </c>
      <c r="O50" s="48">
        <v>0</v>
      </c>
      <c r="P50" s="48">
        <v>4</v>
      </c>
      <c r="Q50" s="48">
        <v>2</v>
      </c>
      <c r="R50" s="48">
        <v>0</v>
      </c>
      <c r="S50" s="48">
        <v>0</v>
      </c>
      <c r="T50" s="48">
        <v>0</v>
      </c>
      <c r="U50" s="48">
        <v>0</v>
      </c>
      <c r="V50" s="48">
        <v>0</v>
      </c>
      <c r="W50" s="48">
        <v>58</v>
      </c>
      <c r="X50" s="48">
        <v>2</v>
      </c>
      <c r="Y50" s="49"/>
      <c r="Z50" s="23"/>
      <c r="AA50" s="23"/>
      <c r="AB50" s="23"/>
      <c r="AC50" s="23"/>
      <c r="AD50" s="23"/>
      <c r="AE50" s="23"/>
      <c r="AF50" s="23"/>
      <c r="AG50" s="23"/>
      <c r="AH50" s="23"/>
    </row>
    <row r="51" spans="1:34" ht="15" customHeight="1" x14ac:dyDescent="0.2">
      <c r="A51" s="45">
        <f t="shared" si="0"/>
        <v>289</v>
      </c>
      <c r="B51" s="46">
        <v>41842</v>
      </c>
      <c r="C51" s="47" t="s">
        <v>315</v>
      </c>
      <c r="D51" s="47" t="s">
        <v>316</v>
      </c>
      <c r="E51" s="48">
        <v>945</v>
      </c>
      <c r="F51" s="48">
        <v>1</v>
      </c>
      <c r="G51" s="48">
        <v>131</v>
      </c>
      <c r="H51" s="48">
        <v>22</v>
      </c>
      <c r="I51" s="48">
        <v>30</v>
      </c>
      <c r="J51" s="48">
        <v>30</v>
      </c>
      <c r="K51" s="48">
        <v>0</v>
      </c>
      <c r="L51" s="48">
        <v>0</v>
      </c>
      <c r="M51" s="48">
        <v>0</v>
      </c>
      <c r="N51" s="48">
        <v>0</v>
      </c>
      <c r="O51" s="48">
        <v>0</v>
      </c>
      <c r="P51" s="48">
        <v>2</v>
      </c>
      <c r="Q51" s="48">
        <v>4</v>
      </c>
      <c r="R51" s="48">
        <v>1</v>
      </c>
      <c r="S51" s="48">
        <v>0</v>
      </c>
      <c r="T51" s="48">
        <v>0</v>
      </c>
      <c r="U51" s="48">
        <v>0</v>
      </c>
      <c r="V51" s="48">
        <v>0</v>
      </c>
      <c r="W51" s="48">
        <v>67</v>
      </c>
      <c r="X51" s="48">
        <v>2</v>
      </c>
      <c r="Y51" s="49"/>
      <c r="Z51" s="23"/>
      <c r="AA51" s="23"/>
      <c r="AB51" s="23"/>
      <c r="AC51" s="23"/>
      <c r="AD51" s="23"/>
      <c r="AE51" s="23"/>
      <c r="AF51" s="23"/>
      <c r="AG51" s="23"/>
      <c r="AH51" s="23"/>
    </row>
    <row r="52" spans="1:34" ht="15" customHeight="1" x14ac:dyDescent="0.2">
      <c r="A52" s="45">
        <f t="shared" si="0"/>
        <v>322</v>
      </c>
      <c r="B52" s="46">
        <v>41842</v>
      </c>
      <c r="C52" s="47" t="s">
        <v>315</v>
      </c>
      <c r="D52" s="47" t="s">
        <v>316</v>
      </c>
      <c r="E52" s="48">
        <v>1000</v>
      </c>
      <c r="F52" s="48">
        <v>1</v>
      </c>
      <c r="G52" s="48">
        <v>155</v>
      </c>
      <c r="H52" s="48">
        <v>30</v>
      </c>
      <c r="I52" s="48">
        <v>38</v>
      </c>
      <c r="J52" s="48">
        <v>30</v>
      </c>
      <c r="K52" s="48">
        <v>0</v>
      </c>
      <c r="L52" s="48">
        <v>0</v>
      </c>
      <c r="M52" s="48">
        <v>0</v>
      </c>
      <c r="N52" s="48">
        <v>1</v>
      </c>
      <c r="O52" s="48">
        <v>0</v>
      </c>
      <c r="P52" s="48">
        <v>3</v>
      </c>
      <c r="Q52" s="48">
        <v>3</v>
      </c>
      <c r="R52" s="48">
        <v>0</v>
      </c>
      <c r="S52" s="48">
        <v>0</v>
      </c>
      <c r="T52" s="48">
        <v>0</v>
      </c>
      <c r="U52" s="48">
        <v>0</v>
      </c>
      <c r="V52" s="48">
        <v>0</v>
      </c>
      <c r="W52" s="48">
        <v>62</v>
      </c>
      <c r="X52" s="48">
        <v>0</v>
      </c>
      <c r="Y52" s="49"/>
      <c r="Z52" s="23"/>
      <c r="AA52" s="23"/>
      <c r="AB52" s="23"/>
      <c r="AC52" s="23"/>
      <c r="AD52" s="23"/>
      <c r="AE52" s="23"/>
      <c r="AF52" s="23"/>
      <c r="AG52" s="23"/>
      <c r="AH52" s="23"/>
    </row>
    <row r="53" spans="1:34" ht="15" customHeight="1" x14ac:dyDescent="0.2">
      <c r="A53" s="45">
        <f t="shared" si="0"/>
        <v>322</v>
      </c>
      <c r="B53" s="46">
        <v>41842</v>
      </c>
      <c r="C53" s="47" t="s">
        <v>315</v>
      </c>
      <c r="D53" s="47" t="s">
        <v>316</v>
      </c>
      <c r="E53" s="48">
        <v>1015</v>
      </c>
      <c r="F53" s="48">
        <v>1</v>
      </c>
      <c r="G53" s="48">
        <v>171</v>
      </c>
      <c r="H53" s="48">
        <v>28</v>
      </c>
      <c r="I53" s="48">
        <v>24</v>
      </c>
      <c r="J53" s="48">
        <v>25</v>
      </c>
      <c r="K53" s="48">
        <v>0</v>
      </c>
      <c r="L53" s="48">
        <v>0</v>
      </c>
      <c r="M53" s="48">
        <v>0</v>
      </c>
      <c r="N53" s="48">
        <v>1</v>
      </c>
      <c r="O53" s="48">
        <v>0</v>
      </c>
      <c r="P53" s="48">
        <v>1</v>
      </c>
      <c r="Q53" s="48">
        <v>2</v>
      </c>
      <c r="R53" s="48">
        <v>0</v>
      </c>
      <c r="S53" s="48">
        <v>0</v>
      </c>
      <c r="T53" s="48">
        <v>0</v>
      </c>
      <c r="U53" s="48">
        <v>0</v>
      </c>
      <c r="V53" s="48">
        <v>0</v>
      </c>
      <c r="W53" s="48">
        <v>69</v>
      </c>
      <c r="X53" s="48">
        <v>1</v>
      </c>
      <c r="Y53" s="49"/>
      <c r="Z53" s="23"/>
      <c r="AA53" s="23"/>
      <c r="AB53" s="23"/>
      <c r="AC53" s="23"/>
      <c r="AD53" s="23"/>
      <c r="AE53" s="23"/>
      <c r="AF53" s="23"/>
      <c r="AG53" s="23"/>
      <c r="AH53" s="23"/>
    </row>
    <row r="54" spans="1:34" ht="15" customHeight="1" x14ac:dyDescent="0.2">
      <c r="A54" s="45">
        <f t="shared" si="0"/>
        <v>322</v>
      </c>
      <c r="B54" s="46">
        <v>41842</v>
      </c>
      <c r="C54" s="47" t="s">
        <v>315</v>
      </c>
      <c r="D54" s="47" t="s">
        <v>316</v>
      </c>
      <c r="E54" s="48">
        <v>1030</v>
      </c>
      <c r="F54" s="48">
        <v>1</v>
      </c>
      <c r="G54" s="48">
        <v>171</v>
      </c>
      <c r="H54" s="48">
        <v>20</v>
      </c>
      <c r="I54" s="48">
        <v>21</v>
      </c>
      <c r="J54" s="48">
        <v>28</v>
      </c>
      <c r="K54" s="48">
        <v>0</v>
      </c>
      <c r="L54" s="48">
        <v>0</v>
      </c>
      <c r="M54" s="48">
        <v>0</v>
      </c>
      <c r="N54" s="48">
        <v>1</v>
      </c>
      <c r="O54" s="48">
        <v>1</v>
      </c>
      <c r="P54" s="48">
        <v>1</v>
      </c>
      <c r="Q54" s="48">
        <v>4</v>
      </c>
      <c r="R54" s="48">
        <v>0</v>
      </c>
      <c r="S54" s="48">
        <v>0</v>
      </c>
      <c r="T54" s="48">
        <v>0</v>
      </c>
      <c r="U54" s="48">
        <v>0</v>
      </c>
      <c r="V54" s="48">
        <v>0</v>
      </c>
      <c r="W54" s="48">
        <v>73</v>
      </c>
      <c r="X54" s="48">
        <v>2</v>
      </c>
      <c r="Y54" s="49"/>
      <c r="Z54" s="23"/>
      <c r="AA54" s="23"/>
      <c r="AB54" s="23"/>
      <c r="AC54" s="23"/>
      <c r="AD54" s="23"/>
      <c r="AE54" s="23"/>
      <c r="AF54" s="23"/>
      <c r="AG54" s="23"/>
      <c r="AH54" s="23"/>
    </row>
    <row r="55" spans="1:34" ht="15" customHeight="1" x14ac:dyDescent="0.2">
      <c r="A55" s="45">
        <f t="shared" si="0"/>
        <v>299</v>
      </c>
      <c r="B55" s="46">
        <v>41842</v>
      </c>
      <c r="C55" s="47" t="s">
        <v>315</v>
      </c>
      <c r="D55" s="47" t="s">
        <v>316</v>
      </c>
      <c r="E55" s="48">
        <v>1045</v>
      </c>
      <c r="F55" s="48">
        <v>1</v>
      </c>
      <c r="G55" s="48">
        <v>181</v>
      </c>
      <c r="H55" s="48">
        <v>23</v>
      </c>
      <c r="I55" s="48">
        <v>18</v>
      </c>
      <c r="J55" s="48">
        <v>24</v>
      </c>
      <c r="K55" s="48">
        <v>0</v>
      </c>
      <c r="L55" s="48">
        <v>0</v>
      </c>
      <c r="M55" s="48">
        <v>0</v>
      </c>
      <c r="N55" s="48">
        <v>1</v>
      </c>
      <c r="O55" s="48">
        <v>0</v>
      </c>
      <c r="P55" s="48">
        <v>1</v>
      </c>
      <c r="Q55" s="48">
        <v>5</v>
      </c>
      <c r="R55" s="48">
        <v>0</v>
      </c>
      <c r="S55" s="48">
        <v>0</v>
      </c>
      <c r="T55" s="48">
        <v>0</v>
      </c>
      <c r="U55" s="48">
        <v>0</v>
      </c>
      <c r="V55" s="48">
        <v>0</v>
      </c>
      <c r="W55" s="48">
        <v>43</v>
      </c>
      <c r="X55" s="48">
        <v>3</v>
      </c>
      <c r="Y55" s="49"/>
      <c r="Z55" s="23"/>
      <c r="AA55" s="23"/>
      <c r="AB55" s="23"/>
      <c r="AC55" s="23"/>
      <c r="AD55" s="23"/>
      <c r="AE55" s="23"/>
      <c r="AF55" s="23"/>
      <c r="AG55" s="23"/>
      <c r="AH55" s="23"/>
    </row>
    <row r="56" spans="1:34" ht="15" customHeight="1" x14ac:dyDescent="0.2">
      <c r="A56" s="45">
        <f t="shared" si="0"/>
        <v>335</v>
      </c>
      <c r="B56" s="46">
        <v>41842</v>
      </c>
      <c r="C56" s="47" t="s">
        <v>315</v>
      </c>
      <c r="D56" s="47" t="s">
        <v>316</v>
      </c>
      <c r="E56" s="48">
        <v>1100</v>
      </c>
      <c r="F56" s="48">
        <v>1</v>
      </c>
      <c r="G56" s="48">
        <v>171</v>
      </c>
      <c r="H56" s="48">
        <v>28</v>
      </c>
      <c r="I56" s="48">
        <v>28</v>
      </c>
      <c r="J56" s="48">
        <v>31</v>
      </c>
      <c r="K56" s="48">
        <v>0</v>
      </c>
      <c r="L56" s="48">
        <v>0</v>
      </c>
      <c r="M56" s="48">
        <v>0</v>
      </c>
      <c r="N56" s="48">
        <v>1</v>
      </c>
      <c r="O56" s="48">
        <v>0</v>
      </c>
      <c r="P56" s="48">
        <v>4</v>
      </c>
      <c r="Q56" s="48">
        <v>5</v>
      </c>
      <c r="R56" s="48">
        <v>0</v>
      </c>
      <c r="S56" s="48">
        <v>0</v>
      </c>
      <c r="T56" s="48">
        <v>0</v>
      </c>
      <c r="U56" s="48">
        <v>0</v>
      </c>
      <c r="V56" s="48">
        <v>0</v>
      </c>
      <c r="W56" s="48">
        <v>62</v>
      </c>
      <c r="X56" s="48">
        <v>5</v>
      </c>
      <c r="Y56" s="49"/>
      <c r="Z56" s="23"/>
      <c r="AA56" s="23"/>
      <c r="AB56" s="23"/>
      <c r="AC56" s="23"/>
      <c r="AD56" s="23"/>
      <c r="AE56" s="23"/>
      <c r="AF56" s="23"/>
      <c r="AG56" s="23"/>
      <c r="AH56" s="23"/>
    </row>
    <row r="57" spans="1:34" ht="15" customHeight="1" x14ac:dyDescent="0.2">
      <c r="A57" s="45">
        <f t="shared" si="0"/>
        <v>298</v>
      </c>
      <c r="B57" s="46">
        <v>41842</v>
      </c>
      <c r="C57" s="47" t="s">
        <v>315</v>
      </c>
      <c r="D57" s="47" t="s">
        <v>316</v>
      </c>
      <c r="E57" s="48">
        <v>1115</v>
      </c>
      <c r="F57" s="48">
        <v>1</v>
      </c>
      <c r="G57" s="48">
        <v>161</v>
      </c>
      <c r="H57" s="48">
        <v>19</v>
      </c>
      <c r="I57" s="48">
        <v>18</v>
      </c>
      <c r="J57" s="48">
        <v>25</v>
      </c>
      <c r="K57" s="48">
        <v>0</v>
      </c>
      <c r="L57" s="48">
        <v>0</v>
      </c>
      <c r="M57" s="48">
        <v>0</v>
      </c>
      <c r="N57" s="48">
        <v>2</v>
      </c>
      <c r="O57" s="48">
        <v>0</v>
      </c>
      <c r="P57" s="48">
        <v>4</v>
      </c>
      <c r="Q57" s="48">
        <v>4</v>
      </c>
      <c r="R57" s="48">
        <v>0</v>
      </c>
      <c r="S57" s="48">
        <v>0</v>
      </c>
      <c r="T57" s="48">
        <v>0</v>
      </c>
      <c r="U57" s="48">
        <v>0</v>
      </c>
      <c r="V57" s="48">
        <v>0</v>
      </c>
      <c r="W57" s="48">
        <v>63</v>
      </c>
      <c r="X57" s="48">
        <v>2</v>
      </c>
      <c r="Y57" s="49"/>
      <c r="Z57" s="23"/>
      <c r="AA57" s="23"/>
      <c r="AB57" s="23"/>
      <c r="AC57" s="23"/>
      <c r="AD57" s="23"/>
      <c r="AE57" s="23"/>
      <c r="AF57" s="23"/>
      <c r="AG57" s="23"/>
      <c r="AH57" s="23"/>
    </row>
    <row r="58" spans="1:34" ht="15" customHeight="1" x14ac:dyDescent="0.2">
      <c r="A58" s="45">
        <f t="shared" si="0"/>
        <v>286</v>
      </c>
      <c r="B58" s="46">
        <v>41842</v>
      </c>
      <c r="C58" s="47" t="s">
        <v>315</v>
      </c>
      <c r="D58" s="47" t="s">
        <v>316</v>
      </c>
      <c r="E58" s="48">
        <v>1130</v>
      </c>
      <c r="F58" s="48">
        <v>1</v>
      </c>
      <c r="G58" s="48">
        <v>150</v>
      </c>
      <c r="H58" s="48">
        <v>23</v>
      </c>
      <c r="I58" s="48">
        <v>22</v>
      </c>
      <c r="J58" s="48">
        <v>28</v>
      </c>
      <c r="K58" s="48">
        <v>0</v>
      </c>
      <c r="L58" s="48">
        <v>0</v>
      </c>
      <c r="M58" s="48">
        <v>0</v>
      </c>
      <c r="N58" s="48">
        <v>1</v>
      </c>
      <c r="O58" s="48">
        <v>0</v>
      </c>
      <c r="P58" s="48">
        <v>2</v>
      </c>
      <c r="Q58" s="48">
        <v>4</v>
      </c>
      <c r="R58" s="48">
        <v>0</v>
      </c>
      <c r="S58" s="48">
        <v>0</v>
      </c>
      <c r="T58" s="48">
        <v>0</v>
      </c>
      <c r="U58" s="48">
        <v>0</v>
      </c>
      <c r="V58" s="48">
        <v>0</v>
      </c>
      <c r="W58" s="48">
        <v>56</v>
      </c>
      <c r="X58" s="48">
        <v>0</v>
      </c>
      <c r="Y58" s="49"/>
      <c r="Z58" s="23"/>
      <c r="AA58" s="23"/>
      <c r="AB58" s="23"/>
      <c r="AC58" s="23"/>
      <c r="AD58" s="23"/>
      <c r="AE58" s="23"/>
      <c r="AF58" s="23"/>
      <c r="AG58" s="23"/>
      <c r="AH58" s="23"/>
    </row>
    <row r="59" spans="1:34" ht="15" customHeight="1" x14ac:dyDescent="0.2">
      <c r="A59" s="45">
        <f t="shared" si="0"/>
        <v>318</v>
      </c>
      <c r="B59" s="46">
        <v>41842</v>
      </c>
      <c r="C59" s="47" t="s">
        <v>315</v>
      </c>
      <c r="D59" s="47" t="s">
        <v>316</v>
      </c>
      <c r="E59" s="48">
        <v>1145</v>
      </c>
      <c r="F59" s="48">
        <v>1</v>
      </c>
      <c r="G59" s="48">
        <v>154</v>
      </c>
      <c r="H59" s="48">
        <v>26</v>
      </c>
      <c r="I59" s="48">
        <v>25</v>
      </c>
      <c r="J59" s="48">
        <v>35</v>
      </c>
      <c r="K59" s="48">
        <v>0</v>
      </c>
      <c r="L59" s="48">
        <v>0</v>
      </c>
      <c r="M59" s="48">
        <v>0</v>
      </c>
      <c r="N59" s="48">
        <v>1</v>
      </c>
      <c r="O59" s="48">
        <v>0</v>
      </c>
      <c r="P59" s="48">
        <v>3</v>
      </c>
      <c r="Q59" s="48">
        <v>8</v>
      </c>
      <c r="R59" s="48">
        <v>0</v>
      </c>
      <c r="S59" s="48">
        <v>0</v>
      </c>
      <c r="T59" s="48">
        <v>0</v>
      </c>
      <c r="U59" s="48">
        <v>0</v>
      </c>
      <c r="V59" s="48">
        <v>0</v>
      </c>
      <c r="W59" s="48">
        <v>65</v>
      </c>
      <c r="X59" s="48">
        <v>1</v>
      </c>
      <c r="Y59" s="49"/>
      <c r="Z59" s="23"/>
      <c r="AA59" s="23"/>
      <c r="AB59" s="23"/>
      <c r="AC59" s="23"/>
      <c r="AD59" s="23"/>
      <c r="AE59" s="23"/>
      <c r="AF59" s="23"/>
      <c r="AG59" s="23"/>
      <c r="AH59" s="23"/>
    </row>
    <row r="60" spans="1:34" ht="15" customHeight="1" x14ac:dyDescent="0.2">
      <c r="A60" s="45">
        <f t="shared" si="0"/>
        <v>293</v>
      </c>
      <c r="B60" s="46">
        <v>41842</v>
      </c>
      <c r="C60" s="47" t="s">
        <v>315</v>
      </c>
      <c r="D60" s="47" t="s">
        <v>316</v>
      </c>
      <c r="E60" s="48">
        <v>1200</v>
      </c>
      <c r="F60" s="48">
        <v>1</v>
      </c>
      <c r="G60" s="48">
        <v>166</v>
      </c>
      <c r="H60" s="48">
        <v>27</v>
      </c>
      <c r="I60" s="48">
        <v>22</v>
      </c>
      <c r="J60" s="48">
        <v>23</v>
      </c>
      <c r="K60" s="48">
        <v>0</v>
      </c>
      <c r="L60" s="48">
        <v>0</v>
      </c>
      <c r="M60" s="48">
        <v>0</v>
      </c>
      <c r="N60" s="48">
        <v>0</v>
      </c>
      <c r="O60" s="48">
        <v>0</v>
      </c>
      <c r="P60" s="48">
        <v>1</v>
      </c>
      <c r="Q60" s="48">
        <v>6</v>
      </c>
      <c r="R60" s="48">
        <v>0</v>
      </c>
      <c r="S60" s="48">
        <v>0</v>
      </c>
      <c r="T60" s="48">
        <v>0</v>
      </c>
      <c r="U60" s="48">
        <v>0</v>
      </c>
      <c r="V60" s="48">
        <v>0</v>
      </c>
      <c r="W60" s="48">
        <v>45</v>
      </c>
      <c r="X60" s="48">
        <v>3</v>
      </c>
      <c r="Y60" s="49"/>
      <c r="Z60" s="23"/>
      <c r="AA60" s="23"/>
      <c r="AB60" s="23"/>
      <c r="AC60" s="23"/>
      <c r="AD60" s="23"/>
      <c r="AE60" s="23"/>
      <c r="AF60" s="23"/>
      <c r="AG60" s="23"/>
      <c r="AH60" s="23"/>
    </row>
    <row r="61" spans="1:34" ht="15" customHeight="1" x14ac:dyDescent="0.2">
      <c r="A61" s="45">
        <f t="shared" si="0"/>
        <v>300</v>
      </c>
      <c r="B61" s="46">
        <v>41842</v>
      </c>
      <c r="C61" s="47" t="s">
        <v>315</v>
      </c>
      <c r="D61" s="47" t="s">
        <v>316</v>
      </c>
      <c r="E61" s="48">
        <v>1215</v>
      </c>
      <c r="F61" s="48">
        <v>1</v>
      </c>
      <c r="G61" s="48">
        <v>162</v>
      </c>
      <c r="H61" s="48">
        <v>23</v>
      </c>
      <c r="I61" s="48">
        <v>25</v>
      </c>
      <c r="J61" s="48">
        <v>23</v>
      </c>
      <c r="K61" s="48">
        <v>0</v>
      </c>
      <c r="L61" s="48">
        <v>0</v>
      </c>
      <c r="M61" s="48">
        <v>0</v>
      </c>
      <c r="N61" s="48">
        <v>4</v>
      </c>
      <c r="O61" s="48">
        <v>0</v>
      </c>
      <c r="P61" s="48">
        <v>2</v>
      </c>
      <c r="Q61" s="48">
        <v>0</v>
      </c>
      <c r="R61" s="48">
        <v>0</v>
      </c>
      <c r="S61" s="48">
        <v>0</v>
      </c>
      <c r="T61" s="48">
        <v>0</v>
      </c>
      <c r="U61" s="48">
        <v>0</v>
      </c>
      <c r="V61" s="48">
        <v>0</v>
      </c>
      <c r="W61" s="48">
        <v>61</v>
      </c>
      <c r="X61" s="48">
        <v>0</v>
      </c>
      <c r="Y61" s="49"/>
      <c r="Z61" s="23"/>
      <c r="AA61" s="23"/>
      <c r="AB61" s="23"/>
      <c r="AC61" s="23"/>
      <c r="AD61" s="23"/>
      <c r="AE61" s="23"/>
      <c r="AF61" s="23"/>
      <c r="AG61" s="23"/>
      <c r="AH61" s="23"/>
    </row>
    <row r="62" spans="1:34" ht="15" customHeight="1" x14ac:dyDescent="0.2">
      <c r="A62" s="45">
        <f t="shared" si="0"/>
        <v>323</v>
      </c>
      <c r="B62" s="46">
        <v>41842</v>
      </c>
      <c r="C62" s="47" t="s">
        <v>315</v>
      </c>
      <c r="D62" s="47" t="s">
        <v>316</v>
      </c>
      <c r="E62" s="48">
        <v>1230</v>
      </c>
      <c r="F62" s="48">
        <v>1</v>
      </c>
      <c r="G62" s="48">
        <v>183</v>
      </c>
      <c r="H62" s="48">
        <v>32</v>
      </c>
      <c r="I62" s="48">
        <v>26</v>
      </c>
      <c r="J62" s="48">
        <v>28</v>
      </c>
      <c r="K62" s="48">
        <v>0</v>
      </c>
      <c r="L62" s="48">
        <v>0</v>
      </c>
      <c r="M62" s="48">
        <v>0</v>
      </c>
      <c r="N62" s="48">
        <v>1</v>
      </c>
      <c r="O62" s="48">
        <v>0</v>
      </c>
      <c r="P62" s="48">
        <v>1</v>
      </c>
      <c r="Q62" s="48">
        <v>3</v>
      </c>
      <c r="R62" s="48">
        <v>0</v>
      </c>
      <c r="S62" s="48">
        <v>0</v>
      </c>
      <c r="T62" s="48">
        <v>0</v>
      </c>
      <c r="U62" s="48">
        <v>0</v>
      </c>
      <c r="V62" s="48">
        <v>0</v>
      </c>
      <c r="W62" s="48">
        <v>48</v>
      </c>
      <c r="X62" s="48">
        <v>1</v>
      </c>
      <c r="Y62" s="49"/>
      <c r="Z62" s="23"/>
      <c r="AA62" s="23"/>
      <c r="AB62" s="23"/>
      <c r="AC62" s="23"/>
      <c r="AD62" s="23"/>
      <c r="AE62" s="23"/>
      <c r="AF62" s="23"/>
      <c r="AG62" s="23"/>
      <c r="AH62" s="23"/>
    </row>
    <row r="63" spans="1:34" ht="15" customHeight="1" x14ac:dyDescent="0.2">
      <c r="A63" s="45">
        <f t="shared" si="0"/>
        <v>278</v>
      </c>
      <c r="B63" s="46">
        <v>41842</v>
      </c>
      <c r="C63" s="47" t="s">
        <v>315</v>
      </c>
      <c r="D63" s="47" t="s">
        <v>316</v>
      </c>
      <c r="E63" s="48">
        <v>1245</v>
      </c>
      <c r="F63" s="48">
        <v>1</v>
      </c>
      <c r="G63" s="48">
        <v>155</v>
      </c>
      <c r="H63" s="48">
        <v>21</v>
      </c>
      <c r="I63" s="48">
        <v>26</v>
      </c>
      <c r="J63" s="48">
        <v>20</v>
      </c>
      <c r="K63" s="48">
        <v>0</v>
      </c>
      <c r="L63" s="48">
        <v>0</v>
      </c>
      <c r="M63" s="48">
        <v>0</v>
      </c>
      <c r="N63" s="48">
        <v>1</v>
      </c>
      <c r="O63" s="48">
        <v>0</v>
      </c>
      <c r="P63" s="48">
        <v>2</v>
      </c>
      <c r="Q63" s="48">
        <v>5</v>
      </c>
      <c r="R63" s="48">
        <v>0</v>
      </c>
      <c r="S63" s="48">
        <v>0</v>
      </c>
      <c r="T63" s="48">
        <v>0</v>
      </c>
      <c r="U63" s="48">
        <v>0</v>
      </c>
      <c r="V63" s="48">
        <v>0</v>
      </c>
      <c r="W63" s="48">
        <v>41</v>
      </c>
      <c r="X63" s="48">
        <v>7</v>
      </c>
      <c r="Y63" s="49"/>
      <c r="Z63" s="23"/>
      <c r="AA63" s="23"/>
      <c r="AB63" s="23"/>
      <c r="AC63" s="23"/>
      <c r="AD63" s="23"/>
      <c r="AE63" s="23"/>
      <c r="AF63" s="23"/>
      <c r="AG63" s="23"/>
      <c r="AH63" s="23"/>
    </row>
    <row r="64" spans="1:34" ht="15" customHeight="1" x14ac:dyDescent="0.2">
      <c r="A64" s="45">
        <f t="shared" si="0"/>
        <v>250</v>
      </c>
      <c r="B64" s="46">
        <v>41842</v>
      </c>
      <c r="C64" s="47" t="s">
        <v>315</v>
      </c>
      <c r="D64" s="47" t="s">
        <v>316</v>
      </c>
      <c r="E64" s="48">
        <v>1300</v>
      </c>
      <c r="F64" s="48">
        <v>1</v>
      </c>
      <c r="G64" s="48">
        <v>124</v>
      </c>
      <c r="H64" s="48">
        <v>25</v>
      </c>
      <c r="I64" s="48">
        <v>24</v>
      </c>
      <c r="J64" s="48">
        <v>21</v>
      </c>
      <c r="K64" s="48">
        <v>0</v>
      </c>
      <c r="L64" s="48">
        <v>0</v>
      </c>
      <c r="M64" s="48">
        <v>0</v>
      </c>
      <c r="N64" s="48">
        <v>0</v>
      </c>
      <c r="O64" s="48">
        <v>0</v>
      </c>
      <c r="P64" s="48">
        <v>3</v>
      </c>
      <c r="Q64" s="48">
        <v>3</v>
      </c>
      <c r="R64" s="48">
        <v>0</v>
      </c>
      <c r="S64" s="48">
        <v>0</v>
      </c>
      <c r="T64" s="48">
        <v>0</v>
      </c>
      <c r="U64" s="48">
        <v>0</v>
      </c>
      <c r="V64" s="48">
        <v>0</v>
      </c>
      <c r="W64" s="48">
        <v>47</v>
      </c>
      <c r="X64" s="48">
        <v>3</v>
      </c>
      <c r="Y64" s="49"/>
      <c r="Z64" s="23"/>
      <c r="AA64" s="23"/>
      <c r="AB64" s="23"/>
      <c r="AC64" s="23"/>
      <c r="AD64" s="23"/>
      <c r="AE64" s="23"/>
      <c r="AF64" s="23"/>
      <c r="AG64" s="23"/>
      <c r="AH64" s="23"/>
    </row>
    <row r="65" spans="1:34" ht="15" customHeight="1" x14ac:dyDescent="0.2">
      <c r="A65" s="45">
        <f t="shared" si="0"/>
        <v>282</v>
      </c>
      <c r="B65" s="46">
        <v>41842</v>
      </c>
      <c r="C65" s="47" t="s">
        <v>315</v>
      </c>
      <c r="D65" s="47" t="s">
        <v>316</v>
      </c>
      <c r="E65" s="48">
        <v>1315</v>
      </c>
      <c r="F65" s="48">
        <v>1</v>
      </c>
      <c r="G65" s="48">
        <v>144</v>
      </c>
      <c r="H65" s="48">
        <v>26</v>
      </c>
      <c r="I65" s="48">
        <v>21</v>
      </c>
      <c r="J65" s="48">
        <v>29</v>
      </c>
      <c r="K65" s="48">
        <v>0</v>
      </c>
      <c r="L65" s="48">
        <v>0</v>
      </c>
      <c r="M65" s="48">
        <v>0</v>
      </c>
      <c r="N65" s="48">
        <v>2</v>
      </c>
      <c r="O65" s="48">
        <v>0</v>
      </c>
      <c r="P65" s="48">
        <v>1</v>
      </c>
      <c r="Q65" s="48">
        <v>5</v>
      </c>
      <c r="R65" s="48">
        <v>0</v>
      </c>
      <c r="S65" s="48">
        <v>0</v>
      </c>
      <c r="T65" s="48">
        <v>0</v>
      </c>
      <c r="U65" s="48">
        <v>0</v>
      </c>
      <c r="V65" s="48">
        <v>0</v>
      </c>
      <c r="W65" s="48">
        <v>51</v>
      </c>
      <c r="X65" s="48">
        <v>3</v>
      </c>
      <c r="Y65" s="49"/>
      <c r="Z65" s="23"/>
      <c r="AA65" s="23"/>
      <c r="AB65" s="23"/>
      <c r="AC65" s="23"/>
      <c r="AD65" s="23"/>
      <c r="AE65" s="23"/>
      <c r="AF65" s="23"/>
      <c r="AG65" s="23"/>
      <c r="AH65" s="23"/>
    </row>
    <row r="66" spans="1:34" ht="15" customHeight="1" x14ac:dyDescent="0.2">
      <c r="A66" s="45">
        <f t="shared" si="0"/>
        <v>277</v>
      </c>
      <c r="B66" s="46">
        <v>41842</v>
      </c>
      <c r="C66" s="47" t="s">
        <v>315</v>
      </c>
      <c r="D66" s="47" t="s">
        <v>316</v>
      </c>
      <c r="E66" s="48">
        <v>1330</v>
      </c>
      <c r="F66" s="48">
        <v>1</v>
      </c>
      <c r="G66" s="48">
        <v>137</v>
      </c>
      <c r="H66" s="48">
        <v>27</v>
      </c>
      <c r="I66" s="48">
        <v>25</v>
      </c>
      <c r="J66" s="48">
        <v>23</v>
      </c>
      <c r="K66" s="48">
        <v>0</v>
      </c>
      <c r="L66" s="48">
        <v>0</v>
      </c>
      <c r="M66" s="48">
        <v>0</v>
      </c>
      <c r="N66" s="48">
        <v>1</v>
      </c>
      <c r="O66" s="48">
        <v>0</v>
      </c>
      <c r="P66" s="48">
        <v>0</v>
      </c>
      <c r="Q66" s="48">
        <v>3</v>
      </c>
      <c r="R66" s="48">
        <v>0</v>
      </c>
      <c r="S66" s="48">
        <v>0</v>
      </c>
      <c r="T66" s="48">
        <v>0</v>
      </c>
      <c r="U66" s="48">
        <v>0</v>
      </c>
      <c r="V66" s="48">
        <v>0</v>
      </c>
      <c r="W66" s="48">
        <v>57</v>
      </c>
      <c r="X66" s="48">
        <v>4</v>
      </c>
      <c r="Y66" s="49"/>
      <c r="Z66" s="23"/>
      <c r="AA66" s="23"/>
      <c r="AB66" s="23"/>
      <c r="AC66" s="23"/>
      <c r="AD66" s="23"/>
      <c r="AE66" s="23"/>
      <c r="AF66" s="23"/>
      <c r="AG66" s="23"/>
      <c r="AH66" s="23"/>
    </row>
    <row r="67" spans="1:34" ht="15" customHeight="1" x14ac:dyDescent="0.2">
      <c r="A67" s="45">
        <f t="shared" si="0"/>
        <v>270</v>
      </c>
      <c r="B67" s="46">
        <v>41842</v>
      </c>
      <c r="C67" s="47" t="s">
        <v>315</v>
      </c>
      <c r="D67" s="47" t="s">
        <v>316</v>
      </c>
      <c r="E67" s="48">
        <v>1345</v>
      </c>
      <c r="F67" s="48">
        <v>1</v>
      </c>
      <c r="G67" s="48">
        <v>140</v>
      </c>
      <c r="H67" s="48">
        <v>24</v>
      </c>
      <c r="I67" s="48">
        <v>23</v>
      </c>
      <c r="J67" s="48">
        <v>28</v>
      </c>
      <c r="K67" s="48">
        <v>0</v>
      </c>
      <c r="L67" s="48">
        <v>0</v>
      </c>
      <c r="M67" s="48">
        <v>0</v>
      </c>
      <c r="N67" s="48">
        <v>2</v>
      </c>
      <c r="O67" s="48">
        <v>0</v>
      </c>
      <c r="P67" s="48">
        <v>0</v>
      </c>
      <c r="Q67" s="48">
        <v>5</v>
      </c>
      <c r="R67" s="48">
        <v>0</v>
      </c>
      <c r="S67" s="48">
        <v>0</v>
      </c>
      <c r="T67" s="48">
        <v>0</v>
      </c>
      <c r="U67" s="48">
        <v>0</v>
      </c>
      <c r="V67" s="48">
        <v>0</v>
      </c>
      <c r="W67" s="48">
        <v>43</v>
      </c>
      <c r="X67" s="48">
        <v>5</v>
      </c>
      <c r="Y67" s="49"/>
      <c r="Z67" s="23"/>
      <c r="AA67" s="23"/>
      <c r="AB67" s="23"/>
      <c r="AC67" s="23"/>
      <c r="AD67" s="23"/>
      <c r="AE67" s="23"/>
      <c r="AF67" s="23"/>
      <c r="AG67" s="23"/>
      <c r="AH67" s="23"/>
    </row>
    <row r="68" spans="1:34" ht="15" customHeight="1" x14ac:dyDescent="0.2">
      <c r="A68" s="45">
        <f t="shared" si="0"/>
        <v>300</v>
      </c>
      <c r="B68" s="46">
        <v>41842</v>
      </c>
      <c r="C68" s="47" t="s">
        <v>315</v>
      </c>
      <c r="D68" s="47" t="s">
        <v>316</v>
      </c>
      <c r="E68" s="48">
        <v>1400</v>
      </c>
      <c r="F68" s="48">
        <v>1</v>
      </c>
      <c r="G68" s="48">
        <v>157</v>
      </c>
      <c r="H68" s="48">
        <v>28</v>
      </c>
      <c r="I68" s="48">
        <v>25</v>
      </c>
      <c r="J68" s="48">
        <v>30</v>
      </c>
      <c r="K68" s="48">
        <v>0</v>
      </c>
      <c r="L68" s="48">
        <v>0</v>
      </c>
      <c r="M68" s="48">
        <v>0</v>
      </c>
      <c r="N68" s="48">
        <v>2</v>
      </c>
      <c r="O68" s="48">
        <v>0</v>
      </c>
      <c r="P68" s="48">
        <v>2</v>
      </c>
      <c r="Q68" s="48">
        <v>3</v>
      </c>
      <c r="R68" s="48">
        <v>0</v>
      </c>
      <c r="S68" s="48">
        <v>0</v>
      </c>
      <c r="T68" s="48">
        <v>0</v>
      </c>
      <c r="U68" s="48">
        <v>0</v>
      </c>
      <c r="V68" s="48">
        <v>0</v>
      </c>
      <c r="W68" s="48">
        <v>47</v>
      </c>
      <c r="X68" s="48">
        <v>6</v>
      </c>
      <c r="Y68" s="49"/>
      <c r="Z68" s="23"/>
      <c r="AA68" s="23"/>
      <c r="AB68" s="23"/>
      <c r="AC68" s="23"/>
      <c r="AD68" s="23"/>
      <c r="AE68" s="23"/>
      <c r="AF68" s="23"/>
      <c r="AG68" s="23"/>
      <c r="AH68" s="23"/>
    </row>
    <row r="69" spans="1:34" ht="15" customHeight="1" x14ac:dyDescent="0.2">
      <c r="A69" s="45">
        <f t="shared" ref="A69:A132" si="1">SUM(G69:X69)</f>
        <v>265</v>
      </c>
      <c r="B69" s="46">
        <v>41842</v>
      </c>
      <c r="C69" s="47" t="s">
        <v>315</v>
      </c>
      <c r="D69" s="47" t="s">
        <v>316</v>
      </c>
      <c r="E69" s="48">
        <v>1415</v>
      </c>
      <c r="F69" s="48">
        <v>1</v>
      </c>
      <c r="G69" s="48">
        <v>140</v>
      </c>
      <c r="H69" s="48">
        <v>23</v>
      </c>
      <c r="I69" s="48">
        <v>24</v>
      </c>
      <c r="J69" s="48">
        <v>22</v>
      </c>
      <c r="K69" s="48">
        <v>0</v>
      </c>
      <c r="L69" s="48">
        <v>0</v>
      </c>
      <c r="M69" s="48">
        <v>0</v>
      </c>
      <c r="N69" s="48">
        <v>0</v>
      </c>
      <c r="O69" s="48">
        <v>1</v>
      </c>
      <c r="P69" s="48">
        <v>2</v>
      </c>
      <c r="Q69" s="48">
        <v>2</v>
      </c>
      <c r="R69" s="48">
        <v>0</v>
      </c>
      <c r="S69" s="48">
        <v>0</v>
      </c>
      <c r="T69" s="48">
        <v>0</v>
      </c>
      <c r="U69" s="48">
        <v>0</v>
      </c>
      <c r="V69" s="48">
        <v>0</v>
      </c>
      <c r="W69" s="48">
        <v>48</v>
      </c>
      <c r="X69" s="48">
        <v>3</v>
      </c>
      <c r="Y69" s="49"/>
      <c r="Z69" s="23"/>
      <c r="AA69" s="23"/>
      <c r="AB69" s="23"/>
      <c r="AC69" s="23"/>
      <c r="AD69" s="23"/>
      <c r="AE69" s="23"/>
      <c r="AF69" s="23"/>
      <c r="AG69" s="23"/>
      <c r="AH69" s="23"/>
    </row>
    <row r="70" spans="1:34" ht="15" customHeight="1" x14ac:dyDescent="0.2">
      <c r="A70" s="45">
        <f t="shared" si="1"/>
        <v>295</v>
      </c>
      <c r="B70" s="46">
        <v>41842</v>
      </c>
      <c r="C70" s="47" t="s">
        <v>315</v>
      </c>
      <c r="D70" s="47" t="s">
        <v>316</v>
      </c>
      <c r="E70" s="48">
        <v>1430</v>
      </c>
      <c r="F70" s="48">
        <v>1</v>
      </c>
      <c r="G70" s="48">
        <v>168</v>
      </c>
      <c r="H70" s="48">
        <v>25</v>
      </c>
      <c r="I70" s="48">
        <v>14</v>
      </c>
      <c r="J70" s="48">
        <v>22</v>
      </c>
      <c r="K70" s="48">
        <v>0</v>
      </c>
      <c r="L70" s="48">
        <v>0</v>
      </c>
      <c r="M70" s="48">
        <v>0</v>
      </c>
      <c r="N70" s="48">
        <v>6</v>
      </c>
      <c r="O70" s="48">
        <v>0</v>
      </c>
      <c r="P70" s="48">
        <v>1</v>
      </c>
      <c r="Q70" s="48">
        <v>0</v>
      </c>
      <c r="R70" s="48">
        <v>0</v>
      </c>
      <c r="S70" s="48">
        <v>0</v>
      </c>
      <c r="T70" s="48">
        <v>0</v>
      </c>
      <c r="U70" s="48">
        <v>0</v>
      </c>
      <c r="V70" s="48">
        <v>0</v>
      </c>
      <c r="W70" s="48">
        <v>53</v>
      </c>
      <c r="X70" s="48">
        <v>6</v>
      </c>
      <c r="Y70" s="49"/>
      <c r="Z70" s="23"/>
      <c r="AA70" s="23"/>
      <c r="AB70" s="23"/>
      <c r="AC70" s="23"/>
      <c r="AD70" s="23"/>
      <c r="AE70" s="23"/>
      <c r="AF70" s="23"/>
      <c r="AG70" s="23"/>
      <c r="AH70" s="23"/>
    </row>
    <row r="71" spans="1:34" ht="15" customHeight="1" x14ac:dyDescent="0.2">
      <c r="A71" s="45">
        <f t="shared" si="1"/>
        <v>287</v>
      </c>
      <c r="B71" s="46">
        <v>41842</v>
      </c>
      <c r="C71" s="47" t="s">
        <v>315</v>
      </c>
      <c r="D71" s="47" t="s">
        <v>316</v>
      </c>
      <c r="E71" s="48">
        <v>1445</v>
      </c>
      <c r="F71" s="48">
        <v>1</v>
      </c>
      <c r="G71" s="48">
        <v>167</v>
      </c>
      <c r="H71" s="48">
        <v>19</v>
      </c>
      <c r="I71" s="48">
        <v>16</v>
      </c>
      <c r="J71" s="48">
        <v>17</v>
      </c>
      <c r="K71" s="48">
        <v>0</v>
      </c>
      <c r="L71" s="48">
        <v>0</v>
      </c>
      <c r="M71" s="48">
        <v>0</v>
      </c>
      <c r="N71" s="48">
        <v>5</v>
      </c>
      <c r="O71" s="48">
        <v>0</v>
      </c>
      <c r="P71" s="48">
        <v>2</v>
      </c>
      <c r="Q71" s="48">
        <v>2</v>
      </c>
      <c r="R71" s="48">
        <v>0</v>
      </c>
      <c r="S71" s="48">
        <v>0</v>
      </c>
      <c r="T71" s="48">
        <v>0</v>
      </c>
      <c r="U71" s="48">
        <v>0</v>
      </c>
      <c r="V71" s="48">
        <v>0</v>
      </c>
      <c r="W71" s="48">
        <v>56</v>
      </c>
      <c r="X71" s="48">
        <v>3</v>
      </c>
      <c r="Y71" s="49" t="s">
        <v>348</v>
      </c>
      <c r="Z71" s="23"/>
      <c r="AA71" s="23"/>
      <c r="AB71" s="23"/>
      <c r="AC71" s="23"/>
      <c r="AD71" s="23"/>
      <c r="AE71" s="23"/>
      <c r="AF71" s="23"/>
      <c r="AG71" s="23"/>
      <c r="AH71" s="23"/>
    </row>
    <row r="72" spans="1:34" ht="15" customHeight="1" x14ac:dyDescent="0.2">
      <c r="A72" s="45">
        <f t="shared" si="1"/>
        <v>295</v>
      </c>
      <c r="B72" s="46">
        <v>41842</v>
      </c>
      <c r="C72" s="47" t="s">
        <v>315</v>
      </c>
      <c r="D72" s="47" t="s">
        <v>316</v>
      </c>
      <c r="E72" s="48">
        <v>1500</v>
      </c>
      <c r="F72" s="48">
        <v>1</v>
      </c>
      <c r="G72" s="48">
        <v>159</v>
      </c>
      <c r="H72" s="48">
        <v>17</v>
      </c>
      <c r="I72" s="48">
        <v>27</v>
      </c>
      <c r="J72" s="48">
        <v>29</v>
      </c>
      <c r="K72" s="48">
        <v>0</v>
      </c>
      <c r="L72" s="48">
        <v>0</v>
      </c>
      <c r="M72" s="48">
        <v>0</v>
      </c>
      <c r="N72" s="48">
        <v>4</v>
      </c>
      <c r="O72" s="48">
        <v>0</v>
      </c>
      <c r="P72" s="48">
        <v>2</v>
      </c>
      <c r="Q72" s="48">
        <v>3</v>
      </c>
      <c r="R72" s="48">
        <v>0</v>
      </c>
      <c r="S72" s="48">
        <v>0</v>
      </c>
      <c r="T72" s="48">
        <v>0</v>
      </c>
      <c r="U72" s="48">
        <v>0</v>
      </c>
      <c r="V72" s="48">
        <v>0</v>
      </c>
      <c r="W72" s="48">
        <v>50</v>
      </c>
      <c r="X72" s="48">
        <v>4</v>
      </c>
      <c r="Y72" s="49"/>
      <c r="Z72" s="23"/>
      <c r="AA72" s="23"/>
      <c r="AB72" s="23"/>
      <c r="AC72" s="23"/>
      <c r="AD72" s="23"/>
      <c r="AE72" s="23"/>
      <c r="AF72" s="23"/>
      <c r="AG72" s="23"/>
      <c r="AH72" s="23"/>
    </row>
    <row r="73" spans="1:34" ht="15" customHeight="1" x14ac:dyDescent="0.2">
      <c r="A73" s="45">
        <f t="shared" si="1"/>
        <v>272</v>
      </c>
      <c r="B73" s="46">
        <v>41842</v>
      </c>
      <c r="C73" s="47" t="s">
        <v>315</v>
      </c>
      <c r="D73" s="47" t="s">
        <v>316</v>
      </c>
      <c r="E73" s="48">
        <v>1515</v>
      </c>
      <c r="F73" s="48">
        <v>1</v>
      </c>
      <c r="G73" s="48">
        <v>145</v>
      </c>
      <c r="H73" s="48">
        <v>30</v>
      </c>
      <c r="I73" s="48">
        <v>20</v>
      </c>
      <c r="J73" s="48">
        <v>23</v>
      </c>
      <c r="K73" s="48">
        <v>0</v>
      </c>
      <c r="L73" s="48">
        <v>0</v>
      </c>
      <c r="M73" s="48">
        <v>0</v>
      </c>
      <c r="N73" s="48">
        <v>2</v>
      </c>
      <c r="O73" s="48">
        <v>0</v>
      </c>
      <c r="P73" s="48">
        <v>2</v>
      </c>
      <c r="Q73" s="48">
        <v>2</v>
      </c>
      <c r="R73" s="48">
        <v>0</v>
      </c>
      <c r="S73" s="48">
        <v>0</v>
      </c>
      <c r="T73" s="48">
        <v>0</v>
      </c>
      <c r="U73" s="48">
        <v>0</v>
      </c>
      <c r="V73" s="48">
        <v>0</v>
      </c>
      <c r="W73" s="48">
        <v>45</v>
      </c>
      <c r="X73" s="48">
        <v>3</v>
      </c>
      <c r="Y73" s="49"/>
      <c r="Z73" s="23"/>
      <c r="AA73" s="23"/>
      <c r="AB73" s="23"/>
      <c r="AC73" s="23"/>
      <c r="AD73" s="23"/>
      <c r="AE73" s="23"/>
      <c r="AF73" s="23"/>
      <c r="AG73" s="23"/>
      <c r="AH73" s="23"/>
    </row>
    <row r="74" spans="1:34" ht="15" customHeight="1" x14ac:dyDescent="0.2">
      <c r="A74" s="45">
        <f t="shared" si="1"/>
        <v>304</v>
      </c>
      <c r="B74" s="46">
        <v>41842</v>
      </c>
      <c r="C74" s="47" t="s">
        <v>315</v>
      </c>
      <c r="D74" s="47" t="s">
        <v>316</v>
      </c>
      <c r="E74" s="48">
        <v>1530</v>
      </c>
      <c r="F74" s="48">
        <v>1</v>
      </c>
      <c r="G74" s="48">
        <v>174</v>
      </c>
      <c r="H74" s="48">
        <v>24</v>
      </c>
      <c r="I74" s="48">
        <v>23</v>
      </c>
      <c r="J74" s="48">
        <v>23</v>
      </c>
      <c r="K74" s="48">
        <v>0</v>
      </c>
      <c r="L74" s="48">
        <v>0</v>
      </c>
      <c r="M74" s="48">
        <v>0</v>
      </c>
      <c r="N74" s="48">
        <v>3</v>
      </c>
      <c r="O74" s="48">
        <v>0</v>
      </c>
      <c r="P74" s="48">
        <v>2</v>
      </c>
      <c r="Q74" s="48">
        <v>1</v>
      </c>
      <c r="R74" s="48">
        <v>0</v>
      </c>
      <c r="S74" s="48">
        <v>0</v>
      </c>
      <c r="T74" s="48">
        <v>0</v>
      </c>
      <c r="U74" s="48">
        <v>0</v>
      </c>
      <c r="V74" s="48">
        <v>0</v>
      </c>
      <c r="W74" s="48">
        <v>53</v>
      </c>
      <c r="X74" s="48">
        <v>1</v>
      </c>
      <c r="Y74" s="49"/>
      <c r="Z74" s="23"/>
      <c r="AA74" s="23"/>
      <c r="AB74" s="23"/>
      <c r="AC74" s="23"/>
      <c r="AD74" s="23"/>
      <c r="AE74" s="23"/>
      <c r="AF74" s="23"/>
      <c r="AG74" s="23"/>
      <c r="AH74" s="23"/>
    </row>
    <row r="75" spans="1:34" ht="15" customHeight="1" x14ac:dyDescent="0.2">
      <c r="A75" s="45">
        <f t="shared" si="1"/>
        <v>295</v>
      </c>
      <c r="B75" s="46">
        <v>41842</v>
      </c>
      <c r="C75" s="47" t="s">
        <v>315</v>
      </c>
      <c r="D75" s="47" t="s">
        <v>316</v>
      </c>
      <c r="E75" s="48">
        <v>1545</v>
      </c>
      <c r="F75" s="48">
        <v>1</v>
      </c>
      <c r="G75" s="48">
        <v>156</v>
      </c>
      <c r="H75" s="48">
        <v>24</v>
      </c>
      <c r="I75" s="48">
        <v>28</v>
      </c>
      <c r="J75" s="48">
        <v>28</v>
      </c>
      <c r="K75" s="48">
        <v>0</v>
      </c>
      <c r="L75" s="48">
        <v>0</v>
      </c>
      <c r="M75" s="48">
        <v>0</v>
      </c>
      <c r="N75" s="48">
        <v>2</v>
      </c>
      <c r="O75" s="48">
        <v>0</v>
      </c>
      <c r="P75" s="48">
        <v>2</v>
      </c>
      <c r="Q75" s="48">
        <v>1</v>
      </c>
      <c r="R75" s="48">
        <v>0</v>
      </c>
      <c r="S75" s="48">
        <v>0</v>
      </c>
      <c r="T75" s="48">
        <v>0</v>
      </c>
      <c r="U75" s="48">
        <v>0</v>
      </c>
      <c r="V75" s="48">
        <v>0</v>
      </c>
      <c r="W75" s="48">
        <v>51</v>
      </c>
      <c r="X75" s="48">
        <v>3</v>
      </c>
      <c r="Y75" s="49"/>
      <c r="Z75" s="23"/>
      <c r="AA75" s="23"/>
      <c r="AB75" s="23"/>
      <c r="AC75" s="23"/>
      <c r="AD75" s="23"/>
      <c r="AE75" s="23"/>
      <c r="AF75" s="23"/>
      <c r="AG75" s="23"/>
      <c r="AH75" s="23"/>
    </row>
    <row r="76" spans="1:34" ht="15" customHeight="1" x14ac:dyDescent="0.2">
      <c r="A76" s="45">
        <f t="shared" si="1"/>
        <v>301</v>
      </c>
      <c r="B76" s="46">
        <v>41842</v>
      </c>
      <c r="C76" s="47" t="s">
        <v>315</v>
      </c>
      <c r="D76" s="47" t="s">
        <v>316</v>
      </c>
      <c r="E76" s="48">
        <v>1600</v>
      </c>
      <c r="F76" s="48">
        <v>1</v>
      </c>
      <c r="G76" s="48">
        <v>158</v>
      </c>
      <c r="H76" s="48">
        <v>25</v>
      </c>
      <c r="I76" s="48">
        <v>27</v>
      </c>
      <c r="J76" s="48">
        <v>26</v>
      </c>
      <c r="K76" s="48">
        <v>0</v>
      </c>
      <c r="L76" s="48">
        <v>0</v>
      </c>
      <c r="M76" s="48">
        <v>0</v>
      </c>
      <c r="N76" s="48">
        <v>2</v>
      </c>
      <c r="O76" s="48">
        <v>0</v>
      </c>
      <c r="P76" s="48">
        <v>4</v>
      </c>
      <c r="Q76" s="48">
        <v>1</v>
      </c>
      <c r="R76" s="48">
        <v>0</v>
      </c>
      <c r="S76" s="48">
        <v>0</v>
      </c>
      <c r="T76" s="48">
        <v>0</v>
      </c>
      <c r="U76" s="48">
        <v>0</v>
      </c>
      <c r="V76" s="48">
        <v>0</v>
      </c>
      <c r="W76" s="48">
        <v>52</v>
      </c>
      <c r="X76" s="48">
        <v>6</v>
      </c>
      <c r="Y76" s="49"/>
      <c r="Z76" s="23"/>
      <c r="AA76" s="23"/>
      <c r="AB76" s="23"/>
      <c r="AC76" s="23"/>
      <c r="AD76" s="23"/>
      <c r="AE76" s="23"/>
      <c r="AF76" s="23"/>
      <c r="AG76" s="23"/>
      <c r="AH76" s="23"/>
    </row>
    <row r="77" spans="1:34" ht="15" customHeight="1" x14ac:dyDescent="0.2">
      <c r="A77" s="45">
        <f t="shared" si="1"/>
        <v>317</v>
      </c>
      <c r="B77" s="46">
        <v>41842</v>
      </c>
      <c r="C77" s="47" t="s">
        <v>315</v>
      </c>
      <c r="D77" s="47" t="s">
        <v>316</v>
      </c>
      <c r="E77" s="48">
        <v>1615</v>
      </c>
      <c r="F77" s="48">
        <v>1</v>
      </c>
      <c r="G77" s="48">
        <v>165</v>
      </c>
      <c r="H77" s="48">
        <v>26</v>
      </c>
      <c r="I77" s="48">
        <v>29</v>
      </c>
      <c r="J77" s="48">
        <v>28</v>
      </c>
      <c r="K77" s="48">
        <v>0</v>
      </c>
      <c r="L77" s="48">
        <v>0</v>
      </c>
      <c r="M77" s="48">
        <v>0</v>
      </c>
      <c r="N77" s="48">
        <v>1</v>
      </c>
      <c r="O77" s="48">
        <v>0</v>
      </c>
      <c r="P77" s="48">
        <v>1</v>
      </c>
      <c r="Q77" s="48">
        <v>2</v>
      </c>
      <c r="R77" s="48">
        <v>0</v>
      </c>
      <c r="S77" s="48">
        <v>0</v>
      </c>
      <c r="T77" s="48">
        <v>0</v>
      </c>
      <c r="U77" s="48">
        <v>0</v>
      </c>
      <c r="V77" s="48">
        <v>0</v>
      </c>
      <c r="W77" s="48">
        <v>62</v>
      </c>
      <c r="X77" s="48">
        <v>3</v>
      </c>
      <c r="Y77" s="49"/>
      <c r="Z77" s="23"/>
      <c r="AA77" s="23"/>
      <c r="AB77" s="23"/>
      <c r="AC77" s="23"/>
      <c r="AD77" s="23"/>
      <c r="AE77" s="23"/>
      <c r="AF77" s="23"/>
      <c r="AG77" s="23"/>
      <c r="AH77" s="23"/>
    </row>
    <row r="78" spans="1:34" ht="15" customHeight="1" x14ac:dyDescent="0.2">
      <c r="A78" s="45">
        <f t="shared" si="1"/>
        <v>315</v>
      </c>
      <c r="B78" s="46">
        <v>41842</v>
      </c>
      <c r="C78" s="47" t="s">
        <v>315</v>
      </c>
      <c r="D78" s="47" t="s">
        <v>316</v>
      </c>
      <c r="E78" s="48">
        <v>1630</v>
      </c>
      <c r="F78" s="48">
        <v>1</v>
      </c>
      <c r="G78" s="48">
        <v>148</v>
      </c>
      <c r="H78" s="48">
        <v>25</v>
      </c>
      <c r="I78" s="48">
        <v>24</v>
      </c>
      <c r="J78" s="48">
        <v>34</v>
      </c>
      <c r="K78" s="48">
        <v>0</v>
      </c>
      <c r="L78" s="48">
        <v>0</v>
      </c>
      <c r="M78" s="48">
        <v>0</v>
      </c>
      <c r="N78" s="48">
        <v>5</v>
      </c>
      <c r="O78" s="48">
        <v>0</v>
      </c>
      <c r="P78" s="48">
        <v>1</v>
      </c>
      <c r="Q78" s="48">
        <v>0</v>
      </c>
      <c r="R78" s="48">
        <v>0</v>
      </c>
      <c r="S78" s="48">
        <v>0</v>
      </c>
      <c r="T78" s="48">
        <v>0</v>
      </c>
      <c r="U78" s="48">
        <v>0</v>
      </c>
      <c r="V78" s="48">
        <v>0</v>
      </c>
      <c r="W78" s="48">
        <v>75</v>
      </c>
      <c r="X78" s="48">
        <v>3</v>
      </c>
      <c r="Y78" s="49"/>
      <c r="Z78" s="23"/>
      <c r="AA78" s="23"/>
      <c r="AB78" s="23"/>
      <c r="AC78" s="23"/>
      <c r="AD78" s="23"/>
      <c r="AE78" s="23"/>
      <c r="AF78" s="23"/>
      <c r="AG78" s="23"/>
      <c r="AH78" s="23"/>
    </row>
    <row r="79" spans="1:34" ht="15" customHeight="1" x14ac:dyDescent="0.2">
      <c r="A79" s="45">
        <f t="shared" si="1"/>
        <v>310</v>
      </c>
      <c r="B79" s="46">
        <v>41842</v>
      </c>
      <c r="C79" s="47" t="s">
        <v>315</v>
      </c>
      <c r="D79" s="47" t="s">
        <v>316</v>
      </c>
      <c r="E79" s="48">
        <v>1645</v>
      </c>
      <c r="F79" s="48">
        <v>1</v>
      </c>
      <c r="G79" s="48">
        <v>147</v>
      </c>
      <c r="H79" s="48">
        <v>26</v>
      </c>
      <c r="I79" s="48">
        <v>26</v>
      </c>
      <c r="J79" s="48">
        <v>31</v>
      </c>
      <c r="K79" s="48">
        <v>0</v>
      </c>
      <c r="L79" s="48">
        <v>0</v>
      </c>
      <c r="M79" s="48">
        <v>0</v>
      </c>
      <c r="N79" s="48">
        <v>2</v>
      </c>
      <c r="O79" s="48">
        <v>0</v>
      </c>
      <c r="P79" s="48">
        <v>2</v>
      </c>
      <c r="Q79" s="48">
        <v>2</v>
      </c>
      <c r="R79" s="48">
        <v>0</v>
      </c>
      <c r="S79" s="48">
        <v>0</v>
      </c>
      <c r="T79" s="48">
        <v>0</v>
      </c>
      <c r="U79" s="48">
        <v>0</v>
      </c>
      <c r="V79" s="48">
        <v>0</v>
      </c>
      <c r="W79" s="48">
        <v>70</v>
      </c>
      <c r="X79" s="48">
        <v>4</v>
      </c>
      <c r="Y79" s="49"/>
      <c r="Z79" s="23"/>
      <c r="AA79" s="23"/>
      <c r="AB79" s="23"/>
      <c r="AC79" s="23"/>
      <c r="AD79" s="23"/>
      <c r="AE79" s="23"/>
      <c r="AF79" s="23"/>
      <c r="AG79" s="23"/>
      <c r="AH79" s="23"/>
    </row>
    <row r="80" spans="1:34" ht="24" customHeight="1" x14ac:dyDescent="0.2">
      <c r="A80" s="45">
        <f t="shared" si="1"/>
        <v>309</v>
      </c>
      <c r="B80" s="46">
        <v>41842</v>
      </c>
      <c r="C80" s="47" t="s">
        <v>315</v>
      </c>
      <c r="D80" s="47" t="s">
        <v>316</v>
      </c>
      <c r="E80" s="48">
        <v>1700</v>
      </c>
      <c r="F80" s="48">
        <v>1</v>
      </c>
      <c r="G80" s="48">
        <v>144</v>
      </c>
      <c r="H80" s="48">
        <v>24</v>
      </c>
      <c r="I80" s="48">
        <v>25</v>
      </c>
      <c r="J80" s="48">
        <v>38</v>
      </c>
      <c r="K80" s="48">
        <v>0</v>
      </c>
      <c r="L80" s="48">
        <v>0</v>
      </c>
      <c r="M80" s="48">
        <v>0</v>
      </c>
      <c r="N80" s="48">
        <v>3</v>
      </c>
      <c r="O80" s="48">
        <v>0</v>
      </c>
      <c r="P80" s="48">
        <v>2</v>
      </c>
      <c r="Q80" s="48">
        <v>3</v>
      </c>
      <c r="R80" s="48">
        <v>0</v>
      </c>
      <c r="S80" s="48">
        <v>0</v>
      </c>
      <c r="T80" s="48">
        <v>0</v>
      </c>
      <c r="U80" s="48">
        <v>0</v>
      </c>
      <c r="V80" s="48">
        <v>0</v>
      </c>
      <c r="W80" s="48">
        <v>65</v>
      </c>
      <c r="X80" s="48">
        <v>5</v>
      </c>
      <c r="Y80" s="49" t="s">
        <v>349</v>
      </c>
      <c r="Z80" s="23"/>
      <c r="AA80" s="23"/>
      <c r="AB80" s="23"/>
      <c r="AC80" s="23"/>
      <c r="AD80" s="23"/>
      <c r="AE80" s="23"/>
      <c r="AF80" s="23"/>
      <c r="AG80" s="23"/>
      <c r="AH80" s="23"/>
    </row>
    <row r="81" spans="1:34" ht="15" customHeight="1" x14ac:dyDescent="0.2">
      <c r="A81" s="45">
        <f t="shared" si="1"/>
        <v>315</v>
      </c>
      <c r="B81" s="46">
        <v>41842</v>
      </c>
      <c r="C81" s="47" t="s">
        <v>315</v>
      </c>
      <c r="D81" s="47" t="s">
        <v>316</v>
      </c>
      <c r="E81" s="48">
        <v>1715</v>
      </c>
      <c r="F81" s="48">
        <v>1</v>
      </c>
      <c r="G81" s="48">
        <v>145</v>
      </c>
      <c r="H81" s="48">
        <v>32</v>
      </c>
      <c r="I81" s="48">
        <v>24</v>
      </c>
      <c r="J81" s="48">
        <v>40</v>
      </c>
      <c r="K81" s="48">
        <v>0</v>
      </c>
      <c r="L81" s="48">
        <v>0</v>
      </c>
      <c r="M81" s="48">
        <v>0</v>
      </c>
      <c r="N81" s="48">
        <v>3</v>
      </c>
      <c r="O81" s="48">
        <v>0</v>
      </c>
      <c r="P81" s="48">
        <v>2</v>
      </c>
      <c r="Q81" s="48">
        <v>4</v>
      </c>
      <c r="R81" s="48">
        <v>0</v>
      </c>
      <c r="S81" s="48">
        <v>0</v>
      </c>
      <c r="T81" s="48">
        <v>0</v>
      </c>
      <c r="U81" s="48">
        <v>0</v>
      </c>
      <c r="V81" s="48">
        <v>0</v>
      </c>
      <c r="W81" s="48">
        <v>64</v>
      </c>
      <c r="X81" s="48">
        <v>1</v>
      </c>
      <c r="Y81" s="49"/>
      <c r="Z81" s="23"/>
      <c r="AA81" s="23"/>
      <c r="AB81" s="23"/>
      <c r="AC81" s="23"/>
      <c r="AD81" s="23"/>
      <c r="AE81" s="23"/>
      <c r="AF81" s="23"/>
      <c r="AG81" s="23"/>
      <c r="AH81" s="23"/>
    </row>
    <row r="82" spans="1:34" ht="15" customHeight="1" x14ac:dyDescent="0.2">
      <c r="A82" s="45">
        <f t="shared" si="1"/>
        <v>355</v>
      </c>
      <c r="B82" s="46">
        <v>41842</v>
      </c>
      <c r="C82" s="47" t="s">
        <v>315</v>
      </c>
      <c r="D82" s="47" t="s">
        <v>316</v>
      </c>
      <c r="E82" s="48">
        <v>1730</v>
      </c>
      <c r="F82" s="48">
        <v>1</v>
      </c>
      <c r="G82" s="48">
        <v>172</v>
      </c>
      <c r="H82" s="48">
        <v>35</v>
      </c>
      <c r="I82" s="48">
        <v>30</v>
      </c>
      <c r="J82" s="48">
        <v>43</v>
      </c>
      <c r="K82" s="48">
        <v>0</v>
      </c>
      <c r="L82" s="48">
        <v>0</v>
      </c>
      <c r="M82" s="48">
        <v>0</v>
      </c>
      <c r="N82" s="48">
        <v>3</v>
      </c>
      <c r="O82" s="48">
        <v>0</v>
      </c>
      <c r="P82" s="48">
        <v>1</v>
      </c>
      <c r="Q82" s="48">
        <v>2</v>
      </c>
      <c r="R82" s="48">
        <v>0</v>
      </c>
      <c r="S82" s="48">
        <v>0</v>
      </c>
      <c r="T82" s="48">
        <v>0</v>
      </c>
      <c r="U82" s="48">
        <v>0</v>
      </c>
      <c r="V82" s="48">
        <v>0</v>
      </c>
      <c r="W82" s="48">
        <v>66</v>
      </c>
      <c r="X82" s="48">
        <v>3</v>
      </c>
      <c r="Y82" s="49"/>
      <c r="Z82" s="23"/>
      <c r="AA82" s="23"/>
      <c r="AB82" s="23"/>
      <c r="AC82" s="23"/>
      <c r="AD82" s="23"/>
      <c r="AE82" s="23"/>
      <c r="AF82" s="23"/>
      <c r="AG82" s="23"/>
      <c r="AH82" s="23"/>
    </row>
    <row r="83" spans="1:34" ht="15" customHeight="1" x14ac:dyDescent="0.2">
      <c r="A83" s="45">
        <f t="shared" si="1"/>
        <v>328</v>
      </c>
      <c r="B83" s="46">
        <v>41842</v>
      </c>
      <c r="C83" s="47" t="s">
        <v>315</v>
      </c>
      <c r="D83" s="47" t="s">
        <v>316</v>
      </c>
      <c r="E83" s="48">
        <v>1745</v>
      </c>
      <c r="F83" s="48">
        <v>1</v>
      </c>
      <c r="G83" s="48">
        <v>148</v>
      </c>
      <c r="H83" s="48">
        <v>25</v>
      </c>
      <c r="I83" s="48">
        <v>25</v>
      </c>
      <c r="J83" s="48">
        <v>36</v>
      </c>
      <c r="K83" s="48">
        <v>0</v>
      </c>
      <c r="L83" s="48">
        <v>0</v>
      </c>
      <c r="M83" s="48">
        <v>0</v>
      </c>
      <c r="N83" s="48">
        <v>3</v>
      </c>
      <c r="O83" s="48">
        <v>0</v>
      </c>
      <c r="P83" s="48">
        <v>1</v>
      </c>
      <c r="Q83" s="48">
        <v>6</v>
      </c>
      <c r="R83" s="48">
        <v>0</v>
      </c>
      <c r="S83" s="48">
        <v>0</v>
      </c>
      <c r="T83" s="48">
        <v>0</v>
      </c>
      <c r="U83" s="48">
        <v>0</v>
      </c>
      <c r="V83" s="48">
        <v>0</v>
      </c>
      <c r="W83" s="48">
        <v>76</v>
      </c>
      <c r="X83" s="48">
        <v>8</v>
      </c>
      <c r="Y83" s="49"/>
      <c r="Z83" s="23"/>
      <c r="AA83" s="23"/>
      <c r="AB83" s="23"/>
      <c r="AC83" s="23"/>
      <c r="AD83" s="23"/>
      <c r="AE83" s="23"/>
      <c r="AF83" s="23"/>
      <c r="AG83" s="23"/>
      <c r="AH83" s="23"/>
    </row>
    <row r="84" spans="1:34" ht="15" customHeight="1" x14ac:dyDescent="0.2">
      <c r="A84" s="45">
        <f t="shared" si="1"/>
        <v>310</v>
      </c>
      <c r="B84" s="46">
        <v>41842</v>
      </c>
      <c r="C84" s="47" t="s">
        <v>315</v>
      </c>
      <c r="D84" s="47" t="s">
        <v>316</v>
      </c>
      <c r="E84" s="48">
        <v>1800</v>
      </c>
      <c r="F84" s="48">
        <v>1</v>
      </c>
      <c r="G84" s="48">
        <v>143</v>
      </c>
      <c r="H84" s="48">
        <v>31</v>
      </c>
      <c r="I84" s="48">
        <v>30</v>
      </c>
      <c r="J84" s="48">
        <v>38</v>
      </c>
      <c r="K84" s="48">
        <v>0</v>
      </c>
      <c r="L84" s="48">
        <v>0</v>
      </c>
      <c r="M84" s="48">
        <v>0</v>
      </c>
      <c r="N84" s="48">
        <v>2</v>
      </c>
      <c r="O84" s="48">
        <v>0</v>
      </c>
      <c r="P84" s="48">
        <v>2</v>
      </c>
      <c r="Q84" s="48">
        <v>5</v>
      </c>
      <c r="R84" s="48">
        <v>0</v>
      </c>
      <c r="S84" s="48">
        <v>0</v>
      </c>
      <c r="T84" s="48">
        <v>0</v>
      </c>
      <c r="U84" s="48">
        <v>0</v>
      </c>
      <c r="V84" s="48">
        <v>0</v>
      </c>
      <c r="W84" s="48">
        <v>58</v>
      </c>
      <c r="X84" s="48">
        <v>1</v>
      </c>
      <c r="Y84" s="49"/>
      <c r="Z84" s="23"/>
      <c r="AA84" s="23"/>
      <c r="AB84" s="23"/>
      <c r="AC84" s="23"/>
      <c r="AD84" s="23"/>
      <c r="AE84" s="23"/>
      <c r="AF84" s="23"/>
      <c r="AG84" s="23"/>
      <c r="AH84" s="23"/>
    </row>
    <row r="85" spans="1:34" ht="15" customHeight="1" x14ac:dyDescent="0.2">
      <c r="A85" s="45">
        <f t="shared" si="1"/>
        <v>286</v>
      </c>
      <c r="B85" s="46">
        <v>41842</v>
      </c>
      <c r="C85" s="47" t="s">
        <v>315</v>
      </c>
      <c r="D85" s="47" t="s">
        <v>316</v>
      </c>
      <c r="E85" s="48">
        <v>1815</v>
      </c>
      <c r="F85" s="48">
        <v>1</v>
      </c>
      <c r="G85" s="48">
        <v>130</v>
      </c>
      <c r="H85" s="48">
        <v>25</v>
      </c>
      <c r="I85" s="48">
        <v>32</v>
      </c>
      <c r="J85" s="48">
        <v>44</v>
      </c>
      <c r="K85" s="48">
        <v>0</v>
      </c>
      <c r="L85" s="48">
        <v>0</v>
      </c>
      <c r="M85" s="48">
        <v>0</v>
      </c>
      <c r="N85" s="48">
        <v>1</v>
      </c>
      <c r="O85" s="48">
        <v>0</v>
      </c>
      <c r="P85" s="48">
        <v>2</v>
      </c>
      <c r="Q85" s="48">
        <v>1</v>
      </c>
      <c r="R85" s="48">
        <v>0</v>
      </c>
      <c r="S85" s="48">
        <v>0</v>
      </c>
      <c r="T85" s="48">
        <v>0</v>
      </c>
      <c r="U85" s="48">
        <v>0</v>
      </c>
      <c r="V85" s="48">
        <v>0</v>
      </c>
      <c r="W85" s="48">
        <v>47</v>
      </c>
      <c r="X85" s="48">
        <v>4</v>
      </c>
      <c r="Y85" s="49"/>
      <c r="Z85" s="23"/>
      <c r="AA85" s="23"/>
      <c r="AB85" s="23"/>
      <c r="AC85" s="23"/>
      <c r="AD85" s="23"/>
      <c r="AE85" s="23"/>
      <c r="AF85" s="23"/>
      <c r="AG85" s="23"/>
      <c r="AH85" s="23"/>
    </row>
    <row r="86" spans="1:34" ht="15" customHeight="1" x14ac:dyDescent="0.2">
      <c r="A86" s="45">
        <f t="shared" si="1"/>
        <v>295</v>
      </c>
      <c r="B86" s="46">
        <v>41842</v>
      </c>
      <c r="C86" s="47" t="s">
        <v>315</v>
      </c>
      <c r="D86" s="47" t="s">
        <v>316</v>
      </c>
      <c r="E86" s="48">
        <v>1830</v>
      </c>
      <c r="F86" s="48">
        <v>1</v>
      </c>
      <c r="G86" s="48">
        <v>126</v>
      </c>
      <c r="H86" s="48">
        <v>27</v>
      </c>
      <c r="I86" s="48">
        <v>30</v>
      </c>
      <c r="J86" s="48">
        <v>39</v>
      </c>
      <c r="K86" s="48">
        <v>0</v>
      </c>
      <c r="L86" s="48">
        <v>0</v>
      </c>
      <c r="M86" s="48">
        <v>0</v>
      </c>
      <c r="N86" s="48">
        <v>1</v>
      </c>
      <c r="O86" s="48">
        <v>0</v>
      </c>
      <c r="P86" s="48">
        <v>1</v>
      </c>
      <c r="Q86" s="48">
        <v>2</v>
      </c>
      <c r="R86" s="48">
        <v>0</v>
      </c>
      <c r="S86" s="48">
        <v>0</v>
      </c>
      <c r="T86" s="48">
        <v>0</v>
      </c>
      <c r="U86" s="48">
        <v>0</v>
      </c>
      <c r="V86" s="48">
        <v>0</v>
      </c>
      <c r="W86" s="48">
        <v>67</v>
      </c>
      <c r="X86" s="48">
        <v>2</v>
      </c>
      <c r="Y86" s="49"/>
      <c r="Z86" s="23"/>
      <c r="AA86" s="23"/>
      <c r="AB86" s="23"/>
      <c r="AC86" s="23"/>
      <c r="AD86" s="23"/>
      <c r="AE86" s="23"/>
      <c r="AF86" s="23"/>
      <c r="AG86" s="23"/>
      <c r="AH86" s="23"/>
    </row>
    <row r="87" spans="1:34" ht="15" customHeight="1" x14ac:dyDescent="0.2">
      <c r="A87" s="45">
        <f t="shared" si="1"/>
        <v>329</v>
      </c>
      <c r="B87" s="46">
        <v>41842</v>
      </c>
      <c r="C87" s="47" t="s">
        <v>315</v>
      </c>
      <c r="D87" s="47" t="s">
        <v>316</v>
      </c>
      <c r="E87" s="48">
        <v>1845</v>
      </c>
      <c r="F87" s="48">
        <v>1</v>
      </c>
      <c r="G87" s="48">
        <v>148</v>
      </c>
      <c r="H87" s="48">
        <v>31</v>
      </c>
      <c r="I87" s="48">
        <v>29</v>
      </c>
      <c r="J87" s="48">
        <v>46</v>
      </c>
      <c r="K87" s="48">
        <v>0</v>
      </c>
      <c r="L87" s="48">
        <v>0</v>
      </c>
      <c r="M87" s="48">
        <v>0</v>
      </c>
      <c r="N87" s="48">
        <v>1</v>
      </c>
      <c r="O87" s="48">
        <v>0</v>
      </c>
      <c r="P87" s="48">
        <v>0</v>
      </c>
      <c r="Q87" s="48">
        <v>2</v>
      </c>
      <c r="R87" s="48">
        <v>0</v>
      </c>
      <c r="S87" s="48">
        <v>0</v>
      </c>
      <c r="T87" s="48">
        <v>0</v>
      </c>
      <c r="U87" s="48">
        <v>0</v>
      </c>
      <c r="V87" s="48">
        <v>0</v>
      </c>
      <c r="W87" s="48">
        <v>70</v>
      </c>
      <c r="X87" s="48">
        <v>2</v>
      </c>
      <c r="Y87" s="49"/>
      <c r="Z87" s="23"/>
      <c r="AA87" s="23"/>
      <c r="AB87" s="23"/>
      <c r="AC87" s="23"/>
      <c r="AD87" s="23"/>
      <c r="AE87" s="23"/>
      <c r="AF87" s="23"/>
      <c r="AG87" s="23"/>
      <c r="AH87" s="23"/>
    </row>
    <row r="88" spans="1:34" ht="15" customHeight="1" x14ac:dyDescent="0.2">
      <c r="A88" s="45">
        <f t="shared" si="1"/>
        <v>314</v>
      </c>
      <c r="B88" s="46">
        <v>41842</v>
      </c>
      <c r="C88" s="47" t="s">
        <v>315</v>
      </c>
      <c r="D88" s="47" t="s">
        <v>316</v>
      </c>
      <c r="E88" s="48">
        <v>1900</v>
      </c>
      <c r="F88" s="48">
        <v>1</v>
      </c>
      <c r="G88" s="48">
        <v>152</v>
      </c>
      <c r="H88" s="48">
        <v>24</v>
      </c>
      <c r="I88" s="48">
        <v>34</v>
      </c>
      <c r="J88" s="48">
        <v>43</v>
      </c>
      <c r="K88" s="48">
        <v>0</v>
      </c>
      <c r="L88" s="48">
        <v>0</v>
      </c>
      <c r="M88" s="48">
        <v>0</v>
      </c>
      <c r="N88" s="48">
        <v>2</v>
      </c>
      <c r="O88" s="48">
        <v>0</v>
      </c>
      <c r="P88" s="48">
        <v>1</v>
      </c>
      <c r="Q88" s="48">
        <v>2</v>
      </c>
      <c r="R88" s="48">
        <v>0</v>
      </c>
      <c r="S88" s="48">
        <v>0</v>
      </c>
      <c r="T88" s="48">
        <v>0</v>
      </c>
      <c r="U88" s="48">
        <v>0</v>
      </c>
      <c r="V88" s="48">
        <v>0</v>
      </c>
      <c r="W88" s="48">
        <v>55</v>
      </c>
      <c r="X88" s="48">
        <v>1</v>
      </c>
      <c r="Y88" s="49"/>
      <c r="Z88" s="23"/>
      <c r="AA88" s="23"/>
      <c r="AB88" s="23"/>
      <c r="AC88" s="23"/>
      <c r="AD88" s="23"/>
      <c r="AE88" s="23"/>
      <c r="AF88" s="23"/>
      <c r="AG88" s="23"/>
      <c r="AH88" s="23"/>
    </row>
    <row r="89" spans="1:34" ht="15" customHeight="1" x14ac:dyDescent="0.2">
      <c r="A89" s="45">
        <f t="shared" si="1"/>
        <v>313</v>
      </c>
      <c r="B89" s="46">
        <v>41842</v>
      </c>
      <c r="C89" s="47" t="s">
        <v>315</v>
      </c>
      <c r="D89" s="47" t="s">
        <v>316</v>
      </c>
      <c r="E89" s="48">
        <v>1915</v>
      </c>
      <c r="F89" s="48">
        <v>1</v>
      </c>
      <c r="G89" s="48">
        <v>142</v>
      </c>
      <c r="H89" s="48">
        <v>30</v>
      </c>
      <c r="I89" s="48">
        <v>33</v>
      </c>
      <c r="J89" s="48">
        <v>46</v>
      </c>
      <c r="K89" s="48">
        <v>0</v>
      </c>
      <c r="L89" s="48">
        <v>0</v>
      </c>
      <c r="M89" s="48">
        <v>0</v>
      </c>
      <c r="N89" s="48">
        <v>2</v>
      </c>
      <c r="O89" s="48">
        <v>0</v>
      </c>
      <c r="P89" s="48">
        <v>2</v>
      </c>
      <c r="Q89" s="48">
        <v>5</v>
      </c>
      <c r="R89" s="48">
        <v>0</v>
      </c>
      <c r="S89" s="48">
        <v>0</v>
      </c>
      <c r="T89" s="48">
        <v>0</v>
      </c>
      <c r="U89" s="48">
        <v>0</v>
      </c>
      <c r="V89" s="48">
        <v>0</v>
      </c>
      <c r="W89" s="48">
        <v>52</v>
      </c>
      <c r="X89" s="48">
        <v>1</v>
      </c>
      <c r="Y89" s="49"/>
      <c r="Z89" s="23"/>
      <c r="AA89" s="23"/>
      <c r="AB89" s="23"/>
      <c r="AC89" s="23"/>
      <c r="AD89" s="23"/>
      <c r="AE89" s="23"/>
      <c r="AF89" s="23"/>
      <c r="AG89" s="23"/>
      <c r="AH89" s="23"/>
    </row>
    <row r="90" spans="1:34" ht="15" customHeight="1" x14ac:dyDescent="0.2">
      <c r="A90" s="45">
        <f t="shared" si="1"/>
        <v>311</v>
      </c>
      <c r="B90" s="46">
        <v>41842</v>
      </c>
      <c r="C90" s="47" t="s">
        <v>315</v>
      </c>
      <c r="D90" s="47" t="s">
        <v>316</v>
      </c>
      <c r="E90" s="48">
        <v>1930</v>
      </c>
      <c r="F90" s="48">
        <v>1</v>
      </c>
      <c r="G90" s="48">
        <v>156</v>
      </c>
      <c r="H90" s="48">
        <v>25</v>
      </c>
      <c r="I90" s="48">
        <v>31</v>
      </c>
      <c r="J90" s="48">
        <v>55</v>
      </c>
      <c r="K90" s="48">
        <v>0</v>
      </c>
      <c r="L90" s="48">
        <v>0</v>
      </c>
      <c r="M90" s="48">
        <v>0</v>
      </c>
      <c r="N90" s="48">
        <v>1</v>
      </c>
      <c r="O90" s="48">
        <v>0</v>
      </c>
      <c r="P90" s="48">
        <v>0</v>
      </c>
      <c r="Q90" s="48">
        <v>2</v>
      </c>
      <c r="R90" s="48">
        <v>0</v>
      </c>
      <c r="S90" s="48">
        <v>0</v>
      </c>
      <c r="T90" s="48">
        <v>0</v>
      </c>
      <c r="U90" s="48">
        <v>0</v>
      </c>
      <c r="V90" s="48">
        <v>0</v>
      </c>
      <c r="W90" s="48">
        <v>40</v>
      </c>
      <c r="X90" s="48">
        <v>1</v>
      </c>
      <c r="Y90" s="49"/>
      <c r="Z90" s="23"/>
      <c r="AA90" s="23"/>
      <c r="AB90" s="23"/>
      <c r="AC90" s="23"/>
      <c r="AD90" s="23"/>
      <c r="AE90" s="23"/>
      <c r="AF90" s="23"/>
      <c r="AG90" s="23"/>
      <c r="AH90" s="23"/>
    </row>
    <row r="91" spans="1:34" ht="15" customHeight="1" x14ac:dyDescent="0.2">
      <c r="A91" s="45">
        <f t="shared" si="1"/>
        <v>279</v>
      </c>
      <c r="B91" s="46">
        <v>41842</v>
      </c>
      <c r="C91" s="47" t="s">
        <v>315</v>
      </c>
      <c r="D91" s="47" t="s">
        <v>316</v>
      </c>
      <c r="E91" s="48">
        <v>1945</v>
      </c>
      <c r="F91" s="48">
        <v>1</v>
      </c>
      <c r="G91" s="48">
        <v>127</v>
      </c>
      <c r="H91" s="48">
        <v>25</v>
      </c>
      <c r="I91" s="48">
        <v>29</v>
      </c>
      <c r="J91" s="48">
        <v>43</v>
      </c>
      <c r="K91" s="48">
        <v>0</v>
      </c>
      <c r="L91" s="48">
        <v>0</v>
      </c>
      <c r="M91" s="48">
        <v>0</v>
      </c>
      <c r="N91" s="48">
        <v>2</v>
      </c>
      <c r="O91" s="48">
        <v>0</v>
      </c>
      <c r="P91" s="48">
        <v>1</v>
      </c>
      <c r="Q91" s="48">
        <v>2</v>
      </c>
      <c r="R91" s="48">
        <v>0</v>
      </c>
      <c r="S91" s="48">
        <v>0</v>
      </c>
      <c r="T91" s="48">
        <v>0</v>
      </c>
      <c r="U91" s="48">
        <v>0</v>
      </c>
      <c r="V91" s="48">
        <v>0</v>
      </c>
      <c r="W91" s="48">
        <v>49</v>
      </c>
      <c r="X91" s="48">
        <v>1</v>
      </c>
      <c r="Y91" s="49"/>
      <c r="Z91" s="23"/>
      <c r="AA91" s="23"/>
      <c r="AB91" s="23"/>
      <c r="AC91" s="23"/>
      <c r="AD91" s="23"/>
      <c r="AE91" s="23"/>
      <c r="AF91" s="23"/>
      <c r="AG91" s="23"/>
      <c r="AH91" s="23"/>
    </row>
    <row r="92" spans="1:34" ht="27" customHeight="1" x14ac:dyDescent="0.2">
      <c r="A92" s="45">
        <f t="shared" si="1"/>
        <v>233</v>
      </c>
      <c r="B92" s="46">
        <v>41842</v>
      </c>
      <c r="C92" s="47" t="s">
        <v>315</v>
      </c>
      <c r="D92" s="47" t="s">
        <v>316</v>
      </c>
      <c r="E92" s="48">
        <v>2000</v>
      </c>
      <c r="F92" s="48">
        <v>1</v>
      </c>
      <c r="G92" s="48">
        <v>128</v>
      </c>
      <c r="H92" s="48">
        <v>26</v>
      </c>
      <c r="I92" s="48">
        <v>29</v>
      </c>
      <c r="J92" s="48">
        <v>24</v>
      </c>
      <c r="K92" s="48">
        <v>0</v>
      </c>
      <c r="L92" s="48">
        <v>0</v>
      </c>
      <c r="M92" s="48">
        <v>0</v>
      </c>
      <c r="N92" s="48">
        <v>0</v>
      </c>
      <c r="O92" s="48">
        <v>0</v>
      </c>
      <c r="P92" s="48">
        <v>0</v>
      </c>
      <c r="Q92" s="48">
        <v>1</v>
      </c>
      <c r="R92" s="48">
        <v>0</v>
      </c>
      <c r="S92" s="48">
        <v>0</v>
      </c>
      <c r="T92" s="48">
        <v>0</v>
      </c>
      <c r="U92" s="48">
        <v>0</v>
      </c>
      <c r="V92" s="48">
        <v>0</v>
      </c>
      <c r="W92" s="48">
        <v>25</v>
      </c>
      <c r="X92" s="48">
        <v>0</v>
      </c>
      <c r="Y92" s="49" t="s">
        <v>350</v>
      </c>
      <c r="Z92" s="23"/>
      <c r="AA92" s="23"/>
      <c r="AB92" s="23"/>
      <c r="AC92" s="23"/>
      <c r="AD92" s="23"/>
      <c r="AE92" s="23"/>
      <c r="AF92" s="23"/>
      <c r="AG92" s="23"/>
      <c r="AH92" s="23"/>
    </row>
    <row r="93" spans="1:34" ht="15" customHeight="1" x14ac:dyDescent="0.2">
      <c r="A93" s="45">
        <f t="shared" si="1"/>
        <v>238</v>
      </c>
      <c r="B93" s="46">
        <v>41842</v>
      </c>
      <c r="C93" s="47" t="s">
        <v>315</v>
      </c>
      <c r="D93" s="47" t="s">
        <v>316</v>
      </c>
      <c r="E93" s="48">
        <v>2015</v>
      </c>
      <c r="F93" s="48">
        <v>1</v>
      </c>
      <c r="G93" s="48">
        <v>130</v>
      </c>
      <c r="H93" s="48">
        <v>21</v>
      </c>
      <c r="I93" s="48">
        <v>27</v>
      </c>
      <c r="J93" s="48">
        <v>25</v>
      </c>
      <c r="K93" s="48">
        <v>0</v>
      </c>
      <c r="L93" s="48">
        <v>0</v>
      </c>
      <c r="M93" s="48">
        <v>0</v>
      </c>
      <c r="N93" s="48">
        <v>2</v>
      </c>
      <c r="O93" s="48">
        <v>0</v>
      </c>
      <c r="P93" s="48">
        <v>1</v>
      </c>
      <c r="Q93" s="48">
        <v>0</v>
      </c>
      <c r="R93" s="48">
        <v>0</v>
      </c>
      <c r="S93" s="48">
        <v>0</v>
      </c>
      <c r="T93" s="48">
        <v>0</v>
      </c>
      <c r="U93" s="48">
        <v>0</v>
      </c>
      <c r="V93" s="48">
        <v>0</v>
      </c>
      <c r="W93" s="48">
        <v>29</v>
      </c>
      <c r="X93" s="48">
        <v>3</v>
      </c>
      <c r="Y93" s="49"/>
      <c r="Z93" s="23"/>
      <c r="AA93" s="23"/>
      <c r="AB93" s="23"/>
      <c r="AC93" s="23"/>
      <c r="AD93" s="23"/>
      <c r="AE93" s="23"/>
      <c r="AF93" s="23"/>
      <c r="AG93" s="23"/>
      <c r="AH93" s="23"/>
    </row>
    <row r="94" spans="1:34" ht="15" customHeight="1" x14ac:dyDescent="0.2">
      <c r="A94" s="45">
        <f t="shared" si="1"/>
        <v>212</v>
      </c>
      <c r="B94" s="46">
        <v>41842</v>
      </c>
      <c r="C94" s="47" t="s">
        <v>315</v>
      </c>
      <c r="D94" s="47" t="s">
        <v>316</v>
      </c>
      <c r="E94" s="48">
        <v>2030</v>
      </c>
      <c r="F94" s="48">
        <v>1</v>
      </c>
      <c r="G94" s="48">
        <v>111</v>
      </c>
      <c r="H94" s="48">
        <v>24</v>
      </c>
      <c r="I94" s="48">
        <v>23</v>
      </c>
      <c r="J94" s="48">
        <v>22</v>
      </c>
      <c r="K94" s="48">
        <v>0</v>
      </c>
      <c r="L94" s="48">
        <v>0</v>
      </c>
      <c r="M94" s="48">
        <v>0</v>
      </c>
      <c r="N94" s="48">
        <v>1</v>
      </c>
      <c r="O94" s="48">
        <v>0</v>
      </c>
      <c r="P94" s="48">
        <v>0</v>
      </c>
      <c r="Q94" s="48">
        <v>0</v>
      </c>
      <c r="R94" s="48">
        <v>0</v>
      </c>
      <c r="S94" s="48">
        <v>0</v>
      </c>
      <c r="T94" s="48">
        <v>0</v>
      </c>
      <c r="U94" s="48">
        <v>0</v>
      </c>
      <c r="V94" s="48">
        <v>0</v>
      </c>
      <c r="W94" s="48">
        <v>30</v>
      </c>
      <c r="X94" s="48">
        <v>1</v>
      </c>
      <c r="Y94" s="49"/>
      <c r="Z94" s="23"/>
      <c r="AA94" s="23"/>
      <c r="AB94" s="23"/>
      <c r="AC94" s="23"/>
      <c r="AD94" s="23"/>
      <c r="AE94" s="23"/>
      <c r="AF94" s="23"/>
      <c r="AG94" s="23"/>
      <c r="AH94" s="23"/>
    </row>
    <row r="95" spans="1:34" ht="15" customHeight="1" x14ac:dyDescent="0.2">
      <c r="A95" s="45">
        <f t="shared" si="1"/>
        <v>200</v>
      </c>
      <c r="B95" s="46">
        <v>41842</v>
      </c>
      <c r="C95" s="47" t="s">
        <v>315</v>
      </c>
      <c r="D95" s="47" t="s">
        <v>316</v>
      </c>
      <c r="E95" s="48">
        <v>2045</v>
      </c>
      <c r="F95" s="48">
        <v>1</v>
      </c>
      <c r="G95" s="48">
        <v>102</v>
      </c>
      <c r="H95" s="48">
        <v>23</v>
      </c>
      <c r="I95" s="48">
        <v>27</v>
      </c>
      <c r="J95" s="48">
        <v>20</v>
      </c>
      <c r="K95" s="48">
        <v>0</v>
      </c>
      <c r="L95" s="48">
        <v>0</v>
      </c>
      <c r="M95" s="48">
        <v>0</v>
      </c>
      <c r="N95" s="48">
        <v>0</v>
      </c>
      <c r="O95" s="48">
        <v>0</v>
      </c>
      <c r="P95" s="48">
        <v>0</v>
      </c>
      <c r="Q95" s="48">
        <v>1</v>
      </c>
      <c r="R95" s="48">
        <v>0</v>
      </c>
      <c r="S95" s="48">
        <v>0</v>
      </c>
      <c r="T95" s="48">
        <v>0</v>
      </c>
      <c r="U95" s="48">
        <v>0</v>
      </c>
      <c r="V95" s="48">
        <v>0</v>
      </c>
      <c r="W95" s="48">
        <v>27</v>
      </c>
      <c r="X95" s="48">
        <v>0</v>
      </c>
      <c r="Y95" s="49"/>
      <c r="Z95" s="23"/>
      <c r="AA95" s="23"/>
      <c r="AB95" s="23"/>
      <c r="AC95" s="23"/>
      <c r="AD95" s="23"/>
      <c r="AE95" s="23"/>
      <c r="AF95" s="23"/>
      <c r="AG95" s="23"/>
      <c r="AH95" s="23"/>
    </row>
    <row r="96" spans="1:34" ht="15" customHeight="1" x14ac:dyDescent="0.2">
      <c r="A96" s="45">
        <f t="shared" si="1"/>
        <v>190</v>
      </c>
      <c r="B96" s="46">
        <v>41842</v>
      </c>
      <c r="C96" s="47" t="s">
        <v>315</v>
      </c>
      <c r="D96" s="47" t="s">
        <v>316</v>
      </c>
      <c r="E96" s="48">
        <v>2100</v>
      </c>
      <c r="F96" s="48">
        <v>1</v>
      </c>
      <c r="G96" s="48">
        <v>81</v>
      </c>
      <c r="H96" s="48">
        <v>26</v>
      </c>
      <c r="I96" s="48">
        <v>24</v>
      </c>
      <c r="J96" s="48">
        <v>20</v>
      </c>
      <c r="K96" s="48">
        <v>0</v>
      </c>
      <c r="L96" s="48">
        <v>0</v>
      </c>
      <c r="M96" s="48">
        <v>0</v>
      </c>
      <c r="N96" s="48">
        <v>0</v>
      </c>
      <c r="O96" s="48">
        <v>0</v>
      </c>
      <c r="P96" s="48">
        <v>0</v>
      </c>
      <c r="Q96" s="48">
        <v>1</v>
      </c>
      <c r="R96" s="48">
        <v>1</v>
      </c>
      <c r="S96" s="48">
        <v>0</v>
      </c>
      <c r="T96" s="48">
        <v>0</v>
      </c>
      <c r="U96" s="48">
        <v>0</v>
      </c>
      <c r="V96" s="48">
        <v>0</v>
      </c>
      <c r="W96" s="48">
        <v>35</v>
      </c>
      <c r="X96" s="48">
        <v>2</v>
      </c>
      <c r="Y96" s="49"/>
      <c r="Z96" s="23"/>
      <c r="AA96" s="23"/>
      <c r="AB96" s="23"/>
      <c r="AC96" s="23"/>
      <c r="AD96" s="23"/>
      <c r="AE96" s="23"/>
      <c r="AF96" s="23"/>
      <c r="AG96" s="23"/>
      <c r="AH96" s="23"/>
    </row>
    <row r="97" spans="1:34" ht="15" customHeight="1" x14ac:dyDescent="0.2">
      <c r="A97" s="45">
        <f t="shared" si="1"/>
        <v>188</v>
      </c>
      <c r="B97" s="46">
        <v>41842</v>
      </c>
      <c r="C97" s="47" t="s">
        <v>315</v>
      </c>
      <c r="D97" s="47" t="s">
        <v>316</v>
      </c>
      <c r="E97" s="48">
        <v>2115</v>
      </c>
      <c r="F97" s="48">
        <v>1</v>
      </c>
      <c r="G97" s="48">
        <v>90</v>
      </c>
      <c r="H97" s="48">
        <v>20</v>
      </c>
      <c r="I97" s="48">
        <v>15</v>
      </c>
      <c r="J97" s="48">
        <v>20</v>
      </c>
      <c r="K97" s="48">
        <v>0</v>
      </c>
      <c r="L97" s="48">
        <v>0</v>
      </c>
      <c r="M97" s="48">
        <v>0</v>
      </c>
      <c r="N97" s="48">
        <v>0</v>
      </c>
      <c r="O97" s="48">
        <v>0</v>
      </c>
      <c r="P97" s="48">
        <v>0</v>
      </c>
      <c r="Q97" s="48">
        <v>0</v>
      </c>
      <c r="R97" s="48">
        <v>1</v>
      </c>
      <c r="S97" s="48">
        <v>0</v>
      </c>
      <c r="T97" s="48">
        <v>0</v>
      </c>
      <c r="U97" s="48">
        <v>0</v>
      </c>
      <c r="V97" s="48">
        <v>0</v>
      </c>
      <c r="W97" s="48">
        <v>41</v>
      </c>
      <c r="X97" s="48">
        <v>1</v>
      </c>
      <c r="Y97" s="49"/>
      <c r="Z97" s="23"/>
      <c r="AA97" s="23"/>
      <c r="AB97" s="23"/>
      <c r="AC97" s="23"/>
      <c r="AD97" s="23"/>
      <c r="AE97" s="23"/>
      <c r="AF97" s="23"/>
      <c r="AG97" s="23"/>
      <c r="AH97" s="23"/>
    </row>
    <row r="98" spans="1:34" ht="15" customHeight="1" x14ac:dyDescent="0.2">
      <c r="A98" s="45">
        <f t="shared" si="1"/>
        <v>190</v>
      </c>
      <c r="B98" s="46">
        <v>41842</v>
      </c>
      <c r="C98" s="47" t="s">
        <v>315</v>
      </c>
      <c r="D98" s="47" t="s">
        <v>316</v>
      </c>
      <c r="E98" s="48">
        <v>2130</v>
      </c>
      <c r="F98" s="48">
        <v>1</v>
      </c>
      <c r="G98" s="48">
        <v>90</v>
      </c>
      <c r="H98" s="48">
        <v>20</v>
      </c>
      <c r="I98" s="48">
        <v>27</v>
      </c>
      <c r="J98" s="48">
        <v>17</v>
      </c>
      <c r="K98" s="48">
        <v>0</v>
      </c>
      <c r="L98" s="48">
        <v>0</v>
      </c>
      <c r="M98" s="48">
        <v>0</v>
      </c>
      <c r="N98" s="48">
        <v>1</v>
      </c>
      <c r="O98" s="48">
        <v>0</v>
      </c>
      <c r="P98" s="48">
        <v>0</v>
      </c>
      <c r="Q98" s="48">
        <v>1</v>
      </c>
      <c r="R98" s="48">
        <v>0</v>
      </c>
      <c r="S98" s="48">
        <v>0</v>
      </c>
      <c r="T98" s="48">
        <v>0</v>
      </c>
      <c r="U98" s="48">
        <v>0</v>
      </c>
      <c r="V98" s="48">
        <v>0</v>
      </c>
      <c r="W98" s="48">
        <v>33</v>
      </c>
      <c r="X98" s="48">
        <v>1</v>
      </c>
      <c r="Y98" s="49"/>
      <c r="Z98" s="23"/>
      <c r="AA98" s="23"/>
      <c r="AB98" s="23"/>
      <c r="AC98" s="23"/>
      <c r="AD98" s="23"/>
      <c r="AE98" s="23"/>
      <c r="AF98" s="23"/>
      <c r="AG98" s="23"/>
      <c r="AH98" s="23"/>
    </row>
    <row r="99" spans="1:34" ht="15" customHeight="1" x14ac:dyDescent="0.2">
      <c r="A99" s="45">
        <f t="shared" si="1"/>
        <v>213</v>
      </c>
      <c r="B99" s="46">
        <v>41842</v>
      </c>
      <c r="C99" s="47" t="s">
        <v>315</v>
      </c>
      <c r="D99" s="47" t="s">
        <v>316</v>
      </c>
      <c r="E99" s="48">
        <v>2145</v>
      </c>
      <c r="F99" s="48">
        <v>1</v>
      </c>
      <c r="G99" s="48">
        <v>100</v>
      </c>
      <c r="H99" s="48">
        <v>21</v>
      </c>
      <c r="I99" s="48">
        <v>17</v>
      </c>
      <c r="J99" s="48">
        <v>16</v>
      </c>
      <c r="K99" s="48">
        <v>0</v>
      </c>
      <c r="L99" s="48">
        <v>0</v>
      </c>
      <c r="M99" s="48">
        <v>0</v>
      </c>
      <c r="N99" s="48">
        <v>1</v>
      </c>
      <c r="O99" s="48">
        <v>0</v>
      </c>
      <c r="P99" s="48">
        <v>1</v>
      </c>
      <c r="Q99" s="48">
        <v>0</v>
      </c>
      <c r="R99" s="48">
        <v>0</v>
      </c>
      <c r="S99" s="48">
        <v>0</v>
      </c>
      <c r="T99" s="48">
        <v>0</v>
      </c>
      <c r="U99" s="48">
        <v>0</v>
      </c>
      <c r="V99" s="48">
        <v>0</v>
      </c>
      <c r="W99" s="48">
        <v>55</v>
      </c>
      <c r="X99" s="48">
        <v>2</v>
      </c>
      <c r="Y99" s="49"/>
      <c r="Z99" s="23"/>
      <c r="AA99" s="23"/>
      <c r="AB99" s="23"/>
      <c r="AC99" s="23"/>
      <c r="AD99" s="23"/>
      <c r="AE99" s="23"/>
      <c r="AF99" s="23"/>
      <c r="AG99" s="23"/>
      <c r="AH99" s="23"/>
    </row>
    <row r="100" spans="1:34" ht="25.5" x14ac:dyDescent="0.2">
      <c r="A100" s="45">
        <f t="shared" si="1"/>
        <v>147</v>
      </c>
      <c r="B100" s="46">
        <v>41842</v>
      </c>
      <c r="C100" s="47" t="s">
        <v>315</v>
      </c>
      <c r="D100" s="47" t="s">
        <v>316</v>
      </c>
      <c r="E100" s="48">
        <v>2200</v>
      </c>
      <c r="F100" s="48">
        <v>3</v>
      </c>
      <c r="G100" s="48">
        <v>122</v>
      </c>
      <c r="H100" s="48">
        <v>1</v>
      </c>
      <c r="I100" s="48">
        <v>8</v>
      </c>
      <c r="J100" s="48">
        <v>0</v>
      </c>
      <c r="K100" s="48">
        <v>0</v>
      </c>
      <c r="L100" s="48">
        <v>0</v>
      </c>
      <c r="M100" s="48">
        <v>0</v>
      </c>
      <c r="N100" s="48">
        <v>0</v>
      </c>
      <c r="O100" s="48">
        <v>0</v>
      </c>
      <c r="P100" s="48">
        <v>0</v>
      </c>
      <c r="Q100" s="48">
        <v>1</v>
      </c>
      <c r="R100" s="48">
        <v>0</v>
      </c>
      <c r="S100" s="48">
        <v>0</v>
      </c>
      <c r="T100" s="48">
        <v>0</v>
      </c>
      <c r="U100" s="48">
        <v>0</v>
      </c>
      <c r="V100" s="48">
        <v>0</v>
      </c>
      <c r="W100" s="48">
        <v>13</v>
      </c>
      <c r="X100" s="48">
        <v>2</v>
      </c>
      <c r="Y100" s="49" t="s">
        <v>351</v>
      </c>
      <c r="Z100" s="23"/>
      <c r="AA100" s="23"/>
      <c r="AB100" s="23"/>
      <c r="AC100" s="23"/>
      <c r="AD100" s="23"/>
      <c r="AE100" s="23"/>
      <c r="AF100" s="23"/>
      <c r="AG100" s="23"/>
      <c r="AH100" s="23"/>
    </row>
    <row r="101" spans="1:34" ht="15" customHeight="1" x14ac:dyDescent="0.2">
      <c r="A101" s="45">
        <f t="shared" si="1"/>
        <v>144</v>
      </c>
      <c r="B101" s="46">
        <v>41842</v>
      </c>
      <c r="C101" s="47" t="s">
        <v>315</v>
      </c>
      <c r="D101" s="47" t="s">
        <v>316</v>
      </c>
      <c r="E101" s="48">
        <v>2215</v>
      </c>
      <c r="F101" s="48">
        <v>3</v>
      </c>
      <c r="G101" s="48">
        <v>124</v>
      </c>
      <c r="H101" s="48">
        <v>0</v>
      </c>
      <c r="I101" s="48">
        <v>8</v>
      </c>
      <c r="J101" s="48">
        <v>3</v>
      </c>
      <c r="K101" s="48">
        <v>0</v>
      </c>
      <c r="L101" s="48">
        <v>0</v>
      </c>
      <c r="M101" s="48">
        <v>0</v>
      </c>
      <c r="N101" s="48">
        <v>0</v>
      </c>
      <c r="O101" s="48">
        <v>1</v>
      </c>
      <c r="P101" s="48">
        <v>0</v>
      </c>
      <c r="Q101" s="48">
        <v>2</v>
      </c>
      <c r="R101" s="48">
        <v>0</v>
      </c>
      <c r="S101" s="48">
        <v>0</v>
      </c>
      <c r="T101" s="48">
        <v>0</v>
      </c>
      <c r="U101" s="48">
        <v>0</v>
      </c>
      <c r="V101" s="48">
        <v>0</v>
      </c>
      <c r="W101" s="48">
        <v>6</v>
      </c>
      <c r="X101" s="48">
        <v>0</v>
      </c>
      <c r="Y101" s="49"/>
      <c r="Z101" s="23"/>
      <c r="AA101" s="23"/>
      <c r="AB101" s="23"/>
      <c r="AC101" s="23"/>
      <c r="AD101" s="23"/>
      <c r="AE101" s="23"/>
      <c r="AF101" s="23"/>
      <c r="AG101" s="23"/>
      <c r="AH101" s="23"/>
    </row>
    <row r="102" spans="1:34" ht="15" customHeight="1" x14ac:dyDescent="0.2">
      <c r="A102" s="45">
        <f t="shared" si="1"/>
        <v>123</v>
      </c>
      <c r="B102" s="46">
        <v>41842</v>
      </c>
      <c r="C102" s="47" t="s">
        <v>315</v>
      </c>
      <c r="D102" s="47" t="s">
        <v>316</v>
      </c>
      <c r="E102" s="48">
        <v>2230</v>
      </c>
      <c r="F102" s="48">
        <v>3</v>
      </c>
      <c r="G102" s="48">
        <v>101</v>
      </c>
      <c r="H102" s="48">
        <v>0</v>
      </c>
      <c r="I102" s="48">
        <v>6</v>
      </c>
      <c r="J102" s="48">
        <v>2</v>
      </c>
      <c r="K102" s="48">
        <v>0</v>
      </c>
      <c r="L102" s="48">
        <v>0</v>
      </c>
      <c r="M102" s="48">
        <v>0</v>
      </c>
      <c r="N102" s="48">
        <v>2</v>
      </c>
      <c r="O102" s="48">
        <v>0</v>
      </c>
      <c r="P102" s="48">
        <v>0</v>
      </c>
      <c r="Q102" s="48">
        <v>1</v>
      </c>
      <c r="R102" s="48">
        <v>0</v>
      </c>
      <c r="S102" s="48">
        <v>0</v>
      </c>
      <c r="T102" s="48">
        <v>0</v>
      </c>
      <c r="U102" s="48">
        <v>0</v>
      </c>
      <c r="V102" s="48">
        <v>0</v>
      </c>
      <c r="W102" s="48">
        <v>9</v>
      </c>
      <c r="X102" s="48">
        <v>2</v>
      </c>
      <c r="Y102" s="49"/>
      <c r="Z102" s="23"/>
      <c r="AA102" s="23"/>
      <c r="AB102" s="23"/>
      <c r="AC102" s="23"/>
      <c r="AD102" s="23"/>
      <c r="AE102" s="23"/>
      <c r="AF102" s="23"/>
      <c r="AG102" s="23"/>
      <c r="AH102" s="23"/>
    </row>
    <row r="103" spans="1:34" ht="15" customHeight="1" x14ac:dyDescent="0.2">
      <c r="A103" s="45">
        <f t="shared" si="1"/>
        <v>104</v>
      </c>
      <c r="B103" s="46">
        <v>41842</v>
      </c>
      <c r="C103" s="47" t="s">
        <v>315</v>
      </c>
      <c r="D103" s="47" t="s">
        <v>316</v>
      </c>
      <c r="E103" s="48">
        <v>2245</v>
      </c>
      <c r="F103" s="48">
        <v>3</v>
      </c>
      <c r="G103" s="48">
        <v>92</v>
      </c>
      <c r="H103" s="48">
        <v>0</v>
      </c>
      <c r="I103" s="48">
        <v>3</v>
      </c>
      <c r="J103" s="48">
        <v>1</v>
      </c>
      <c r="K103" s="48">
        <v>0</v>
      </c>
      <c r="L103" s="48">
        <v>0</v>
      </c>
      <c r="M103" s="48">
        <v>0</v>
      </c>
      <c r="N103" s="48">
        <v>3</v>
      </c>
      <c r="O103" s="48">
        <v>0</v>
      </c>
      <c r="P103" s="48">
        <v>1</v>
      </c>
      <c r="Q103" s="48">
        <v>0</v>
      </c>
      <c r="R103" s="48">
        <v>0</v>
      </c>
      <c r="S103" s="48">
        <v>0</v>
      </c>
      <c r="T103" s="48">
        <v>0</v>
      </c>
      <c r="U103" s="48">
        <v>0</v>
      </c>
      <c r="V103" s="48">
        <v>0</v>
      </c>
      <c r="W103" s="48">
        <v>4</v>
      </c>
      <c r="X103" s="48">
        <v>0</v>
      </c>
      <c r="Y103" s="49"/>
      <c r="Z103" s="23"/>
      <c r="AA103" s="23"/>
      <c r="AB103" s="23"/>
      <c r="AC103" s="23"/>
      <c r="AD103" s="23"/>
      <c r="AE103" s="23"/>
      <c r="AF103" s="23"/>
      <c r="AG103" s="23"/>
      <c r="AH103" s="23"/>
    </row>
    <row r="104" spans="1:34" ht="15" customHeight="1" x14ac:dyDescent="0.2">
      <c r="A104" s="45">
        <f t="shared" si="1"/>
        <v>105</v>
      </c>
      <c r="B104" s="46">
        <v>41842</v>
      </c>
      <c r="C104" s="47" t="s">
        <v>315</v>
      </c>
      <c r="D104" s="47" t="s">
        <v>316</v>
      </c>
      <c r="E104" s="48">
        <v>2300</v>
      </c>
      <c r="F104" s="48">
        <v>3</v>
      </c>
      <c r="G104" s="48">
        <v>92</v>
      </c>
      <c r="H104" s="48">
        <v>2</v>
      </c>
      <c r="I104" s="48">
        <v>1</v>
      </c>
      <c r="J104" s="48">
        <v>2</v>
      </c>
      <c r="K104" s="48">
        <v>0</v>
      </c>
      <c r="L104" s="48">
        <v>0</v>
      </c>
      <c r="M104" s="48">
        <v>0</v>
      </c>
      <c r="N104" s="48">
        <v>1</v>
      </c>
      <c r="O104" s="48">
        <v>0</v>
      </c>
      <c r="P104" s="48">
        <v>1</v>
      </c>
      <c r="Q104" s="48">
        <v>1</v>
      </c>
      <c r="R104" s="48">
        <v>0</v>
      </c>
      <c r="S104" s="48">
        <v>0</v>
      </c>
      <c r="T104" s="48">
        <v>0</v>
      </c>
      <c r="U104" s="48">
        <v>0</v>
      </c>
      <c r="V104" s="48">
        <v>0</v>
      </c>
      <c r="W104" s="48">
        <v>5</v>
      </c>
      <c r="X104" s="48">
        <v>0</v>
      </c>
      <c r="Y104" s="49"/>
      <c r="Z104" s="23"/>
      <c r="AA104" s="23"/>
      <c r="AB104" s="23"/>
      <c r="AC104" s="23"/>
      <c r="AD104" s="23"/>
      <c r="AE104" s="23"/>
      <c r="AF104" s="23"/>
      <c r="AG104" s="23"/>
      <c r="AH104" s="23"/>
    </row>
    <row r="105" spans="1:34" ht="15" customHeight="1" x14ac:dyDescent="0.2">
      <c r="A105" s="45">
        <f t="shared" si="1"/>
        <v>82</v>
      </c>
      <c r="B105" s="46">
        <v>41842</v>
      </c>
      <c r="C105" s="47" t="s">
        <v>315</v>
      </c>
      <c r="D105" s="47" t="s">
        <v>316</v>
      </c>
      <c r="E105" s="48">
        <v>2315</v>
      </c>
      <c r="F105" s="48">
        <v>3</v>
      </c>
      <c r="G105" s="48">
        <v>71</v>
      </c>
      <c r="H105" s="48">
        <v>0</v>
      </c>
      <c r="I105" s="48">
        <v>3</v>
      </c>
      <c r="J105" s="48">
        <v>1</v>
      </c>
      <c r="K105" s="48">
        <v>0</v>
      </c>
      <c r="L105" s="48">
        <v>0</v>
      </c>
      <c r="M105" s="48">
        <v>0</v>
      </c>
      <c r="N105" s="48">
        <v>1</v>
      </c>
      <c r="O105" s="48">
        <v>1</v>
      </c>
      <c r="P105" s="48">
        <v>1</v>
      </c>
      <c r="Q105" s="48">
        <v>0</v>
      </c>
      <c r="R105" s="48">
        <v>1</v>
      </c>
      <c r="S105" s="48">
        <v>0</v>
      </c>
      <c r="T105" s="48">
        <v>0</v>
      </c>
      <c r="U105" s="48">
        <v>0</v>
      </c>
      <c r="V105" s="48">
        <v>0</v>
      </c>
      <c r="W105" s="48">
        <v>2</v>
      </c>
      <c r="X105" s="48">
        <v>1</v>
      </c>
      <c r="Y105" s="49"/>
      <c r="Z105" s="23"/>
      <c r="AA105" s="23"/>
      <c r="AB105" s="23"/>
      <c r="AC105" s="23"/>
      <c r="AD105" s="23"/>
      <c r="AE105" s="23"/>
      <c r="AF105" s="23"/>
      <c r="AG105" s="23"/>
      <c r="AH105" s="23"/>
    </row>
    <row r="106" spans="1:34" ht="15" customHeight="1" x14ac:dyDescent="0.2">
      <c r="A106" s="45">
        <f t="shared" si="1"/>
        <v>83</v>
      </c>
      <c r="B106" s="46">
        <v>41842</v>
      </c>
      <c r="C106" s="47" t="s">
        <v>315</v>
      </c>
      <c r="D106" s="47" t="s">
        <v>316</v>
      </c>
      <c r="E106" s="48">
        <v>2330</v>
      </c>
      <c r="F106" s="48">
        <v>3</v>
      </c>
      <c r="G106" s="48">
        <v>77</v>
      </c>
      <c r="H106" s="48">
        <v>0</v>
      </c>
      <c r="I106" s="48">
        <v>1</v>
      </c>
      <c r="J106" s="48">
        <v>0</v>
      </c>
      <c r="K106" s="48">
        <v>0</v>
      </c>
      <c r="L106" s="48">
        <v>0</v>
      </c>
      <c r="M106" s="48">
        <v>0</v>
      </c>
      <c r="N106" s="48">
        <v>1</v>
      </c>
      <c r="O106" s="48">
        <v>0</v>
      </c>
      <c r="P106" s="48">
        <v>0</v>
      </c>
      <c r="Q106" s="48">
        <v>1</v>
      </c>
      <c r="R106" s="48">
        <v>0</v>
      </c>
      <c r="S106" s="48">
        <v>0</v>
      </c>
      <c r="T106" s="48">
        <v>0</v>
      </c>
      <c r="U106" s="48">
        <v>0</v>
      </c>
      <c r="V106" s="48">
        <v>0</v>
      </c>
      <c r="W106" s="48">
        <v>3</v>
      </c>
      <c r="X106" s="48">
        <v>0</v>
      </c>
      <c r="Y106" s="49"/>
      <c r="Z106" s="23"/>
      <c r="AA106" s="23"/>
      <c r="AB106" s="23"/>
      <c r="AC106" s="23"/>
      <c r="AD106" s="23"/>
      <c r="AE106" s="23"/>
      <c r="AF106" s="23"/>
      <c r="AG106" s="23"/>
      <c r="AH106" s="23"/>
    </row>
    <row r="107" spans="1:34" ht="15" customHeight="1" x14ac:dyDescent="0.2">
      <c r="A107" s="45">
        <f t="shared" si="1"/>
        <v>66</v>
      </c>
      <c r="B107" s="46">
        <v>41842</v>
      </c>
      <c r="C107" s="47" t="s">
        <v>315</v>
      </c>
      <c r="D107" s="47" t="s">
        <v>316</v>
      </c>
      <c r="E107" s="48">
        <v>2345</v>
      </c>
      <c r="F107" s="48">
        <v>3</v>
      </c>
      <c r="G107" s="48">
        <v>57</v>
      </c>
      <c r="H107" s="48">
        <v>0</v>
      </c>
      <c r="I107" s="48">
        <v>1</v>
      </c>
      <c r="J107" s="48">
        <v>2</v>
      </c>
      <c r="K107" s="48">
        <v>0</v>
      </c>
      <c r="L107" s="48">
        <v>0</v>
      </c>
      <c r="M107" s="48">
        <v>0</v>
      </c>
      <c r="N107" s="48">
        <v>0</v>
      </c>
      <c r="O107" s="48">
        <v>0</v>
      </c>
      <c r="P107" s="48">
        <v>0</v>
      </c>
      <c r="Q107" s="48">
        <v>1</v>
      </c>
      <c r="R107" s="48">
        <v>1</v>
      </c>
      <c r="S107" s="48">
        <v>0</v>
      </c>
      <c r="T107" s="48">
        <v>0</v>
      </c>
      <c r="U107" s="48">
        <v>0</v>
      </c>
      <c r="V107" s="48">
        <v>0</v>
      </c>
      <c r="W107" s="48">
        <v>4</v>
      </c>
      <c r="X107" s="48">
        <v>0</v>
      </c>
      <c r="Y107" s="49"/>
      <c r="Z107" s="23"/>
      <c r="AA107" s="23"/>
      <c r="AB107" s="23"/>
      <c r="AC107" s="23"/>
      <c r="AD107" s="23"/>
      <c r="AE107" s="23"/>
      <c r="AF107" s="23"/>
      <c r="AG107" s="23"/>
      <c r="AH107" s="23"/>
    </row>
    <row r="108" spans="1:34" ht="15" customHeight="1" x14ac:dyDescent="0.2">
      <c r="A108" s="45">
        <f t="shared" si="1"/>
        <v>52</v>
      </c>
      <c r="B108" s="46">
        <v>41842</v>
      </c>
      <c r="C108" s="47" t="s">
        <v>315</v>
      </c>
      <c r="D108" s="47" t="s">
        <v>316</v>
      </c>
      <c r="E108" s="48">
        <v>0</v>
      </c>
      <c r="F108" s="48">
        <v>3</v>
      </c>
      <c r="G108" s="48">
        <v>46</v>
      </c>
      <c r="H108" s="48">
        <v>0</v>
      </c>
      <c r="I108" s="48">
        <v>1</v>
      </c>
      <c r="J108" s="48">
        <v>0</v>
      </c>
      <c r="K108" s="48">
        <v>0</v>
      </c>
      <c r="L108" s="48">
        <v>0</v>
      </c>
      <c r="M108" s="48">
        <v>0</v>
      </c>
      <c r="N108" s="48">
        <v>0</v>
      </c>
      <c r="O108" s="48">
        <v>0</v>
      </c>
      <c r="P108" s="48">
        <v>0</v>
      </c>
      <c r="Q108" s="48">
        <v>0</v>
      </c>
      <c r="R108" s="48">
        <v>0</v>
      </c>
      <c r="S108" s="48">
        <v>0</v>
      </c>
      <c r="T108" s="48">
        <v>0</v>
      </c>
      <c r="U108" s="48">
        <v>0</v>
      </c>
      <c r="V108" s="48">
        <v>0</v>
      </c>
      <c r="W108" s="48">
        <v>5</v>
      </c>
      <c r="X108" s="48">
        <v>0</v>
      </c>
      <c r="Y108" s="49" t="s">
        <v>335</v>
      </c>
      <c r="Z108" s="23"/>
      <c r="AA108" s="23"/>
      <c r="AB108" s="23"/>
      <c r="AC108" s="23"/>
      <c r="AD108" s="23"/>
      <c r="AE108" s="23"/>
      <c r="AF108" s="23"/>
      <c r="AG108" s="23"/>
      <c r="AH108" s="23"/>
    </row>
    <row r="109" spans="1:34" ht="15" customHeight="1" x14ac:dyDescent="0.2">
      <c r="A109" s="45">
        <f t="shared" si="1"/>
        <v>52</v>
      </c>
      <c r="B109" s="46">
        <v>41842</v>
      </c>
      <c r="C109" s="47" t="s">
        <v>315</v>
      </c>
      <c r="D109" s="47" t="s">
        <v>316</v>
      </c>
      <c r="E109" s="48">
        <v>15</v>
      </c>
      <c r="F109" s="48">
        <v>3</v>
      </c>
      <c r="G109" s="48">
        <v>49</v>
      </c>
      <c r="H109" s="48">
        <v>0</v>
      </c>
      <c r="I109" s="48">
        <v>0</v>
      </c>
      <c r="J109" s="48">
        <v>0</v>
      </c>
      <c r="K109" s="48">
        <v>0</v>
      </c>
      <c r="L109" s="48">
        <v>0</v>
      </c>
      <c r="M109" s="48">
        <v>0</v>
      </c>
      <c r="N109" s="48">
        <v>1</v>
      </c>
      <c r="O109" s="48">
        <v>0</v>
      </c>
      <c r="P109" s="48">
        <v>0</v>
      </c>
      <c r="Q109" s="48">
        <v>0</v>
      </c>
      <c r="R109" s="48">
        <v>0</v>
      </c>
      <c r="S109" s="48">
        <v>0</v>
      </c>
      <c r="T109" s="48">
        <v>0</v>
      </c>
      <c r="U109" s="48">
        <v>0</v>
      </c>
      <c r="V109" s="48">
        <v>0</v>
      </c>
      <c r="W109" s="48">
        <v>2</v>
      </c>
      <c r="X109" s="48">
        <v>0</v>
      </c>
      <c r="Y109" s="49"/>
      <c r="Z109" s="23"/>
      <c r="AA109" s="23"/>
      <c r="AB109" s="23"/>
      <c r="AC109" s="23"/>
      <c r="AD109" s="23"/>
      <c r="AE109" s="23"/>
      <c r="AF109" s="23"/>
      <c r="AG109" s="23"/>
      <c r="AH109" s="23"/>
    </row>
    <row r="110" spans="1:34" ht="15" customHeight="1" x14ac:dyDescent="0.2">
      <c r="A110" s="45">
        <f t="shared" si="1"/>
        <v>51</v>
      </c>
      <c r="B110" s="46">
        <v>41842</v>
      </c>
      <c r="C110" s="47" t="s">
        <v>315</v>
      </c>
      <c r="D110" s="47" t="s">
        <v>316</v>
      </c>
      <c r="E110" s="48">
        <v>30</v>
      </c>
      <c r="F110" s="48">
        <v>3</v>
      </c>
      <c r="G110" s="48">
        <v>44</v>
      </c>
      <c r="H110" s="48">
        <v>0</v>
      </c>
      <c r="I110" s="48">
        <v>0</v>
      </c>
      <c r="J110" s="48">
        <v>0</v>
      </c>
      <c r="K110" s="48">
        <v>0</v>
      </c>
      <c r="L110" s="48">
        <v>0</v>
      </c>
      <c r="M110" s="48">
        <v>0</v>
      </c>
      <c r="N110" s="48">
        <v>1</v>
      </c>
      <c r="O110" s="48">
        <v>0</v>
      </c>
      <c r="P110" s="48">
        <v>0</v>
      </c>
      <c r="Q110" s="48">
        <v>0</v>
      </c>
      <c r="R110" s="48">
        <v>0</v>
      </c>
      <c r="S110" s="48">
        <v>0</v>
      </c>
      <c r="T110" s="48">
        <v>0</v>
      </c>
      <c r="U110" s="48">
        <v>0</v>
      </c>
      <c r="V110" s="48">
        <v>0</v>
      </c>
      <c r="W110" s="48">
        <v>4</v>
      </c>
      <c r="X110" s="48">
        <v>2</v>
      </c>
      <c r="Y110" s="49"/>
      <c r="Z110" s="23"/>
      <c r="AA110" s="23"/>
      <c r="AB110" s="23"/>
      <c r="AC110" s="23"/>
      <c r="AD110" s="23"/>
      <c r="AE110" s="23"/>
      <c r="AF110" s="23"/>
      <c r="AG110" s="23"/>
      <c r="AH110" s="23"/>
    </row>
    <row r="111" spans="1:34" ht="15" customHeight="1" x14ac:dyDescent="0.2">
      <c r="A111" s="45">
        <f t="shared" si="1"/>
        <v>38</v>
      </c>
      <c r="B111" s="46">
        <v>41842</v>
      </c>
      <c r="C111" s="47" t="s">
        <v>315</v>
      </c>
      <c r="D111" s="47" t="s">
        <v>316</v>
      </c>
      <c r="E111" s="48">
        <v>45</v>
      </c>
      <c r="F111" s="48">
        <v>3</v>
      </c>
      <c r="G111" s="48">
        <v>33</v>
      </c>
      <c r="H111" s="48">
        <v>0</v>
      </c>
      <c r="I111" s="48">
        <v>0</v>
      </c>
      <c r="J111" s="48">
        <v>0</v>
      </c>
      <c r="K111" s="48">
        <v>0</v>
      </c>
      <c r="L111" s="48">
        <v>0</v>
      </c>
      <c r="M111" s="48">
        <v>0</v>
      </c>
      <c r="N111" s="48">
        <v>1</v>
      </c>
      <c r="O111" s="48">
        <v>0</v>
      </c>
      <c r="P111" s="48">
        <v>0</v>
      </c>
      <c r="Q111" s="48">
        <v>0</v>
      </c>
      <c r="R111" s="48">
        <v>1</v>
      </c>
      <c r="S111" s="48">
        <v>0</v>
      </c>
      <c r="T111" s="48">
        <v>0</v>
      </c>
      <c r="U111" s="48">
        <v>0</v>
      </c>
      <c r="V111" s="48">
        <v>0</v>
      </c>
      <c r="W111" s="48">
        <v>3</v>
      </c>
      <c r="X111" s="48">
        <v>0</v>
      </c>
      <c r="Y111" s="49"/>
      <c r="Z111" s="23"/>
      <c r="AA111" s="23"/>
      <c r="AB111" s="23"/>
      <c r="AC111" s="23"/>
      <c r="AD111" s="23"/>
      <c r="AE111" s="23"/>
      <c r="AF111" s="23"/>
      <c r="AG111" s="23"/>
      <c r="AH111" s="23"/>
    </row>
    <row r="112" spans="1:34" ht="15" customHeight="1" x14ac:dyDescent="0.2">
      <c r="A112" s="45">
        <f t="shared" si="1"/>
        <v>30</v>
      </c>
      <c r="B112" s="46">
        <v>41842</v>
      </c>
      <c r="C112" s="47" t="s">
        <v>315</v>
      </c>
      <c r="D112" s="47" t="s">
        <v>316</v>
      </c>
      <c r="E112" s="48">
        <v>100</v>
      </c>
      <c r="F112" s="48">
        <v>3</v>
      </c>
      <c r="G112" s="48">
        <v>27</v>
      </c>
      <c r="H112" s="48">
        <v>0</v>
      </c>
      <c r="I112" s="48">
        <v>0</v>
      </c>
      <c r="J112" s="48">
        <v>0</v>
      </c>
      <c r="K112" s="48">
        <v>0</v>
      </c>
      <c r="L112" s="48">
        <v>0</v>
      </c>
      <c r="M112" s="48">
        <v>0</v>
      </c>
      <c r="N112" s="48">
        <v>0</v>
      </c>
      <c r="O112" s="48">
        <v>0</v>
      </c>
      <c r="P112" s="48">
        <v>0</v>
      </c>
      <c r="Q112" s="48">
        <v>0</v>
      </c>
      <c r="R112" s="48">
        <v>1</v>
      </c>
      <c r="S112" s="48">
        <v>0</v>
      </c>
      <c r="T112" s="48">
        <v>0</v>
      </c>
      <c r="U112" s="48">
        <v>0</v>
      </c>
      <c r="V112" s="48">
        <v>0</v>
      </c>
      <c r="W112" s="48">
        <v>2</v>
      </c>
      <c r="X112" s="48">
        <v>0</v>
      </c>
      <c r="Y112" s="49" t="s">
        <v>335</v>
      </c>
      <c r="Z112" s="23"/>
      <c r="AA112" s="23"/>
      <c r="AB112" s="23"/>
      <c r="AC112" s="23"/>
      <c r="AD112" s="23"/>
      <c r="AE112" s="23"/>
      <c r="AF112" s="23"/>
      <c r="AG112" s="23"/>
      <c r="AH112" s="23"/>
    </row>
    <row r="113" spans="1:34" ht="15" customHeight="1" x14ac:dyDescent="0.2">
      <c r="A113" s="45">
        <f t="shared" si="1"/>
        <v>32</v>
      </c>
      <c r="B113" s="46">
        <v>41842</v>
      </c>
      <c r="C113" s="47" t="s">
        <v>315</v>
      </c>
      <c r="D113" s="47" t="s">
        <v>316</v>
      </c>
      <c r="E113" s="48">
        <v>115</v>
      </c>
      <c r="F113" s="48">
        <v>3</v>
      </c>
      <c r="G113" s="48">
        <v>31</v>
      </c>
      <c r="H113" s="48">
        <v>0</v>
      </c>
      <c r="I113" s="48">
        <v>0</v>
      </c>
      <c r="J113" s="48">
        <v>0</v>
      </c>
      <c r="K113" s="48">
        <v>0</v>
      </c>
      <c r="L113" s="48">
        <v>0</v>
      </c>
      <c r="M113" s="48">
        <v>0</v>
      </c>
      <c r="N113" s="48">
        <v>0</v>
      </c>
      <c r="O113" s="48">
        <v>0</v>
      </c>
      <c r="P113" s="48">
        <v>0</v>
      </c>
      <c r="Q113" s="48">
        <v>0</v>
      </c>
      <c r="R113" s="48">
        <v>0</v>
      </c>
      <c r="S113" s="48">
        <v>0</v>
      </c>
      <c r="T113" s="48">
        <v>0</v>
      </c>
      <c r="U113" s="48">
        <v>0</v>
      </c>
      <c r="V113" s="48">
        <v>0</v>
      </c>
      <c r="W113" s="48">
        <v>1</v>
      </c>
      <c r="X113" s="48">
        <v>0</v>
      </c>
      <c r="Y113" s="49"/>
      <c r="Z113" s="23"/>
      <c r="AA113" s="23"/>
      <c r="AB113" s="23"/>
      <c r="AC113" s="23"/>
      <c r="AD113" s="23"/>
      <c r="AE113" s="23"/>
      <c r="AF113" s="23"/>
      <c r="AG113" s="23"/>
      <c r="AH113" s="23"/>
    </row>
    <row r="114" spans="1:34" ht="15" customHeight="1" x14ac:dyDescent="0.2">
      <c r="A114" s="45">
        <f t="shared" si="1"/>
        <v>42</v>
      </c>
      <c r="B114" s="46">
        <v>41842</v>
      </c>
      <c r="C114" s="47" t="s">
        <v>315</v>
      </c>
      <c r="D114" s="47" t="s">
        <v>316</v>
      </c>
      <c r="E114" s="48">
        <v>130</v>
      </c>
      <c r="F114" s="48">
        <v>3</v>
      </c>
      <c r="G114" s="48">
        <v>37</v>
      </c>
      <c r="H114" s="48">
        <v>0</v>
      </c>
      <c r="I114" s="48">
        <v>0</v>
      </c>
      <c r="J114" s="48">
        <v>0</v>
      </c>
      <c r="K114" s="48">
        <v>0</v>
      </c>
      <c r="L114" s="48">
        <v>0</v>
      </c>
      <c r="M114" s="48">
        <v>0</v>
      </c>
      <c r="N114" s="48">
        <v>0</v>
      </c>
      <c r="O114" s="48">
        <v>0</v>
      </c>
      <c r="P114" s="48">
        <v>0</v>
      </c>
      <c r="Q114" s="48">
        <v>0</v>
      </c>
      <c r="R114" s="48">
        <v>0</v>
      </c>
      <c r="S114" s="48">
        <v>0</v>
      </c>
      <c r="T114" s="48">
        <v>0</v>
      </c>
      <c r="U114" s="48">
        <v>0</v>
      </c>
      <c r="V114" s="48">
        <v>0</v>
      </c>
      <c r="W114" s="48">
        <v>5</v>
      </c>
      <c r="X114" s="48">
        <v>0</v>
      </c>
      <c r="Y114" s="49"/>
      <c r="Z114" s="23"/>
      <c r="AA114" s="23"/>
      <c r="AB114" s="23"/>
      <c r="AC114" s="23"/>
      <c r="AD114" s="23"/>
      <c r="AE114" s="23"/>
      <c r="AF114" s="23"/>
      <c r="AG114" s="23"/>
      <c r="AH114" s="23"/>
    </row>
    <row r="115" spans="1:34" ht="15" customHeight="1" x14ac:dyDescent="0.2">
      <c r="A115" s="45">
        <f t="shared" si="1"/>
        <v>25</v>
      </c>
      <c r="B115" s="46">
        <v>41842</v>
      </c>
      <c r="C115" s="47" t="s">
        <v>315</v>
      </c>
      <c r="D115" s="47" t="s">
        <v>316</v>
      </c>
      <c r="E115" s="48">
        <v>145</v>
      </c>
      <c r="F115" s="48">
        <v>3</v>
      </c>
      <c r="G115" s="48">
        <v>20</v>
      </c>
      <c r="H115" s="48">
        <v>0</v>
      </c>
      <c r="I115" s="48">
        <v>0</v>
      </c>
      <c r="J115" s="48">
        <v>0</v>
      </c>
      <c r="K115" s="48">
        <v>0</v>
      </c>
      <c r="L115" s="48">
        <v>0</v>
      </c>
      <c r="M115" s="48">
        <v>0</v>
      </c>
      <c r="N115" s="48">
        <v>0</v>
      </c>
      <c r="O115" s="48">
        <v>0</v>
      </c>
      <c r="P115" s="48">
        <v>0</v>
      </c>
      <c r="Q115" s="48">
        <v>0</v>
      </c>
      <c r="R115" s="48">
        <v>1</v>
      </c>
      <c r="S115" s="48">
        <v>0</v>
      </c>
      <c r="T115" s="48">
        <v>0</v>
      </c>
      <c r="U115" s="48">
        <v>0</v>
      </c>
      <c r="V115" s="48">
        <v>0</v>
      </c>
      <c r="W115" s="48">
        <v>4</v>
      </c>
      <c r="X115" s="48">
        <v>0</v>
      </c>
      <c r="Y115" s="49"/>
      <c r="Z115" s="23"/>
      <c r="AA115" s="23"/>
      <c r="AB115" s="23"/>
      <c r="AC115" s="23"/>
      <c r="AD115" s="23"/>
      <c r="AE115" s="23"/>
      <c r="AF115" s="23"/>
      <c r="AG115" s="23"/>
      <c r="AH115" s="23"/>
    </row>
    <row r="116" spans="1:34" ht="15" customHeight="1" x14ac:dyDescent="0.2">
      <c r="A116" s="45">
        <f t="shared" si="1"/>
        <v>27</v>
      </c>
      <c r="B116" s="46">
        <v>41842</v>
      </c>
      <c r="C116" s="47" t="s">
        <v>315</v>
      </c>
      <c r="D116" s="47" t="s">
        <v>316</v>
      </c>
      <c r="E116" s="48">
        <v>200</v>
      </c>
      <c r="F116" s="48">
        <v>3</v>
      </c>
      <c r="G116" s="48">
        <v>25</v>
      </c>
      <c r="H116" s="48">
        <v>0</v>
      </c>
      <c r="I116" s="48">
        <v>0</v>
      </c>
      <c r="J116" s="48">
        <v>0</v>
      </c>
      <c r="K116" s="48">
        <v>0</v>
      </c>
      <c r="L116" s="48">
        <v>0</v>
      </c>
      <c r="M116" s="48">
        <v>0</v>
      </c>
      <c r="N116" s="48">
        <v>0</v>
      </c>
      <c r="O116" s="48">
        <v>0</v>
      </c>
      <c r="P116" s="48">
        <v>0</v>
      </c>
      <c r="Q116" s="48">
        <v>0</v>
      </c>
      <c r="R116" s="48">
        <v>0</v>
      </c>
      <c r="S116" s="48">
        <v>0</v>
      </c>
      <c r="T116" s="48">
        <v>0</v>
      </c>
      <c r="U116" s="48">
        <v>0</v>
      </c>
      <c r="V116" s="48">
        <v>0</v>
      </c>
      <c r="W116" s="48">
        <v>2</v>
      </c>
      <c r="X116" s="48">
        <v>0</v>
      </c>
      <c r="Y116" s="49" t="s">
        <v>335</v>
      </c>
      <c r="Z116" s="23"/>
      <c r="AA116" s="23"/>
      <c r="AB116" s="23"/>
      <c r="AC116" s="23"/>
      <c r="AD116" s="23"/>
      <c r="AE116" s="23"/>
      <c r="AF116" s="23"/>
      <c r="AG116" s="23"/>
      <c r="AH116" s="23"/>
    </row>
    <row r="117" spans="1:34" ht="15" customHeight="1" x14ac:dyDescent="0.2">
      <c r="A117" s="45">
        <f t="shared" si="1"/>
        <v>22</v>
      </c>
      <c r="B117" s="46">
        <v>41842</v>
      </c>
      <c r="C117" s="47" t="s">
        <v>315</v>
      </c>
      <c r="D117" s="47" t="s">
        <v>316</v>
      </c>
      <c r="E117" s="48">
        <v>215</v>
      </c>
      <c r="F117" s="48">
        <v>3</v>
      </c>
      <c r="G117" s="48">
        <v>20</v>
      </c>
      <c r="H117" s="48">
        <v>0</v>
      </c>
      <c r="I117" s="48">
        <v>0</v>
      </c>
      <c r="J117" s="48">
        <v>0</v>
      </c>
      <c r="K117" s="48">
        <v>0</v>
      </c>
      <c r="L117" s="48">
        <v>0</v>
      </c>
      <c r="M117" s="48">
        <v>0</v>
      </c>
      <c r="N117" s="48">
        <v>0</v>
      </c>
      <c r="O117" s="48">
        <v>0</v>
      </c>
      <c r="P117" s="48">
        <v>0</v>
      </c>
      <c r="Q117" s="48">
        <v>1</v>
      </c>
      <c r="R117" s="48">
        <v>0</v>
      </c>
      <c r="S117" s="48">
        <v>0</v>
      </c>
      <c r="T117" s="48">
        <v>0</v>
      </c>
      <c r="U117" s="48">
        <v>0</v>
      </c>
      <c r="V117" s="48">
        <v>0</v>
      </c>
      <c r="W117" s="48">
        <v>1</v>
      </c>
      <c r="X117" s="48">
        <v>0</v>
      </c>
      <c r="Y117" s="49"/>
      <c r="Z117" s="23"/>
      <c r="AA117" s="23"/>
      <c r="AB117" s="23"/>
      <c r="AC117" s="23"/>
      <c r="AD117" s="23"/>
      <c r="AE117" s="23"/>
      <c r="AF117" s="23"/>
      <c r="AG117" s="23"/>
      <c r="AH117" s="23"/>
    </row>
    <row r="118" spans="1:34" ht="15" customHeight="1" x14ac:dyDescent="0.2">
      <c r="A118" s="45">
        <f t="shared" si="1"/>
        <v>24</v>
      </c>
      <c r="B118" s="46">
        <v>41842</v>
      </c>
      <c r="C118" s="47" t="s">
        <v>315</v>
      </c>
      <c r="D118" s="47" t="s">
        <v>316</v>
      </c>
      <c r="E118" s="48">
        <v>230</v>
      </c>
      <c r="F118" s="48">
        <v>3</v>
      </c>
      <c r="G118" s="48">
        <v>21</v>
      </c>
      <c r="H118" s="48">
        <v>0</v>
      </c>
      <c r="I118" s="48">
        <v>0</v>
      </c>
      <c r="J118" s="48">
        <v>0</v>
      </c>
      <c r="K118" s="48">
        <v>0</v>
      </c>
      <c r="L118" s="48">
        <v>0</v>
      </c>
      <c r="M118" s="48">
        <v>0</v>
      </c>
      <c r="N118" s="48">
        <v>0</v>
      </c>
      <c r="O118" s="48">
        <v>0</v>
      </c>
      <c r="P118" s="48">
        <v>0</v>
      </c>
      <c r="Q118" s="48">
        <v>0</v>
      </c>
      <c r="R118" s="48">
        <v>1</v>
      </c>
      <c r="S118" s="48">
        <v>0</v>
      </c>
      <c r="T118" s="48">
        <v>0</v>
      </c>
      <c r="U118" s="48">
        <v>0</v>
      </c>
      <c r="V118" s="48">
        <v>0</v>
      </c>
      <c r="W118" s="48">
        <v>2</v>
      </c>
      <c r="X118" s="48">
        <v>0</v>
      </c>
      <c r="Y118" s="49"/>
      <c r="Z118" s="23"/>
      <c r="AA118" s="23"/>
      <c r="AB118" s="23"/>
      <c r="AC118" s="23"/>
      <c r="AD118" s="23"/>
      <c r="AE118" s="23"/>
      <c r="AF118" s="23"/>
      <c r="AG118" s="23"/>
      <c r="AH118" s="23"/>
    </row>
    <row r="119" spans="1:34" ht="15" customHeight="1" x14ac:dyDescent="0.2">
      <c r="A119" s="45">
        <f t="shared" si="1"/>
        <v>26</v>
      </c>
      <c r="B119" s="46">
        <v>41842</v>
      </c>
      <c r="C119" s="47" t="s">
        <v>315</v>
      </c>
      <c r="D119" s="47" t="s">
        <v>316</v>
      </c>
      <c r="E119" s="48">
        <v>245</v>
      </c>
      <c r="F119" s="48">
        <v>3</v>
      </c>
      <c r="G119" s="48">
        <v>25</v>
      </c>
      <c r="H119" s="48">
        <v>0</v>
      </c>
      <c r="I119" s="48">
        <v>0</v>
      </c>
      <c r="J119" s="48">
        <v>0</v>
      </c>
      <c r="K119" s="48">
        <v>0</v>
      </c>
      <c r="L119" s="48">
        <v>0</v>
      </c>
      <c r="M119" s="48">
        <v>0</v>
      </c>
      <c r="N119" s="48">
        <v>0</v>
      </c>
      <c r="O119" s="48">
        <v>0</v>
      </c>
      <c r="P119" s="48">
        <v>0</v>
      </c>
      <c r="Q119" s="48">
        <v>0</v>
      </c>
      <c r="R119" s="48">
        <v>0</v>
      </c>
      <c r="S119" s="48">
        <v>0</v>
      </c>
      <c r="T119" s="48">
        <v>0</v>
      </c>
      <c r="U119" s="48">
        <v>0</v>
      </c>
      <c r="V119" s="48">
        <v>0</v>
      </c>
      <c r="W119" s="48">
        <v>1</v>
      </c>
      <c r="X119" s="48">
        <v>0</v>
      </c>
      <c r="Y119" s="49"/>
      <c r="Z119" s="23"/>
      <c r="AA119" s="23"/>
      <c r="AB119" s="23"/>
      <c r="AC119" s="23"/>
      <c r="AD119" s="23"/>
      <c r="AE119" s="23"/>
      <c r="AF119" s="23"/>
      <c r="AG119" s="23"/>
      <c r="AH119" s="23"/>
    </row>
    <row r="120" spans="1:34" ht="15" customHeight="1" x14ac:dyDescent="0.2">
      <c r="A120" s="45">
        <f t="shared" si="1"/>
        <v>22</v>
      </c>
      <c r="B120" s="46">
        <v>41842</v>
      </c>
      <c r="C120" s="47" t="s">
        <v>315</v>
      </c>
      <c r="D120" s="47" t="s">
        <v>316</v>
      </c>
      <c r="E120" s="48">
        <v>300</v>
      </c>
      <c r="F120" s="48">
        <v>3</v>
      </c>
      <c r="G120" s="48">
        <v>22</v>
      </c>
      <c r="H120" s="48">
        <v>0</v>
      </c>
      <c r="I120" s="48">
        <v>0</v>
      </c>
      <c r="J120" s="48">
        <v>0</v>
      </c>
      <c r="K120" s="48">
        <v>0</v>
      </c>
      <c r="L120" s="48">
        <v>0</v>
      </c>
      <c r="M120" s="48">
        <v>0</v>
      </c>
      <c r="N120" s="48">
        <v>0</v>
      </c>
      <c r="O120" s="48">
        <v>0</v>
      </c>
      <c r="P120" s="48">
        <v>0</v>
      </c>
      <c r="Q120" s="48">
        <v>0</v>
      </c>
      <c r="R120" s="48">
        <v>0</v>
      </c>
      <c r="S120" s="48">
        <v>0</v>
      </c>
      <c r="T120" s="48">
        <v>0</v>
      </c>
      <c r="U120" s="48">
        <v>0</v>
      </c>
      <c r="V120" s="48">
        <v>0</v>
      </c>
      <c r="W120" s="48">
        <v>0</v>
      </c>
      <c r="X120" s="48">
        <v>0</v>
      </c>
      <c r="Y120" s="49" t="s">
        <v>335</v>
      </c>
      <c r="Z120" s="23"/>
      <c r="AA120" s="23"/>
      <c r="AB120" s="23"/>
      <c r="AC120" s="23"/>
      <c r="AD120" s="23"/>
      <c r="AE120" s="23"/>
      <c r="AF120" s="23"/>
      <c r="AG120" s="23"/>
      <c r="AH120" s="23"/>
    </row>
    <row r="121" spans="1:34" ht="15" customHeight="1" x14ac:dyDescent="0.2">
      <c r="A121" s="45">
        <f t="shared" si="1"/>
        <v>19</v>
      </c>
      <c r="B121" s="46">
        <v>41842</v>
      </c>
      <c r="C121" s="47" t="s">
        <v>315</v>
      </c>
      <c r="D121" s="47" t="s">
        <v>316</v>
      </c>
      <c r="E121" s="48">
        <v>315</v>
      </c>
      <c r="F121" s="48">
        <v>3</v>
      </c>
      <c r="G121" s="48">
        <v>18</v>
      </c>
      <c r="H121" s="48">
        <v>0</v>
      </c>
      <c r="I121" s="48">
        <v>0</v>
      </c>
      <c r="J121" s="48">
        <v>0</v>
      </c>
      <c r="K121" s="48">
        <v>0</v>
      </c>
      <c r="L121" s="48">
        <v>0</v>
      </c>
      <c r="M121" s="48">
        <v>0</v>
      </c>
      <c r="N121" s="48">
        <v>0</v>
      </c>
      <c r="O121" s="48">
        <v>0</v>
      </c>
      <c r="P121" s="48">
        <v>0</v>
      </c>
      <c r="Q121" s="48">
        <v>0</v>
      </c>
      <c r="R121" s="48">
        <v>0</v>
      </c>
      <c r="S121" s="48">
        <v>0</v>
      </c>
      <c r="T121" s="48">
        <v>0</v>
      </c>
      <c r="U121" s="48">
        <v>0</v>
      </c>
      <c r="V121" s="48">
        <v>0</v>
      </c>
      <c r="W121" s="48">
        <v>1</v>
      </c>
      <c r="X121" s="48">
        <v>0</v>
      </c>
      <c r="Y121" s="49"/>
      <c r="Z121" s="23"/>
      <c r="AA121" s="23"/>
      <c r="AB121" s="23"/>
      <c r="AC121" s="23"/>
      <c r="AD121" s="23"/>
      <c r="AE121" s="23"/>
      <c r="AF121" s="23"/>
      <c r="AG121" s="23"/>
      <c r="AH121" s="23"/>
    </row>
    <row r="122" spans="1:34" ht="15" customHeight="1" x14ac:dyDescent="0.2">
      <c r="A122" s="45">
        <f t="shared" si="1"/>
        <v>31</v>
      </c>
      <c r="B122" s="46">
        <v>41842</v>
      </c>
      <c r="C122" s="47" t="s">
        <v>315</v>
      </c>
      <c r="D122" s="47" t="s">
        <v>316</v>
      </c>
      <c r="E122" s="48">
        <v>330</v>
      </c>
      <c r="F122" s="48">
        <v>3</v>
      </c>
      <c r="G122" s="48">
        <v>28</v>
      </c>
      <c r="H122" s="48">
        <v>2</v>
      </c>
      <c r="I122" s="48">
        <v>0</v>
      </c>
      <c r="J122" s="48">
        <v>0</v>
      </c>
      <c r="K122" s="48">
        <v>0</v>
      </c>
      <c r="L122" s="48">
        <v>0</v>
      </c>
      <c r="M122" s="48">
        <v>0</v>
      </c>
      <c r="N122" s="48">
        <v>0</v>
      </c>
      <c r="O122" s="48">
        <v>0</v>
      </c>
      <c r="P122" s="48">
        <v>0</v>
      </c>
      <c r="Q122" s="48">
        <v>1</v>
      </c>
      <c r="R122" s="48">
        <v>0</v>
      </c>
      <c r="S122" s="48">
        <v>0</v>
      </c>
      <c r="T122" s="48">
        <v>0</v>
      </c>
      <c r="U122" s="48">
        <v>0</v>
      </c>
      <c r="V122" s="48">
        <v>0</v>
      </c>
      <c r="W122" s="48">
        <v>0</v>
      </c>
      <c r="X122" s="48">
        <v>0</v>
      </c>
      <c r="Y122" s="49"/>
      <c r="Z122" s="23"/>
      <c r="AA122" s="23"/>
      <c r="AB122" s="23"/>
      <c r="AC122" s="23"/>
      <c r="AD122" s="23"/>
      <c r="AE122" s="23"/>
      <c r="AF122" s="23"/>
      <c r="AG122" s="23"/>
      <c r="AH122" s="23"/>
    </row>
    <row r="123" spans="1:34" ht="15" customHeight="1" x14ac:dyDescent="0.2">
      <c r="A123" s="45">
        <f t="shared" si="1"/>
        <v>19</v>
      </c>
      <c r="B123" s="46">
        <v>41842</v>
      </c>
      <c r="C123" s="47" t="s">
        <v>315</v>
      </c>
      <c r="D123" s="47" t="s">
        <v>316</v>
      </c>
      <c r="E123" s="48">
        <v>345</v>
      </c>
      <c r="F123" s="48">
        <v>3</v>
      </c>
      <c r="G123" s="48">
        <v>17</v>
      </c>
      <c r="H123" s="48">
        <v>0</v>
      </c>
      <c r="I123" s="48">
        <v>1</v>
      </c>
      <c r="J123" s="48">
        <v>0</v>
      </c>
      <c r="K123" s="48">
        <v>0</v>
      </c>
      <c r="L123" s="48">
        <v>0</v>
      </c>
      <c r="M123" s="48">
        <v>0</v>
      </c>
      <c r="N123" s="48">
        <v>1</v>
      </c>
      <c r="O123" s="48">
        <v>0</v>
      </c>
      <c r="P123" s="48">
        <v>0</v>
      </c>
      <c r="Q123" s="48">
        <v>0</v>
      </c>
      <c r="R123" s="48">
        <v>0</v>
      </c>
      <c r="S123" s="48">
        <v>0</v>
      </c>
      <c r="T123" s="48">
        <v>0</v>
      </c>
      <c r="U123" s="48">
        <v>0</v>
      </c>
      <c r="V123" s="48">
        <v>0</v>
      </c>
      <c r="W123" s="48">
        <v>0</v>
      </c>
      <c r="X123" s="48">
        <v>0</v>
      </c>
      <c r="Y123" s="49"/>
      <c r="Z123" s="23"/>
      <c r="AA123" s="23"/>
      <c r="AB123" s="23"/>
      <c r="AC123" s="23"/>
      <c r="AD123" s="23"/>
      <c r="AE123" s="23"/>
      <c r="AF123" s="23"/>
      <c r="AG123" s="23"/>
      <c r="AH123" s="23"/>
    </row>
    <row r="124" spans="1:34" ht="15" customHeight="1" x14ac:dyDescent="0.2">
      <c r="A124" s="45">
        <f t="shared" si="1"/>
        <v>30</v>
      </c>
      <c r="B124" s="46">
        <v>41842</v>
      </c>
      <c r="C124" s="47" t="s">
        <v>315</v>
      </c>
      <c r="D124" s="47" t="s">
        <v>316</v>
      </c>
      <c r="E124" s="48">
        <v>400</v>
      </c>
      <c r="F124" s="48">
        <v>3</v>
      </c>
      <c r="G124" s="48">
        <v>24</v>
      </c>
      <c r="H124" s="48">
        <v>2</v>
      </c>
      <c r="I124" s="48">
        <v>0</v>
      </c>
      <c r="J124" s="48">
        <v>0</v>
      </c>
      <c r="K124" s="48">
        <v>0</v>
      </c>
      <c r="L124" s="48">
        <v>0</v>
      </c>
      <c r="M124" s="48">
        <v>0</v>
      </c>
      <c r="N124" s="48">
        <v>0</v>
      </c>
      <c r="O124" s="48">
        <v>0</v>
      </c>
      <c r="P124" s="48">
        <v>0</v>
      </c>
      <c r="Q124" s="48">
        <v>0</v>
      </c>
      <c r="R124" s="48">
        <v>0</v>
      </c>
      <c r="S124" s="48">
        <v>0</v>
      </c>
      <c r="T124" s="48">
        <v>0</v>
      </c>
      <c r="U124" s="48">
        <v>0</v>
      </c>
      <c r="V124" s="48">
        <v>0</v>
      </c>
      <c r="W124" s="48">
        <v>4</v>
      </c>
      <c r="X124" s="48">
        <v>0</v>
      </c>
      <c r="Y124" s="49" t="s">
        <v>335</v>
      </c>
      <c r="Z124" s="23"/>
      <c r="AA124" s="23"/>
      <c r="AB124" s="23"/>
      <c r="AC124" s="23"/>
      <c r="AD124" s="23"/>
      <c r="AE124" s="23"/>
      <c r="AF124" s="23"/>
      <c r="AG124" s="23"/>
      <c r="AH124" s="23"/>
    </row>
    <row r="125" spans="1:34" ht="15" customHeight="1" x14ac:dyDescent="0.2">
      <c r="A125" s="45">
        <f t="shared" si="1"/>
        <v>28</v>
      </c>
      <c r="B125" s="46">
        <v>41842</v>
      </c>
      <c r="C125" s="47" t="s">
        <v>315</v>
      </c>
      <c r="D125" s="47" t="s">
        <v>316</v>
      </c>
      <c r="E125" s="48">
        <v>415</v>
      </c>
      <c r="F125" s="48">
        <v>3</v>
      </c>
      <c r="G125" s="48">
        <v>23</v>
      </c>
      <c r="H125" s="48">
        <v>1</v>
      </c>
      <c r="I125" s="48">
        <v>1</v>
      </c>
      <c r="J125" s="48">
        <v>0</v>
      </c>
      <c r="K125" s="48">
        <v>0</v>
      </c>
      <c r="L125" s="48">
        <v>0</v>
      </c>
      <c r="M125" s="48">
        <v>0</v>
      </c>
      <c r="N125" s="48">
        <v>0</v>
      </c>
      <c r="O125" s="48">
        <v>0</v>
      </c>
      <c r="P125" s="48">
        <v>0</v>
      </c>
      <c r="Q125" s="48">
        <v>0</v>
      </c>
      <c r="R125" s="48">
        <v>0</v>
      </c>
      <c r="S125" s="48">
        <v>0</v>
      </c>
      <c r="T125" s="48">
        <v>0</v>
      </c>
      <c r="U125" s="48">
        <v>0</v>
      </c>
      <c r="V125" s="48">
        <v>0</v>
      </c>
      <c r="W125" s="48">
        <v>2</v>
      </c>
      <c r="X125" s="48">
        <v>1</v>
      </c>
      <c r="Y125" s="49"/>
      <c r="Z125" s="23"/>
      <c r="AA125" s="23"/>
      <c r="AB125" s="23"/>
      <c r="AC125" s="23"/>
      <c r="AD125" s="23"/>
      <c r="AE125" s="23"/>
      <c r="AF125" s="23"/>
      <c r="AG125" s="23"/>
      <c r="AH125" s="23"/>
    </row>
    <row r="126" spans="1:34" ht="15" customHeight="1" x14ac:dyDescent="0.2">
      <c r="A126" s="45">
        <f t="shared" si="1"/>
        <v>30</v>
      </c>
      <c r="B126" s="46">
        <v>41842</v>
      </c>
      <c r="C126" s="47" t="s">
        <v>315</v>
      </c>
      <c r="D126" s="47" t="s">
        <v>316</v>
      </c>
      <c r="E126" s="48">
        <v>430</v>
      </c>
      <c r="F126" s="48">
        <v>3</v>
      </c>
      <c r="G126" s="48">
        <v>12</v>
      </c>
      <c r="H126" s="48">
        <v>1</v>
      </c>
      <c r="I126" s="48">
        <v>7</v>
      </c>
      <c r="J126" s="48">
        <v>1</v>
      </c>
      <c r="K126" s="48">
        <v>0</v>
      </c>
      <c r="L126" s="48">
        <v>0</v>
      </c>
      <c r="M126" s="48">
        <v>0</v>
      </c>
      <c r="N126" s="48">
        <v>0</v>
      </c>
      <c r="O126" s="48">
        <v>0</v>
      </c>
      <c r="P126" s="48">
        <v>0</v>
      </c>
      <c r="Q126" s="48">
        <v>0</v>
      </c>
      <c r="R126" s="48">
        <v>0</v>
      </c>
      <c r="S126" s="48">
        <v>0</v>
      </c>
      <c r="T126" s="48">
        <v>0</v>
      </c>
      <c r="U126" s="48">
        <v>0</v>
      </c>
      <c r="V126" s="48">
        <v>0</v>
      </c>
      <c r="W126" s="48">
        <v>9</v>
      </c>
      <c r="X126" s="48">
        <v>0</v>
      </c>
      <c r="Y126" s="49"/>
      <c r="Z126" s="23"/>
      <c r="AA126" s="23"/>
      <c r="AB126" s="23"/>
      <c r="AC126" s="23"/>
      <c r="AD126" s="23"/>
      <c r="AE126" s="23"/>
      <c r="AF126" s="23"/>
      <c r="AG126" s="23"/>
      <c r="AH126" s="23"/>
    </row>
    <row r="127" spans="1:34" ht="15" customHeight="1" x14ac:dyDescent="0.2">
      <c r="A127" s="45">
        <f t="shared" si="1"/>
        <v>55</v>
      </c>
      <c r="B127" s="46">
        <v>41842</v>
      </c>
      <c r="C127" s="47" t="s">
        <v>315</v>
      </c>
      <c r="D127" s="47" t="s">
        <v>316</v>
      </c>
      <c r="E127" s="48">
        <v>445</v>
      </c>
      <c r="F127" s="48">
        <v>3</v>
      </c>
      <c r="G127" s="48">
        <v>32</v>
      </c>
      <c r="H127" s="48">
        <v>0</v>
      </c>
      <c r="I127" s="48">
        <v>3</v>
      </c>
      <c r="J127" s="48">
        <v>3</v>
      </c>
      <c r="K127" s="48">
        <v>0</v>
      </c>
      <c r="L127" s="48">
        <v>0</v>
      </c>
      <c r="M127" s="48">
        <v>0</v>
      </c>
      <c r="N127" s="48">
        <v>2</v>
      </c>
      <c r="O127" s="48">
        <v>0</v>
      </c>
      <c r="P127" s="48">
        <v>0</v>
      </c>
      <c r="Q127" s="48">
        <v>3</v>
      </c>
      <c r="R127" s="48">
        <v>0</v>
      </c>
      <c r="S127" s="48">
        <v>0</v>
      </c>
      <c r="T127" s="48">
        <v>0</v>
      </c>
      <c r="U127" s="48">
        <v>0</v>
      </c>
      <c r="V127" s="48">
        <v>0</v>
      </c>
      <c r="W127" s="48">
        <v>11</v>
      </c>
      <c r="X127" s="48">
        <v>1</v>
      </c>
      <c r="Y127" s="49"/>
      <c r="Z127" s="23"/>
      <c r="AA127" s="23"/>
      <c r="AB127" s="23"/>
      <c r="AC127" s="23"/>
      <c r="AD127" s="23"/>
      <c r="AE127" s="23"/>
      <c r="AF127" s="23"/>
      <c r="AG127" s="23"/>
      <c r="AH127" s="23"/>
    </row>
    <row r="128" spans="1:34" ht="15" customHeight="1" x14ac:dyDescent="0.2">
      <c r="A128" s="45">
        <f t="shared" si="1"/>
        <v>99</v>
      </c>
      <c r="B128" s="46">
        <v>41842</v>
      </c>
      <c r="C128" s="47" t="s">
        <v>315</v>
      </c>
      <c r="D128" s="47" t="s">
        <v>316</v>
      </c>
      <c r="E128" s="48">
        <v>500</v>
      </c>
      <c r="F128" s="48">
        <v>3</v>
      </c>
      <c r="G128" s="48">
        <v>72</v>
      </c>
      <c r="H128" s="48">
        <v>0</v>
      </c>
      <c r="I128" s="48">
        <v>9</v>
      </c>
      <c r="J128" s="48">
        <v>3</v>
      </c>
      <c r="K128" s="48">
        <v>0</v>
      </c>
      <c r="L128" s="48">
        <v>0</v>
      </c>
      <c r="M128" s="48">
        <v>0</v>
      </c>
      <c r="N128" s="48">
        <v>1</v>
      </c>
      <c r="O128" s="48">
        <v>0</v>
      </c>
      <c r="P128" s="48">
        <v>0</v>
      </c>
      <c r="Q128" s="48">
        <v>1</v>
      </c>
      <c r="R128" s="48">
        <v>0</v>
      </c>
      <c r="S128" s="48">
        <v>0</v>
      </c>
      <c r="T128" s="48">
        <v>0</v>
      </c>
      <c r="U128" s="48">
        <v>0</v>
      </c>
      <c r="V128" s="48">
        <v>0</v>
      </c>
      <c r="W128" s="48">
        <v>10</v>
      </c>
      <c r="X128" s="48">
        <v>3</v>
      </c>
      <c r="Y128" s="49" t="s">
        <v>335</v>
      </c>
      <c r="Z128" s="23"/>
      <c r="AA128" s="23"/>
      <c r="AB128" s="23"/>
      <c r="AC128" s="23"/>
      <c r="AD128" s="23"/>
      <c r="AE128" s="23"/>
      <c r="AF128" s="23"/>
      <c r="AG128" s="23"/>
      <c r="AH128" s="23"/>
    </row>
    <row r="129" spans="1:34" ht="15" customHeight="1" x14ac:dyDescent="0.2">
      <c r="A129" s="45">
        <f t="shared" si="1"/>
        <v>126</v>
      </c>
      <c r="B129" s="46">
        <v>41842</v>
      </c>
      <c r="C129" s="47" t="s">
        <v>315</v>
      </c>
      <c r="D129" s="47" t="s">
        <v>316</v>
      </c>
      <c r="E129" s="48">
        <v>515</v>
      </c>
      <c r="F129" s="48">
        <v>3</v>
      </c>
      <c r="G129" s="48">
        <v>64</v>
      </c>
      <c r="H129" s="48">
        <v>3</v>
      </c>
      <c r="I129" s="48">
        <v>3</v>
      </c>
      <c r="J129" s="48">
        <v>6</v>
      </c>
      <c r="K129" s="48">
        <v>0</v>
      </c>
      <c r="L129" s="48">
        <v>0</v>
      </c>
      <c r="M129" s="48">
        <v>0</v>
      </c>
      <c r="N129" s="48">
        <v>7</v>
      </c>
      <c r="O129" s="48">
        <v>0</v>
      </c>
      <c r="P129" s="48">
        <v>0</v>
      </c>
      <c r="Q129" s="48">
        <v>1</v>
      </c>
      <c r="R129" s="48">
        <v>0</v>
      </c>
      <c r="S129" s="48">
        <v>0</v>
      </c>
      <c r="T129" s="48">
        <v>0</v>
      </c>
      <c r="U129" s="48">
        <v>0</v>
      </c>
      <c r="V129" s="48">
        <v>0</v>
      </c>
      <c r="W129" s="48">
        <v>34</v>
      </c>
      <c r="X129" s="48">
        <v>8</v>
      </c>
      <c r="Y129" s="49"/>
      <c r="Z129" s="23"/>
      <c r="AA129" s="23"/>
      <c r="AB129" s="23"/>
      <c r="AC129" s="23"/>
      <c r="AD129" s="23"/>
      <c r="AE129" s="23"/>
      <c r="AF129" s="23"/>
      <c r="AG129" s="23"/>
      <c r="AH129" s="23"/>
    </row>
    <row r="130" spans="1:34" ht="15" customHeight="1" x14ac:dyDescent="0.2">
      <c r="A130" s="45">
        <f t="shared" si="1"/>
        <v>189</v>
      </c>
      <c r="B130" s="46">
        <v>41842</v>
      </c>
      <c r="C130" s="47" t="s">
        <v>315</v>
      </c>
      <c r="D130" s="47" t="s">
        <v>316</v>
      </c>
      <c r="E130" s="48">
        <v>530</v>
      </c>
      <c r="F130" s="48">
        <v>3</v>
      </c>
      <c r="G130" s="48">
        <v>110</v>
      </c>
      <c r="H130" s="48">
        <v>3</v>
      </c>
      <c r="I130" s="48">
        <v>5</v>
      </c>
      <c r="J130" s="48">
        <v>3</v>
      </c>
      <c r="K130" s="48">
        <v>0</v>
      </c>
      <c r="L130" s="48">
        <v>0</v>
      </c>
      <c r="M130" s="48">
        <v>0</v>
      </c>
      <c r="N130" s="48">
        <v>2</v>
      </c>
      <c r="O130" s="48">
        <v>0</v>
      </c>
      <c r="P130" s="48">
        <v>0</v>
      </c>
      <c r="Q130" s="48">
        <v>5</v>
      </c>
      <c r="R130" s="48">
        <v>0</v>
      </c>
      <c r="S130" s="48">
        <v>0</v>
      </c>
      <c r="T130" s="48">
        <v>0</v>
      </c>
      <c r="U130" s="48">
        <v>0</v>
      </c>
      <c r="V130" s="48">
        <v>0</v>
      </c>
      <c r="W130" s="48">
        <v>51</v>
      </c>
      <c r="X130" s="48">
        <v>10</v>
      </c>
      <c r="Y130" s="49" t="s">
        <v>336</v>
      </c>
      <c r="Z130" s="23"/>
      <c r="AA130" s="23"/>
      <c r="AB130" s="23"/>
      <c r="AC130" s="23"/>
      <c r="AD130" s="23"/>
      <c r="AE130" s="23"/>
      <c r="AF130" s="23"/>
      <c r="AG130" s="23"/>
      <c r="AH130" s="23"/>
    </row>
    <row r="131" spans="1:34" ht="15" customHeight="1" x14ac:dyDescent="0.2">
      <c r="A131" s="45">
        <f t="shared" si="1"/>
        <v>268</v>
      </c>
      <c r="B131" s="46">
        <v>41842</v>
      </c>
      <c r="C131" s="47" t="s">
        <v>315</v>
      </c>
      <c r="D131" s="47" t="s">
        <v>316</v>
      </c>
      <c r="E131" s="48">
        <v>545</v>
      </c>
      <c r="F131" s="48">
        <v>3</v>
      </c>
      <c r="G131" s="48">
        <v>174</v>
      </c>
      <c r="H131" s="48">
        <v>6</v>
      </c>
      <c r="I131" s="48">
        <v>3</v>
      </c>
      <c r="J131" s="48">
        <v>5</v>
      </c>
      <c r="K131" s="48">
        <v>0</v>
      </c>
      <c r="L131" s="48">
        <v>0</v>
      </c>
      <c r="M131" s="48">
        <v>0</v>
      </c>
      <c r="N131" s="48">
        <v>8</v>
      </c>
      <c r="O131" s="48">
        <v>0</v>
      </c>
      <c r="P131" s="48">
        <v>3</v>
      </c>
      <c r="Q131" s="48">
        <v>4</v>
      </c>
      <c r="R131" s="48">
        <v>0</v>
      </c>
      <c r="S131" s="48">
        <v>0</v>
      </c>
      <c r="T131" s="48">
        <v>0</v>
      </c>
      <c r="U131" s="48">
        <v>0</v>
      </c>
      <c r="V131" s="48">
        <v>0</v>
      </c>
      <c r="W131" s="48">
        <v>60</v>
      </c>
      <c r="X131" s="48">
        <v>5</v>
      </c>
      <c r="Y131" s="49"/>
      <c r="Z131" s="23"/>
      <c r="AA131" s="23"/>
      <c r="AB131" s="23"/>
      <c r="AC131" s="23"/>
      <c r="AD131" s="23"/>
      <c r="AE131" s="23"/>
      <c r="AF131" s="23"/>
      <c r="AG131" s="23"/>
      <c r="AH131" s="23"/>
    </row>
    <row r="132" spans="1:34" ht="15" customHeight="1" x14ac:dyDescent="0.2">
      <c r="A132" s="45">
        <f t="shared" si="1"/>
        <v>296</v>
      </c>
      <c r="B132" s="46">
        <v>41842</v>
      </c>
      <c r="C132" s="47" t="s">
        <v>315</v>
      </c>
      <c r="D132" s="47" t="s">
        <v>316</v>
      </c>
      <c r="E132" s="48">
        <v>600</v>
      </c>
      <c r="F132" s="48">
        <v>3</v>
      </c>
      <c r="G132" s="48">
        <v>198</v>
      </c>
      <c r="H132" s="48">
        <v>3</v>
      </c>
      <c r="I132" s="48">
        <v>8</v>
      </c>
      <c r="J132" s="48">
        <v>1</v>
      </c>
      <c r="K132" s="48">
        <v>0</v>
      </c>
      <c r="L132" s="48">
        <v>0</v>
      </c>
      <c r="M132" s="48">
        <v>0</v>
      </c>
      <c r="N132" s="48">
        <v>18</v>
      </c>
      <c r="O132" s="48">
        <v>0</v>
      </c>
      <c r="P132" s="48">
        <v>2</v>
      </c>
      <c r="Q132" s="48">
        <v>7</v>
      </c>
      <c r="R132" s="48">
        <v>0</v>
      </c>
      <c r="S132" s="48">
        <v>0</v>
      </c>
      <c r="T132" s="48">
        <v>0</v>
      </c>
      <c r="U132" s="48">
        <v>0</v>
      </c>
      <c r="V132" s="48">
        <v>0</v>
      </c>
      <c r="W132" s="48">
        <v>52</v>
      </c>
      <c r="X132" s="48">
        <v>7</v>
      </c>
      <c r="Y132" s="49"/>
      <c r="Z132" s="23"/>
      <c r="AA132" s="23"/>
      <c r="AB132" s="23"/>
      <c r="AC132" s="23"/>
      <c r="AD132" s="23"/>
      <c r="AE132" s="23"/>
      <c r="AF132" s="23"/>
      <c r="AG132" s="23"/>
      <c r="AH132" s="23"/>
    </row>
    <row r="133" spans="1:34" ht="15" customHeight="1" x14ac:dyDescent="0.2">
      <c r="A133" s="45">
        <f t="shared" ref="A133:A195" si="2">SUM(G133:X133)</f>
        <v>335</v>
      </c>
      <c r="B133" s="46">
        <v>41842</v>
      </c>
      <c r="C133" s="47" t="s">
        <v>315</v>
      </c>
      <c r="D133" s="47" t="s">
        <v>316</v>
      </c>
      <c r="E133" s="48">
        <v>615</v>
      </c>
      <c r="F133" s="48">
        <v>3</v>
      </c>
      <c r="G133" s="48">
        <v>210</v>
      </c>
      <c r="H133" s="48">
        <v>6</v>
      </c>
      <c r="I133" s="48">
        <v>8</v>
      </c>
      <c r="J133" s="48">
        <v>1</v>
      </c>
      <c r="K133" s="48">
        <v>0</v>
      </c>
      <c r="L133" s="48">
        <v>0</v>
      </c>
      <c r="M133" s="48">
        <v>0</v>
      </c>
      <c r="N133" s="48">
        <v>23</v>
      </c>
      <c r="O133" s="48">
        <v>0</v>
      </c>
      <c r="P133" s="48">
        <v>2</v>
      </c>
      <c r="Q133" s="48">
        <v>7</v>
      </c>
      <c r="R133" s="48">
        <v>2</v>
      </c>
      <c r="S133" s="48">
        <v>0</v>
      </c>
      <c r="T133" s="48">
        <v>0</v>
      </c>
      <c r="U133" s="48">
        <v>0</v>
      </c>
      <c r="V133" s="48">
        <v>0</v>
      </c>
      <c r="W133" s="48">
        <v>64</v>
      </c>
      <c r="X133" s="48">
        <v>12</v>
      </c>
      <c r="Y133" s="49"/>
      <c r="Z133" s="23"/>
      <c r="AA133" s="23"/>
      <c r="AB133" s="23"/>
      <c r="AC133" s="23"/>
      <c r="AD133" s="23"/>
      <c r="AE133" s="23"/>
      <c r="AF133" s="23"/>
      <c r="AG133" s="23"/>
      <c r="AH133" s="23"/>
    </row>
    <row r="134" spans="1:34" ht="25.5" x14ac:dyDescent="0.2">
      <c r="A134" s="45">
        <f t="shared" si="2"/>
        <v>422</v>
      </c>
      <c r="B134" s="46">
        <v>41842</v>
      </c>
      <c r="C134" s="47" t="s">
        <v>315</v>
      </c>
      <c r="D134" s="47" t="s">
        <v>316</v>
      </c>
      <c r="E134" s="48">
        <v>630</v>
      </c>
      <c r="F134" s="48">
        <v>3</v>
      </c>
      <c r="G134" s="48">
        <v>267</v>
      </c>
      <c r="H134" s="48">
        <v>6</v>
      </c>
      <c r="I134" s="48">
        <v>16</v>
      </c>
      <c r="J134" s="48">
        <v>1</v>
      </c>
      <c r="K134" s="48">
        <v>0</v>
      </c>
      <c r="L134" s="48">
        <v>0</v>
      </c>
      <c r="M134" s="48">
        <v>0</v>
      </c>
      <c r="N134" s="48">
        <v>34</v>
      </c>
      <c r="O134" s="48">
        <v>0</v>
      </c>
      <c r="P134" s="48">
        <v>4</v>
      </c>
      <c r="Q134" s="48">
        <v>3</v>
      </c>
      <c r="R134" s="48">
        <v>0</v>
      </c>
      <c r="S134" s="48">
        <v>0</v>
      </c>
      <c r="T134" s="48">
        <v>0</v>
      </c>
      <c r="U134" s="48">
        <v>0</v>
      </c>
      <c r="V134" s="48">
        <v>0</v>
      </c>
      <c r="W134" s="48">
        <v>85</v>
      </c>
      <c r="X134" s="48">
        <v>6</v>
      </c>
      <c r="Y134" s="49" t="s">
        <v>352</v>
      </c>
      <c r="Z134" s="23"/>
      <c r="AA134" s="23"/>
      <c r="AB134" s="23"/>
      <c r="AC134" s="23"/>
      <c r="AD134" s="23"/>
      <c r="AE134" s="23"/>
      <c r="AF134" s="23"/>
      <c r="AG134" s="23"/>
      <c r="AH134" s="23"/>
    </row>
    <row r="135" spans="1:34" ht="15" customHeight="1" x14ac:dyDescent="0.2">
      <c r="A135" s="45">
        <f t="shared" si="2"/>
        <v>555</v>
      </c>
      <c r="B135" s="46">
        <v>41842</v>
      </c>
      <c r="C135" s="47" t="s">
        <v>315</v>
      </c>
      <c r="D135" s="47" t="s">
        <v>316</v>
      </c>
      <c r="E135" s="48">
        <v>645</v>
      </c>
      <c r="F135" s="48">
        <v>3</v>
      </c>
      <c r="G135" s="48">
        <v>365</v>
      </c>
      <c r="H135" s="48">
        <v>12</v>
      </c>
      <c r="I135" s="48">
        <v>13</v>
      </c>
      <c r="J135" s="48">
        <v>2</v>
      </c>
      <c r="K135" s="48">
        <v>0</v>
      </c>
      <c r="L135" s="48">
        <v>0</v>
      </c>
      <c r="M135" s="48">
        <v>0</v>
      </c>
      <c r="N135" s="48">
        <v>23</v>
      </c>
      <c r="O135" s="48">
        <v>0</v>
      </c>
      <c r="P135" s="48">
        <v>2</v>
      </c>
      <c r="Q135" s="48">
        <v>2</v>
      </c>
      <c r="R135" s="48">
        <v>0</v>
      </c>
      <c r="S135" s="48">
        <v>0</v>
      </c>
      <c r="T135" s="48">
        <v>0</v>
      </c>
      <c r="U135" s="48">
        <v>0</v>
      </c>
      <c r="V135" s="48">
        <v>0</v>
      </c>
      <c r="W135" s="48">
        <v>125</v>
      </c>
      <c r="X135" s="48">
        <v>11</v>
      </c>
      <c r="Y135" s="49"/>
      <c r="Z135" s="23"/>
      <c r="AA135" s="23"/>
      <c r="AB135" s="23"/>
      <c r="AC135" s="23"/>
      <c r="AD135" s="23"/>
      <c r="AE135" s="23"/>
      <c r="AF135" s="23"/>
      <c r="AG135" s="23"/>
      <c r="AH135" s="23"/>
    </row>
    <row r="136" spans="1:34" ht="15" customHeight="1" x14ac:dyDescent="0.2">
      <c r="A136" s="45">
        <f t="shared" si="2"/>
        <v>599</v>
      </c>
      <c r="B136" s="46">
        <v>41842</v>
      </c>
      <c r="C136" s="47" t="s">
        <v>315</v>
      </c>
      <c r="D136" s="47" t="s">
        <v>316</v>
      </c>
      <c r="E136" s="48">
        <v>700</v>
      </c>
      <c r="F136" s="48">
        <v>3</v>
      </c>
      <c r="G136" s="48">
        <v>396</v>
      </c>
      <c r="H136" s="48">
        <v>12</v>
      </c>
      <c r="I136" s="48">
        <v>7</v>
      </c>
      <c r="J136" s="48">
        <v>2</v>
      </c>
      <c r="K136" s="48">
        <v>0</v>
      </c>
      <c r="L136" s="48">
        <v>0</v>
      </c>
      <c r="M136" s="48">
        <v>0</v>
      </c>
      <c r="N136" s="48">
        <v>15</v>
      </c>
      <c r="O136" s="48">
        <v>0</v>
      </c>
      <c r="P136" s="48">
        <v>3</v>
      </c>
      <c r="Q136" s="48">
        <v>6</v>
      </c>
      <c r="R136" s="48">
        <v>0</v>
      </c>
      <c r="S136" s="48">
        <v>0</v>
      </c>
      <c r="T136" s="48">
        <v>0</v>
      </c>
      <c r="U136" s="48">
        <v>0</v>
      </c>
      <c r="V136" s="48">
        <v>0</v>
      </c>
      <c r="W136" s="48">
        <v>145</v>
      </c>
      <c r="X136" s="48">
        <v>13</v>
      </c>
      <c r="Y136" s="49"/>
      <c r="Z136" s="23"/>
      <c r="AA136" s="23"/>
      <c r="AB136" s="23"/>
      <c r="AC136" s="23"/>
      <c r="AD136" s="23"/>
      <c r="AE136" s="23"/>
      <c r="AF136" s="23"/>
      <c r="AG136" s="23"/>
      <c r="AH136" s="23"/>
    </row>
    <row r="137" spans="1:34" ht="15" customHeight="1" x14ac:dyDescent="0.2">
      <c r="A137" s="45">
        <f t="shared" si="2"/>
        <v>535</v>
      </c>
      <c r="B137" s="46">
        <v>41842</v>
      </c>
      <c r="C137" s="47" t="s">
        <v>315</v>
      </c>
      <c r="D137" s="47" t="s">
        <v>316</v>
      </c>
      <c r="E137" s="48">
        <v>715</v>
      </c>
      <c r="F137" s="48">
        <v>3</v>
      </c>
      <c r="G137" s="48">
        <v>357</v>
      </c>
      <c r="H137" s="48">
        <v>8</v>
      </c>
      <c r="I137" s="48">
        <v>9</v>
      </c>
      <c r="J137" s="48">
        <v>3</v>
      </c>
      <c r="K137" s="48">
        <v>0</v>
      </c>
      <c r="L137" s="48">
        <v>0</v>
      </c>
      <c r="M137" s="48">
        <v>0</v>
      </c>
      <c r="N137" s="48">
        <v>8</v>
      </c>
      <c r="O137" s="48">
        <v>0</v>
      </c>
      <c r="P137" s="48">
        <v>3</v>
      </c>
      <c r="Q137" s="48">
        <v>2</v>
      </c>
      <c r="R137" s="48">
        <v>0</v>
      </c>
      <c r="S137" s="48">
        <v>0</v>
      </c>
      <c r="T137" s="48">
        <v>0</v>
      </c>
      <c r="U137" s="48">
        <v>0</v>
      </c>
      <c r="V137" s="48">
        <v>0</v>
      </c>
      <c r="W137" s="48">
        <v>129</v>
      </c>
      <c r="X137" s="48">
        <v>16</v>
      </c>
      <c r="Y137" s="49" t="s">
        <v>353</v>
      </c>
      <c r="Z137" s="23"/>
      <c r="AA137" s="23"/>
      <c r="AB137" s="23"/>
      <c r="AC137" s="23"/>
      <c r="AD137" s="23"/>
      <c r="AE137" s="23"/>
      <c r="AF137" s="23"/>
      <c r="AG137" s="23"/>
      <c r="AH137" s="23"/>
    </row>
    <row r="138" spans="1:34" ht="15" customHeight="1" x14ac:dyDescent="0.2">
      <c r="A138" s="45">
        <f t="shared" si="2"/>
        <v>554</v>
      </c>
      <c r="B138" s="46">
        <v>41842</v>
      </c>
      <c r="C138" s="47" t="s">
        <v>315</v>
      </c>
      <c r="D138" s="47" t="s">
        <v>316</v>
      </c>
      <c r="E138" s="48">
        <v>730</v>
      </c>
      <c r="F138" s="48">
        <v>3</v>
      </c>
      <c r="G138" s="48">
        <v>395</v>
      </c>
      <c r="H138" s="48">
        <v>8</v>
      </c>
      <c r="I138" s="48">
        <v>10</v>
      </c>
      <c r="J138" s="48">
        <v>2</v>
      </c>
      <c r="K138" s="48">
        <v>0</v>
      </c>
      <c r="L138" s="48">
        <v>0</v>
      </c>
      <c r="M138" s="48">
        <v>0</v>
      </c>
      <c r="N138" s="48">
        <v>8</v>
      </c>
      <c r="O138" s="48">
        <v>0</v>
      </c>
      <c r="P138" s="48">
        <v>4</v>
      </c>
      <c r="Q138" s="48">
        <v>3</v>
      </c>
      <c r="R138" s="48">
        <v>0</v>
      </c>
      <c r="S138" s="48">
        <v>0</v>
      </c>
      <c r="T138" s="48">
        <v>0</v>
      </c>
      <c r="U138" s="48">
        <v>0</v>
      </c>
      <c r="V138" s="48">
        <v>0</v>
      </c>
      <c r="W138" s="48">
        <v>109</v>
      </c>
      <c r="X138" s="48">
        <v>15</v>
      </c>
      <c r="Y138" s="49"/>
      <c r="Z138" s="23"/>
      <c r="AA138" s="23"/>
      <c r="AB138" s="23"/>
      <c r="AC138" s="23"/>
      <c r="AD138" s="23"/>
      <c r="AE138" s="23"/>
      <c r="AF138" s="23"/>
      <c r="AG138" s="23"/>
      <c r="AH138" s="23"/>
    </row>
    <row r="139" spans="1:34" ht="15" customHeight="1" x14ac:dyDescent="0.2">
      <c r="A139" s="45">
        <f t="shared" si="2"/>
        <v>580</v>
      </c>
      <c r="B139" s="46">
        <v>41842</v>
      </c>
      <c r="C139" s="47" t="s">
        <v>315</v>
      </c>
      <c r="D139" s="47" t="s">
        <v>316</v>
      </c>
      <c r="E139" s="48">
        <v>745</v>
      </c>
      <c r="F139" s="48">
        <v>3</v>
      </c>
      <c r="G139" s="48">
        <v>394</v>
      </c>
      <c r="H139" s="48">
        <v>8</v>
      </c>
      <c r="I139" s="48">
        <v>7</v>
      </c>
      <c r="J139" s="48">
        <v>1</v>
      </c>
      <c r="K139" s="48">
        <v>0</v>
      </c>
      <c r="L139" s="48">
        <v>0</v>
      </c>
      <c r="M139" s="48">
        <v>0</v>
      </c>
      <c r="N139" s="48">
        <v>7</v>
      </c>
      <c r="O139" s="48">
        <v>0</v>
      </c>
      <c r="P139" s="48">
        <v>2</v>
      </c>
      <c r="Q139" s="48">
        <v>2</v>
      </c>
      <c r="R139" s="48">
        <v>0</v>
      </c>
      <c r="S139" s="48">
        <v>0</v>
      </c>
      <c r="T139" s="48">
        <v>0</v>
      </c>
      <c r="U139" s="48">
        <v>0</v>
      </c>
      <c r="V139" s="48">
        <v>0</v>
      </c>
      <c r="W139" s="48">
        <v>147</v>
      </c>
      <c r="X139" s="48">
        <v>12</v>
      </c>
      <c r="Y139" s="49"/>
      <c r="Z139" s="23"/>
      <c r="AA139" s="23"/>
      <c r="AB139" s="23"/>
      <c r="AC139" s="23"/>
      <c r="AD139" s="23"/>
      <c r="AE139" s="23"/>
      <c r="AF139" s="23"/>
      <c r="AG139" s="23"/>
      <c r="AH139" s="23"/>
    </row>
    <row r="140" spans="1:34" ht="15" customHeight="1" x14ac:dyDescent="0.2">
      <c r="A140" s="45">
        <f t="shared" si="2"/>
        <v>596</v>
      </c>
      <c r="B140" s="46">
        <v>41842</v>
      </c>
      <c r="C140" s="47" t="s">
        <v>315</v>
      </c>
      <c r="D140" s="47" t="s">
        <v>316</v>
      </c>
      <c r="E140" s="48">
        <v>800</v>
      </c>
      <c r="F140" s="48">
        <v>3</v>
      </c>
      <c r="G140" s="48">
        <v>402</v>
      </c>
      <c r="H140" s="48">
        <v>13</v>
      </c>
      <c r="I140" s="48">
        <v>6</v>
      </c>
      <c r="J140" s="48">
        <v>6</v>
      </c>
      <c r="K140" s="48">
        <v>0</v>
      </c>
      <c r="L140" s="48">
        <v>0</v>
      </c>
      <c r="M140" s="48">
        <v>0</v>
      </c>
      <c r="N140" s="48">
        <v>3</v>
      </c>
      <c r="O140" s="48">
        <v>0</v>
      </c>
      <c r="P140" s="48">
        <v>3</v>
      </c>
      <c r="Q140" s="48">
        <v>4</v>
      </c>
      <c r="R140" s="48">
        <v>0</v>
      </c>
      <c r="S140" s="48">
        <v>0</v>
      </c>
      <c r="T140" s="48">
        <v>0</v>
      </c>
      <c r="U140" s="48">
        <v>0</v>
      </c>
      <c r="V140" s="48">
        <v>0</v>
      </c>
      <c r="W140" s="48">
        <v>149</v>
      </c>
      <c r="X140" s="48">
        <v>10</v>
      </c>
      <c r="Y140" s="49"/>
      <c r="Z140" s="23"/>
      <c r="AA140" s="23"/>
      <c r="AB140" s="23"/>
      <c r="AC140" s="23"/>
      <c r="AD140" s="23"/>
      <c r="AE140" s="23"/>
      <c r="AF140" s="23"/>
      <c r="AG140" s="23"/>
      <c r="AH140" s="23"/>
    </row>
    <row r="141" spans="1:34" ht="26.25" customHeight="1" x14ac:dyDescent="0.2">
      <c r="A141" s="45">
        <f t="shared" si="2"/>
        <v>537</v>
      </c>
      <c r="B141" s="46">
        <v>41842</v>
      </c>
      <c r="C141" s="47" t="s">
        <v>315</v>
      </c>
      <c r="D141" s="47" t="s">
        <v>316</v>
      </c>
      <c r="E141" s="48">
        <v>815</v>
      </c>
      <c r="F141" s="48">
        <v>3</v>
      </c>
      <c r="G141" s="48">
        <v>360</v>
      </c>
      <c r="H141" s="48">
        <v>6</v>
      </c>
      <c r="I141" s="48">
        <v>16</v>
      </c>
      <c r="J141" s="48">
        <v>8</v>
      </c>
      <c r="K141" s="48">
        <v>0</v>
      </c>
      <c r="L141" s="48">
        <v>0</v>
      </c>
      <c r="M141" s="48">
        <v>0</v>
      </c>
      <c r="N141" s="48">
        <v>7</v>
      </c>
      <c r="O141" s="48">
        <v>0</v>
      </c>
      <c r="P141" s="48">
        <v>5</v>
      </c>
      <c r="Q141" s="48">
        <v>5</v>
      </c>
      <c r="R141" s="48">
        <v>0</v>
      </c>
      <c r="S141" s="48">
        <v>0</v>
      </c>
      <c r="T141" s="48">
        <v>0</v>
      </c>
      <c r="U141" s="48">
        <v>0</v>
      </c>
      <c r="V141" s="48">
        <v>0</v>
      </c>
      <c r="W141" s="48">
        <v>125</v>
      </c>
      <c r="X141" s="48">
        <v>5</v>
      </c>
      <c r="Y141" s="49" t="s">
        <v>354</v>
      </c>
      <c r="Z141" s="23"/>
      <c r="AA141" s="23"/>
      <c r="AB141" s="23"/>
      <c r="AC141" s="23"/>
      <c r="AD141" s="23"/>
      <c r="AE141" s="23"/>
      <c r="AF141" s="23"/>
      <c r="AG141" s="23"/>
      <c r="AH141" s="23"/>
    </row>
    <row r="142" spans="1:34" ht="12.75" x14ac:dyDescent="0.2">
      <c r="A142" s="45">
        <f t="shared" si="2"/>
        <v>511</v>
      </c>
      <c r="B142" s="46">
        <v>41842</v>
      </c>
      <c r="C142" s="47" t="s">
        <v>315</v>
      </c>
      <c r="D142" s="47" t="s">
        <v>316</v>
      </c>
      <c r="E142" s="48">
        <v>830</v>
      </c>
      <c r="F142" s="48">
        <v>3</v>
      </c>
      <c r="G142" s="48">
        <v>362</v>
      </c>
      <c r="H142" s="48">
        <v>9</v>
      </c>
      <c r="I142" s="48">
        <v>21</v>
      </c>
      <c r="J142" s="48">
        <v>3</v>
      </c>
      <c r="K142" s="48">
        <v>0</v>
      </c>
      <c r="L142" s="48">
        <v>0</v>
      </c>
      <c r="M142" s="48">
        <v>0</v>
      </c>
      <c r="N142" s="48">
        <v>6</v>
      </c>
      <c r="O142" s="48">
        <v>0</v>
      </c>
      <c r="P142" s="48">
        <v>4</v>
      </c>
      <c r="Q142" s="48">
        <v>2</v>
      </c>
      <c r="R142" s="48">
        <v>0</v>
      </c>
      <c r="S142" s="48">
        <v>0</v>
      </c>
      <c r="T142" s="48">
        <v>0</v>
      </c>
      <c r="U142" s="48">
        <v>0</v>
      </c>
      <c r="V142" s="48">
        <v>0</v>
      </c>
      <c r="W142" s="48">
        <v>98</v>
      </c>
      <c r="X142" s="48">
        <v>6</v>
      </c>
      <c r="Y142" s="49" t="s">
        <v>345</v>
      </c>
      <c r="Z142" s="23"/>
      <c r="AA142" s="23"/>
      <c r="AB142" s="23"/>
      <c r="AC142" s="23"/>
      <c r="AD142" s="23"/>
      <c r="AE142" s="23"/>
      <c r="AF142" s="23"/>
      <c r="AG142" s="23"/>
      <c r="AH142" s="23"/>
    </row>
    <row r="143" spans="1:34" ht="15" customHeight="1" x14ac:dyDescent="0.2">
      <c r="A143" s="45">
        <f t="shared" si="2"/>
        <v>461</v>
      </c>
      <c r="B143" s="46">
        <v>41842</v>
      </c>
      <c r="C143" s="47" t="s">
        <v>315</v>
      </c>
      <c r="D143" s="47" t="s">
        <v>316</v>
      </c>
      <c r="E143" s="48">
        <v>845</v>
      </c>
      <c r="F143" s="48">
        <v>3</v>
      </c>
      <c r="G143" s="48">
        <v>332</v>
      </c>
      <c r="H143" s="48">
        <v>9</v>
      </c>
      <c r="I143" s="48">
        <v>8</v>
      </c>
      <c r="J143" s="48">
        <v>6</v>
      </c>
      <c r="K143" s="48">
        <v>0</v>
      </c>
      <c r="L143" s="48">
        <v>0</v>
      </c>
      <c r="M143" s="48">
        <v>0</v>
      </c>
      <c r="N143" s="48">
        <v>2</v>
      </c>
      <c r="O143" s="48">
        <v>0</v>
      </c>
      <c r="P143" s="48">
        <v>5</v>
      </c>
      <c r="Q143" s="48">
        <v>7</v>
      </c>
      <c r="R143" s="48">
        <v>2</v>
      </c>
      <c r="S143" s="48">
        <v>0</v>
      </c>
      <c r="T143" s="48">
        <v>0</v>
      </c>
      <c r="U143" s="48">
        <v>0</v>
      </c>
      <c r="V143" s="48">
        <v>0</v>
      </c>
      <c r="W143" s="48">
        <v>87</v>
      </c>
      <c r="X143" s="48">
        <v>3</v>
      </c>
      <c r="Y143" s="49"/>
      <c r="Z143" s="23"/>
      <c r="AA143" s="23"/>
      <c r="AB143" s="23"/>
      <c r="AC143" s="23"/>
      <c r="AD143" s="23"/>
      <c r="AE143" s="23"/>
      <c r="AF143" s="23"/>
      <c r="AG143" s="23"/>
      <c r="AH143" s="23"/>
    </row>
    <row r="144" spans="1:34" ht="15" customHeight="1" x14ac:dyDescent="0.2">
      <c r="A144" s="45">
        <f t="shared" si="2"/>
        <v>464</v>
      </c>
      <c r="B144" s="46">
        <v>41842</v>
      </c>
      <c r="C144" s="47" t="s">
        <v>315</v>
      </c>
      <c r="D144" s="47" t="s">
        <v>316</v>
      </c>
      <c r="E144" s="48">
        <v>900</v>
      </c>
      <c r="F144" s="48">
        <v>3</v>
      </c>
      <c r="G144" s="48">
        <v>351</v>
      </c>
      <c r="H144" s="48">
        <v>9</v>
      </c>
      <c r="I144" s="48">
        <v>18</v>
      </c>
      <c r="J144" s="48">
        <v>3</v>
      </c>
      <c r="K144" s="48">
        <v>0</v>
      </c>
      <c r="L144" s="48">
        <v>0</v>
      </c>
      <c r="M144" s="48">
        <v>0</v>
      </c>
      <c r="N144" s="48">
        <v>1</v>
      </c>
      <c r="O144" s="48">
        <v>0</v>
      </c>
      <c r="P144" s="48">
        <v>5</v>
      </c>
      <c r="Q144" s="48">
        <v>6</v>
      </c>
      <c r="R144" s="48">
        <v>0</v>
      </c>
      <c r="S144" s="48">
        <v>0</v>
      </c>
      <c r="T144" s="48">
        <v>0</v>
      </c>
      <c r="U144" s="48">
        <v>0</v>
      </c>
      <c r="V144" s="48">
        <v>0</v>
      </c>
      <c r="W144" s="48">
        <v>69</v>
      </c>
      <c r="X144" s="48">
        <v>2</v>
      </c>
      <c r="Y144" s="49" t="s">
        <v>344</v>
      </c>
      <c r="Z144" s="23"/>
      <c r="AA144" s="23"/>
      <c r="AB144" s="23"/>
      <c r="AC144" s="23"/>
      <c r="AD144" s="23"/>
      <c r="AE144" s="23"/>
      <c r="AF144" s="23"/>
      <c r="AG144" s="23"/>
      <c r="AH144" s="23"/>
    </row>
    <row r="145" spans="1:34" ht="15" customHeight="1" x14ac:dyDescent="0.2">
      <c r="A145" s="45">
        <f t="shared" si="2"/>
        <v>468</v>
      </c>
      <c r="B145" s="46">
        <v>41842</v>
      </c>
      <c r="C145" s="47" t="s">
        <v>315</v>
      </c>
      <c r="D145" s="47" t="s">
        <v>316</v>
      </c>
      <c r="E145" s="48">
        <v>915</v>
      </c>
      <c r="F145" s="48">
        <v>3</v>
      </c>
      <c r="G145" s="48">
        <v>361</v>
      </c>
      <c r="H145" s="48">
        <v>11</v>
      </c>
      <c r="I145" s="48">
        <v>13</v>
      </c>
      <c r="J145" s="48">
        <v>4</v>
      </c>
      <c r="K145" s="48">
        <v>0</v>
      </c>
      <c r="L145" s="48">
        <v>0</v>
      </c>
      <c r="M145" s="48">
        <v>0</v>
      </c>
      <c r="N145" s="48">
        <v>3</v>
      </c>
      <c r="O145" s="48">
        <v>0</v>
      </c>
      <c r="P145" s="48">
        <v>2</v>
      </c>
      <c r="Q145" s="48">
        <v>7</v>
      </c>
      <c r="R145" s="48">
        <v>1</v>
      </c>
      <c r="S145" s="48">
        <v>0</v>
      </c>
      <c r="T145" s="48">
        <v>0</v>
      </c>
      <c r="U145" s="48">
        <v>0</v>
      </c>
      <c r="V145" s="48">
        <v>0</v>
      </c>
      <c r="W145" s="48">
        <v>63</v>
      </c>
      <c r="X145" s="48">
        <v>3</v>
      </c>
      <c r="Y145" s="49"/>
      <c r="Z145" s="23"/>
      <c r="AA145" s="23"/>
      <c r="AB145" s="23"/>
      <c r="AC145" s="23"/>
      <c r="AD145" s="23"/>
      <c r="AE145" s="23"/>
      <c r="AF145" s="23"/>
      <c r="AG145" s="23"/>
      <c r="AH145" s="23"/>
    </row>
    <row r="146" spans="1:34" ht="15" customHeight="1" x14ac:dyDescent="0.2">
      <c r="A146" s="45">
        <f t="shared" si="2"/>
        <v>471</v>
      </c>
      <c r="B146" s="46">
        <v>41842</v>
      </c>
      <c r="C146" s="47" t="s">
        <v>315</v>
      </c>
      <c r="D146" s="47" t="s">
        <v>316</v>
      </c>
      <c r="E146" s="48">
        <v>930</v>
      </c>
      <c r="F146" s="48">
        <v>3</v>
      </c>
      <c r="G146" s="48">
        <v>360</v>
      </c>
      <c r="H146" s="48">
        <v>9</v>
      </c>
      <c r="I146" s="48">
        <v>12</v>
      </c>
      <c r="J146" s="48">
        <v>3</v>
      </c>
      <c r="K146" s="48">
        <v>0</v>
      </c>
      <c r="L146" s="48">
        <v>0</v>
      </c>
      <c r="M146" s="48">
        <v>0</v>
      </c>
      <c r="N146" s="48">
        <v>3</v>
      </c>
      <c r="O146" s="48">
        <v>0</v>
      </c>
      <c r="P146" s="48">
        <v>7</v>
      </c>
      <c r="Q146" s="48">
        <v>8</v>
      </c>
      <c r="R146" s="48">
        <v>3</v>
      </c>
      <c r="S146" s="48">
        <v>0</v>
      </c>
      <c r="T146" s="48">
        <v>0</v>
      </c>
      <c r="U146" s="48">
        <v>0</v>
      </c>
      <c r="V146" s="48">
        <v>0</v>
      </c>
      <c r="W146" s="48">
        <v>62</v>
      </c>
      <c r="X146" s="48">
        <v>4</v>
      </c>
      <c r="Y146" s="49"/>
      <c r="Z146" s="23"/>
      <c r="AA146" s="23"/>
      <c r="AB146" s="23"/>
      <c r="AC146" s="23"/>
      <c r="AD146" s="23"/>
      <c r="AE146" s="23"/>
      <c r="AF146" s="23"/>
      <c r="AG146" s="23"/>
      <c r="AH146" s="23"/>
    </row>
    <row r="147" spans="1:34" ht="15" customHeight="1" x14ac:dyDescent="0.2">
      <c r="A147" s="45">
        <f t="shared" si="2"/>
        <v>459</v>
      </c>
      <c r="B147" s="46">
        <v>41842</v>
      </c>
      <c r="C147" s="47" t="s">
        <v>315</v>
      </c>
      <c r="D147" s="47" t="s">
        <v>316</v>
      </c>
      <c r="E147" s="48">
        <v>945</v>
      </c>
      <c r="F147" s="48">
        <v>3</v>
      </c>
      <c r="G147" s="48">
        <v>349</v>
      </c>
      <c r="H147" s="48">
        <v>9</v>
      </c>
      <c r="I147" s="48">
        <v>7</v>
      </c>
      <c r="J147" s="48">
        <v>1</v>
      </c>
      <c r="K147" s="48">
        <v>0</v>
      </c>
      <c r="L147" s="48">
        <v>0</v>
      </c>
      <c r="M147" s="48">
        <v>0</v>
      </c>
      <c r="N147" s="48">
        <v>4</v>
      </c>
      <c r="O147" s="48">
        <v>0</v>
      </c>
      <c r="P147" s="48">
        <v>2</v>
      </c>
      <c r="Q147" s="48">
        <v>10</v>
      </c>
      <c r="R147" s="48">
        <v>0</v>
      </c>
      <c r="S147" s="48">
        <v>0</v>
      </c>
      <c r="T147" s="48">
        <v>0</v>
      </c>
      <c r="U147" s="48">
        <v>0</v>
      </c>
      <c r="V147" s="48">
        <v>0</v>
      </c>
      <c r="W147" s="48">
        <v>74</v>
      </c>
      <c r="X147" s="48">
        <v>3</v>
      </c>
      <c r="Y147" s="49"/>
      <c r="Z147" s="23"/>
      <c r="AA147" s="23"/>
      <c r="AB147" s="23"/>
      <c r="AC147" s="23"/>
      <c r="AD147" s="23"/>
      <c r="AE147" s="23"/>
      <c r="AF147" s="23"/>
      <c r="AG147" s="23"/>
      <c r="AH147" s="23"/>
    </row>
    <row r="148" spans="1:34" ht="15" customHeight="1" x14ac:dyDescent="0.2">
      <c r="A148" s="45">
        <f t="shared" si="2"/>
        <v>433</v>
      </c>
      <c r="B148" s="46">
        <v>41842</v>
      </c>
      <c r="C148" s="47" t="s">
        <v>315</v>
      </c>
      <c r="D148" s="47" t="s">
        <v>316</v>
      </c>
      <c r="E148" s="48">
        <v>1000</v>
      </c>
      <c r="F148" s="48">
        <v>3</v>
      </c>
      <c r="G148" s="48">
        <v>325</v>
      </c>
      <c r="H148" s="48">
        <v>9</v>
      </c>
      <c r="I148" s="48">
        <v>9</v>
      </c>
      <c r="J148" s="48">
        <v>3</v>
      </c>
      <c r="K148" s="48">
        <v>0</v>
      </c>
      <c r="L148" s="48">
        <v>0</v>
      </c>
      <c r="M148" s="48">
        <v>0</v>
      </c>
      <c r="N148" s="48">
        <v>3</v>
      </c>
      <c r="O148" s="48">
        <v>0</v>
      </c>
      <c r="P148" s="48">
        <v>3</v>
      </c>
      <c r="Q148" s="48">
        <v>4</v>
      </c>
      <c r="R148" s="48">
        <v>0</v>
      </c>
      <c r="S148" s="48">
        <v>0</v>
      </c>
      <c r="T148" s="48">
        <v>0</v>
      </c>
      <c r="U148" s="48">
        <v>0</v>
      </c>
      <c r="V148" s="48">
        <v>0</v>
      </c>
      <c r="W148" s="48">
        <v>70</v>
      </c>
      <c r="X148" s="48">
        <v>7</v>
      </c>
      <c r="Y148" s="49"/>
      <c r="Z148" s="23"/>
      <c r="AA148" s="23"/>
      <c r="AB148" s="23"/>
      <c r="AC148" s="23"/>
      <c r="AD148" s="23"/>
      <c r="AE148" s="23"/>
      <c r="AF148" s="23"/>
      <c r="AG148" s="23"/>
      <c r="AH148" s="23"/>
    </row>
    <row r="149" spans="1:34" ht="15" customHeight="1" x14ac:dyDescent="0.2">
      <c r="A149" s="45">
        <f t="shared" si="2"/>
        <v>448</v>
      </c>
      <c r="B149" s="46">
        <v>41842</v>
      </c>
      <c r="C149" s="47" t="s">
        <v>315</v>
      </c>
      <c r="D149" s="47" t="s">
        <v>316</v>
      </c>
      <c r="E149" s="48">
        <v>1015</v>
      </c>
      <c r="F149" s="48">
        <v>3</v>
      </c>
      <c r="G149" s="48">
        <v>326</v>
      </c>
      <c r="H149" s="48">
        <v>8</v>
      </c>
      <c r="I149" s="48">
        <v>12</v>
      </c>
      <c r="J149" s="48">
        <v>3</v>
      </c>
      <c r="K149" s="48">
        <v>0</v>
      </c>
      <c r="L149" s="48">
        <v>0</v>
      </c>
      <c r="M149" s="48">
        <v>0</v>
      </c>
      <c r="N149" s="48">
        <v>4</v>
      </c>
      <c r="O149" s="48">
        <v>0</v>
      </c>
      <c r="P149" s="48">
        <v>6</v>
      </c>
      <c r="Q149" s="48">
        <v>6</v>
      </c>
      <c r="R149" s="48">
        <v>0</v>
      </c>
      <c r="S149" s="48">
        <v>0</v>
      </c>
      <c r="T149" s="48">
        <v>0</v>
      </c>
      <c r="U149" s="48">
        <v>0</v>
      </c>
      <c r="V149" s="48">
        <v>0</v>
      </c>
      <c r="W149" s="48">
        <v>77</v>
      </c>
      <c r="X149" s="48">
        <v>6</v>
      </c>
      <c r="Y149" s="49"/>
      <c r="Z149" s="23"/>
      <c r="AA149" s="23"/>
      <c r="AB149" s="23"/>
      <c r="AC149" s="23"/>
      <c r="AD149" s="23"/>
      <c r="AE149" s="23"/>
      <c r="AF149" s="23"/>
      <c r="AG149" s="23"/>
      <c r="AH149" s="23"/>
    </row>
    <row r="150" spans="1:34" ht="15" customHeight="1" x14ac:dyDescent="0.2">
      <c r="A150" s="45">
        <f t="shared" si="2"/>
        <v>452</v>
      </c>
      <c r="B150" s="46">
        <v>41842</v>
      </c>
      <c r="C150" s="47" t="s">
        <v>315</v>
      </c>
      <c r="D150" s="47" t="s">
        <v>316</v>
      </c>
      <c r="E150" s="48">
        <v>1030</v>
      </c>
      <c r="F150" s="48">
        <v>3</v>
      </c>
      <c r="G150" s="48">
        <v>341</v>
      </c>
      <c r="H150" s="48">
        <v>11</v>
      </c>
      <c r="I150" s="48">
        <v>9</v>
      </c>
      <c r="J150" s="48">
        <v>4</v>
      </c>
      <c r="K150" s="48">
        <v>0</v>
      </c>
      <c r="L150" s="48">
        <v>0</v>
      </c>
      <c r="M150" s="48">
        <v>0</v>
      </c>
      <c r="N150" s="48">
        <v>6</v>
      </c>
      <c r="O150" s="48">
        <v>0</v>
      </c>
      <c r="P150" s="48">
        <v>7</v>
      </c>
      <c r="Q150" s="48">
        <v>5</v>
      </c>
      <c r="R150" s="48">
        <v>1</v>
      </c>
      <c r="S150" s="48">
        <v>0</v>
      </c>
      <c r="T150" s="48">
        <v>0</v>
      </c>
      <c r="U150" s="48">
        <v>0</v>
      </c>
      <c r="V150" s="48">
        <v>0</v>
      </c>
      <c r="W150" s="48">
        <v>64</v>
      </c>
      <c r="X150" s="48">
        <v>4</v>
      </c>
      <c r="Y150" s="49"/>
      <c r="Z150" s="23"/>
      <c r="AA150" s="23"/>
      <c r="AB150" s="23"/>
      <c r="AC150" s="23"/>
      <c r="AD150" s="23"/>
      <c r="AE150" s="23"/>
      <c r="AF150" s="23"/>
      <c r="AG150" s="23"/>
      <c r="AH150" s="23"/>
    </row>
    <row r="151" spans="1:34" ht="15" customHeight="1" x14ac:dyDescent="0.2">
      <c r="A151" s="45">
        <f t="shared" si="2"/>
        <v>437</v>
      </c>
      <c r="B151" s="46">
        <v>41842</v>
      </c>
      <c r="C151" s="47" t="s">
        <v>315</v>
      </c>
      <c r="D151" s="47" t="s">
        <v>316</v>
      </c>
      <c r="E151" s="48">
        <v>1045</v>
      </c>
      <c r="F151" s="48">
        <v>3</v>
      </c>
      <c r="G151" s="48">
        <v>345</v>
      </c>
      <c r="H151" s="48">
        <v>12</v>
      </c>
      <c r="I151" s="48">
        <v>10</v>
      </c>
      <c r="J151" s="48">
        <v>4</v>
      </c>
      <c r="K151" s="48">
        <v>0</v>
      </c>
      <c r="L151" s="48">
        <v>0</v>
      </c>
      <c r="M151" s="48">
        <v>0</v>
      </c>
      <c r="N151" s="48">
        <v>2</v>
      </c>
      <c r="O151" s="48">
        <v>0</v>
      </c>
      <c r="P151" s="48">
        <v>5</v>
      </c>
      <c r="Q151" s="48">
        <v>4</v>
      </c>
      <c r="R151" s="48">
        <v>1</v>
      </c>
      <c r="S151" s="48">
        <v>0</v>
      </c>
      <c r="T151" s="48">
        <v>0</v>
      </c>
      <c r="U151" s="48">
        <v>0</v>
      </c>
      <c r="V151" s="48">
        <v>0</v>
      </c>
      <c r="W151" s="48">
        <v>49</v>
      </c>
      <c r="X151" s="48">
        <v>5</v>
      </c>
      <c r="Y151" s="49"/>
      <c r="Z151" s="23"/>
      <c r="AA151" s="23"/>
      <c r="AB151" s="23"/>
      <c r="AC151" s="23"/>
      <c r="AD151" s="23"/>
      <c r="AE151" s="23"/>
      <c r="AF151" s="23"/>
      <c r="AG151" s="23"/>
      <c r="AH151" s="23"/>
    </row>
    <row r="152" spans="1:34" ht="15" customHeight="1" x14ac:dyDescent="0.2">
      <c r="A152" s="45">
        <f t="shared" si="2"/>
        <v>472</v>
      </c>
      <c r="B152" s="46">
        <v>41842</v>
      </c>
      <c r="C152" s="47" t="s">
        <v>315</v>
      </c>
      <c r="D152" s="47" t="s">
        <v>316</v>
      </c>
      <c r="E152" s="48">
        <v>1100</v>
      </c>
      <c r="F152" s="48">
        <v>3</v>
      </c>
      <c r="G152" s="48">
        <v>362</v>
      </c>
      <c r="H152" s="48">
        <v>9</v>
      </c>
      <c r="I152" s="48">
        <v>11</v>
      </c>
      <c r="J152" s="48">
        <v>4</v>
      </c>
      <c r="K152" s="48">
        <v>0</v>
      </c>
      <c r="L152" s="48">
        <v>0</v>
      </c>
      <c r="M152" s="48">
        <v>0</v>
      </c>
      <c r="N152" s="48">
        <v>0</v>
      </c>
      <c r="O152" s="48">
        <v>0</v>
      </c>
      <c r="P152" s="48">
        <v>6</v>
      </c>
      <c r="Q152" s="48">
        <v>4</v>
      </c>
      <c r="R152" s="48">
        <v>0</v>
      </c>
      <c r="S152" s="48">
        <v>0</v>
      </c>
      <c r="T152" s="48">
        <v>0</v>
      </c>
      <c r="U152" s="48">
        <v>0</v>
      </c>
      <c r="V152" s="48">
        <v>0</v>
      </c>
      <c r="W152" s="48">
        <v>70</v>
      </c>
      <c r="X152" s="48">
        <v>6</v>
      </c>
      <c r="Y152" s="49"/>
      <c r="Z152" s="23"/>
      <c r="AA152" s="23"/>
      <c r="AB152" s="23"/>
      <c r="AC152" s="23"/>
      <c r="AD152" s="23"/>
      <c r="AE152" s="23"/>
      <c r="AF152" s="23"/>
      <c r="AG152" s="23"/>
      <c r="AH152" s="23"/>
    </row>
    <row r="153" spans="1:34" ht="15" customHeight="1" x14ac:dyDescent="0.2">
      <c r="A153" s="45">
        <f t="shared" si="2"/>
        <v>425</v>
      </c>
      <c r="B153" s="46">
        <v>41842</v>
      </c>
      <c r="C153" s="47" t="s">
        <v>315</v>
      </c>
      <c r="D153" s="47" t="s">
        <v>316</v>
      </c>
      <c r="E153" s="48">
        <v>1115</v>
      </c>
      <c r="F153" s="48">
        <v>3</v>
      </c>
      <c r="G153" s="48">
        <v>324</v>
      </c>
      <c r="H153" s="48">
        <v>9</v>
      </c>
      <c r="I153" s="48">
        <v>11</v>
      </c>
      <c r="J153" s="48">
        <v>5</v>
      </c>
      <c r="K153" s="48">
        <v>0</v>
      </c>
      <c r="L153" s="48">
        <v>0</v>
      </c>
      <c r="M153" s="48">
        <v>0</v>
      </c>
      <c r="N153" s="48">
        <v>2</v>
      </c>
      <c r="O153" s="48">
        <v>0</v>
      </c>
      <c r="P153" s="48">
        <v>4</v>
      </c>
      <c r="Q153" s="48">
        <v>4</v>
      </c>
      <c r="R153" s="48">
        <v>0</v>
      </c>
      <c r="S153" s="48">
        <v>0</v>
      </c>
      <c r="T153" s="48">
        <v>0</v>
      </c>
      <c r="U153" s="48">
        <v>0</v>
      </c>
      <c r="V153" s="48">
        <v>0</v>
      </c>
      <c r="W153" s="48">
        <v>59</v>
      </c>
      <c r="X153" s="48">
        <v>7</v>
      </c>
      <c r="Y153" s="49"/>
      <c r="Z153" s="23"/>
      <c r="AA153" s="23"/>
      <c r="AB153" s="23"/>
      <c r="AC153" s="23"/>
      <c r="AD153" s="23"/>
      <c r="AE153" s="23"/>
      <c r="AF153" s="23"/>
      <c r="AG153" s="23"/>
      <c r="AH153" s="23"/>
    </row>
    <row r="154" spans="1:34" ht="15" customHeight="1" x14ac:dyDescent="0.2">
      <c r="A154" s="45">
        <f t="shared" si="2"/>
        <v>413</v>
      </c>
      <c r="B154" s="46">
        <v>41842</v>
      </c>
      <c r="C154" s="47" t="s">
        <v>315</v>
      </c>
      <c r="D154" s="47" t="s">
        <v>316</v>
      </c>
      <c r="E154" s="48">
        <v>1130</v>
      </c>
      <c r="F154" s="48">
        <v>3</v>
      </c>
      <c r="G154" s="48">
        <v>325</v>
      </c>
      <c r="H154" s="48">
        <v>10</v>
      </c>
      <c r="I154" s="48">
        <v>9</v>
      </c>
      <c r="J154" s="48">
        <v>2</v>
      </c>
      <c r="K154" s="48">
        <v>0</v>
      </c>
      <c r="L154" s="48">
        <v>0</v>
      </c>
      <c r="M154" s="48">
        <v>0</v>
      </c>
      <c r="N154" s="48">
        <v>1</v>
      </c>
      <c r="O154" s="48">
        <v>0</v>
      </c>
      <c r="P154" s="48">
        <v>2</v>
      </c>
      <c r="Q154" s="48">
        <v>8</v>
      </c>
      <c r="R154" s="48">
        <v>1</v>
      </c>
      <c r="S154" s="48">
        <v>0</v>
      </c>
      <c r="T154" s="48">
        <v>0</v>
      </c>
      <c r="U154" s="48">
        <v>0</v>
      </c>
      <c r="V154" s="48">
        <v>0</v>
      </c>
      <c r="W154" s="48">
        <v>48</v>
      </c>
      <c r="X154" s="48">
        <v>7</v>
      </c>
      <c r="Y154" s="49"/>
      <c r="Z154" s="23"/>
      <c r="AA154" s="23"/>
      <c r="AB154" s="23"/>
      <c r="AC154" s="23"/>
      <c r="AD154" s="23"/>
      <c r="AE154" s="23"/>
      <c r="AF154" s="23"/>
      <c r="AG154" s="23"/>
      <c r="AH154" s="23"/>
    </row>
    <row r="155" spans="1:34" ht="15" customHeight="1" x14ac:dyDescent="0.2">
      <c r="A155" s="45">
        <f t="shared" si="2"/>
        <v>432</v>
      </c>
      <c r="B155" s="46">
        <v>41842</v>
      </c>
      <c r="C155" s="47" t="s">
        <v>315</v>
      </c>
      <c r="D155" s="47" t="s">
        <v>316</v>
      </c>
      <c r="E155" s="48">
        <v>1145</v>
      </c>
      <c r="F155" s="48">
        <v>3</v>
      </c>
      <c r="G155" s="48">
        <v>350</v>
      </c>
      <c r="H155" s="48">
        <v>9</v>
      </c>
      <c r="I155" s="48">
        <v>3</v>
      </c>
      <c r="J155" s="48">
        <v>3</v>
      </c>
      <c r="K155" s="48">
        <v>0</v>
      </c>
      <c r="L155" s="48">
        <v>0</v>
      </c>
      <c r="M155" s="48">
        <v>0</v>
      </c>
      <c r="N155" s="48">
        <v>2</v>
      </c>
      <c r="O155" s="48">
        <v>0</v>
      </c>
      <c r="P155" s="48">
        <v>6</v>
      </c>
      <c r="Q155" s="48">
        <v>9</v>
      </c>
      <c r="R155" s="48">
        <v>0</v>
      </c>
      <c r="S155" s="48">
        <v>0</v>
      </c>
      <c r="T155" s="48">
        <v>0</v>
      </c>
      <c r="U155" s="48">
        <v>0</v>
      </c>
      <c r="V155" s="48">
        <v>0</v>
      </c>
      <c r="W155" s="48">
        <v>44</v>
      </c>
      <c r="X155" s="48">
        <v>6</v>
      </c>
      <c r="Y155" s="49" t="s">
        <v>341</v>
      </c>
      <c r="Z155" s="23"/>
      <c r="AA155" s="23"/>
      <c r="AB155" s="23"/>
      <c r="AC155" s="23"/>
      <c r="AD155" s="23"/>
      <c r="AE155" s="23"/>
      <c r="AF155" s="23"/>
      <c r="AG155" s="23"/>
      <c r="AH155" s="23"/>
    </row>
    <row r="156" spans="1:34" ht="15" customHeight="1" x14ac:dyDescent="0.2">
      <c r="A156" s="45">
        <f t="shared" si="2"/>
        <v>408</v>
      </c>
      <c r="B156" s="46">
        <v>41842</v>
      </c>
      <c r="C156" s="47" t="s">
        <v>315</v>
      </c>
      <c r="D156" s="47" t="s">
        <v>316</v>
      </c>
      <c r="E156" s="48">
        <v>1200</v>
      </c>
      <c r="F156" s="48">
        <v>3</v>
      </c>
      <c r="G156" s="48">
        <v>295</v>
      </c>
      <c r="H156" s="48">
        <v>7</v>
      </c>
      <c r="I156" s="48">
        <v>12</v>
      </c>
      <c r="J156" s="48">
        <v>3</v>
      </c>
      <c r="K156" s="48">
        <v>0</v>
      </c>
      <c r="L156" s="48">
        <v>0</v>
      </c>
      <c r="M156" s="48">
        <v>0</v>
      </c>
      <c r="N156" s="48">
        <v>1</v>
      </c>
      <c r="O156" s="48">
        <v>0</v>
      </c>
      <c r="P156" s="48">
        <v>1</v>
      </c>
      <c r="Q156" s="48">
        <v>9</v>
      </c>
      <c r="R156" s="48">
        <v>0</v>
      </c>
      <c r="S156" s="48">
        <v>0</v>
      </c>
      <c r="T156" s="48">
        <v>0</v>
      </c>
      <c r="U156" s="48">
        <v>0</v>
      </c>
      <c r="V156" s="48">
        <v>0</v>
      </c>
      <c r="W156" s="48">
        <v>75</v>
      </c>
      <c r="X156" s="48">
        <v>5</v>
      </c>
      <c r="Y156" s="49" t="s">
        <v>340</v>
      </c>
      <c r="Z156" s="23"/>
      <c r="AA156" s="23"/>
      <c r="AB156" s="23"/>
      <c r="AC156" s="23"/>
      <c r="AD156" s="23"/>
      <c r="AE156" s="23"/>
      <c r="AF156" s="23"/>
      <c r="AG156" s="23"/>
      <c r="AH156" s="23"/>
    </row>
    <row r="157" spans="1:34" ht="15" customHeight="1" x14ac:dyDescent="0.2">
      <c r="A157" s="45">
        <f t="shared" si="2"/>
        <v>428</v>
      </c>
      <c r="B157" s="46">
        <v>41842</v>
      </c>
      <c r="C157" s="47" t="s">
        <v>315</v>
      </c>
      <c r="D157" s="47" t="s">
        <v>316</v>
      </c>
      <c r="E157" s="48">
        <v>1215</v>
      </c>
      <c r="F157" s="48">
        <v>3</v>
      </c>
      <c r="G157" s="48">
        <v>329</v>
      </c>
      <c r="H157" s="48">
        <v>10</v>
      </c>
      <c r="I157" s="48">
        <v>10</v>
      </c>
      <c r="J157" s="48">
        <v>2</v>
      </c>
      <c r="K157" s="48">
        <v>0</v>
      </c>
      <c r="L157" s="48">
        <v>0</v>
      </c>
      <c r="M157" s="48">
        <v>0</v>
      </c>
      <c r="N157" s="48">
        <v>2</v>
      </c>
      <c r="O157" s="48">
        <v>0</v>
      </c>
      <c r="P157" s="48">
        <v>3</v>
      </c>
      <c r="Q157" s="48">
        <v>9</v>
      </c>
      <c r="R157" s="48">
        <v>1</v>
      </c>
      <c r="S157" s="48">
        <v>0</v>
      </c>
      <c r="T157" s="48">
        <v>0</v>
      </c>
      <c r="U157" s="48">
        <v>0</v>
      </c>
      <c r="V157" s="48">
        <v>0</v>
      </c>
      <c r="W157" s="48">
        <v>58</v>
      </c>
      <c r="X157" s="48">
        <v>4</v>
      </c>
      <c r="Y157" s="49"/>
      <c r="Z157" s="23"/>
      <c r="AA157" s="23"/>
      <c r="AB157" s="23"/>
      <c r="AC157" s="23"/>
      <c r="AD157" s="23"/>
      <c r="AE157" s="23"/>
      <c r="AF157" s="23"/>
      <c r="AG157" s="23"/>
      <c r="AH157" s="23"/>
    </row>
    <row r="158" spans="1:34" ht="15" customHeight="1" x14ac:dyDescent="0.2">
      <c r="A158" s="45">
        <f t="shared" si="2"/>
        <v>441</v>
      </c>
      <c r="B158" s="46">
        <v>41842</v>
      </c>
      <c r="C158" s="47" t="s">
        <v>315</v>
      </c>
      <c r="D158" s="47" t="s">
        <v>316</v>
      </c>
      <c r="E158" s="48">
        <v>1230</v>
      </c>
      <c r="F158" s="48">
        <v>3</v>
      </c>
      <c r="G158" s="48">
        <v>331</v>
      </c>
      <c r="H158" s="48">
        <v>9</v>
      </c>
      <c r="I158" s="48">
        <v>11</v>
      </c>
      <c r="J158" s="48">
        <v>3</v>
      </c>
      <c r="K158" s="48">
        <v>0</v>
      </c>
      <c r="L158" s="48">
        <v>0</v>
      </c>
      <c r="M158" s="48">
        <v>0</v>
      </c>
      <c r="N158" s="48">
        <v>1</v>
      </c>
      <c r="O158" s="48">
        <v>0</v>
      </c>
      <c r="P158" s="48">
        <v>4</v>
      </c>
      <c r="Q158" s="48">
        <v>10</v>
      </c>
      <c r="R158" s="48">
        <v>1</v>
      </c>
      <c r="S158" s="48">
        <v>0</v>
      </c>
      <c r="T158" s="48">
        <v>0</v>
      </c>
      <c r="U158" s="48">
        <v>0</v>
      </c>
      <c r="V158" s="48">
        <v>0</v>
      </c>
      <c r="W158" s="48">
        <v>68</v>
      </c>
      <c r="X158" s="48">
        <v>3</v>
      </c>
      <c r="Y158" s="49"/>
      <c r="Z158" s="23"/>
      <c r="AA158" s="23"/>
      <c r="AB158" s="23"/>
      <c r="AC158" s="23"/>
      <c r="AD158" s="23"/>
      <c r="AE158" s="23"/>
      <c r="AF158" s="23"/>
      <c r="AG158" s="23"/>
      <c r="AH158" s="23"/>
    </row>
    <row r="159" spans="1:34" ht="15" customHeight="1" x14ac:dyDescent="0.2">
      <c r="A159" s="45">
        <f t="shared" si="2"/>
        <v>392</v>
      </c>
      <c r="B159" s="46">
        <v>41842</v>
      </c>
      <c r="C159" s="47" t="s">
        <v>315</v>
      </c>
      <c r="D159" s="47" t="s">
        <v>316</v>
      </c>
      <c r="E159" s="48">
        <v>1245</v>
      </c>
      <c r="F159" s="48">
        <v>3</v>
      </c>
      <c r="G159" s="48">
        <v>301</v>
      </c>
      <c r="H159" s="48">
        <v>6</v>
      </c>
      <c r="I159" s="48">
        <v>14</v>
      </c>
      <c r="J159" s="48">
        <v>2</v>
      </c>
      <c r="K159" s="48">
        <v>0</v>
      </c>
      <c r="L159" s="48">
        <v>0</v>
      </c>
      <c r="M159" s="48">
        <v>0</v>
      </c>
      <c r="N159" s="48">
        <v>4</v>
      </c>
      <c r="O159" s="48">
        <v>0</v>
      </c>
      <c r="P159" s="48">
        <v>2</v>
      </c>
      <c r="Q159" s="48">
        <v>6</v>
      </c>
      <c r="R159" s="48">
        <v>0</v>
      </c>
      <c r="S159" s="48">
        <v>0</v>
      </c>
      <c r="T159" s="48">
        <v>0</v>
      </c>
      <c r="U159" s="48">
        <v>0</v>
      </c>
      <c r="V159" s="48">
        <v>0</v>
      </c>
      <c r="W159" s="48">
        <v>55</v>
      </c>
      <c r="X159" s="48">
        <v>2</v>
      </c>
      <c r="Y159" s="49"/>
      <c r="Z159" s="23"/>
      <c r="AA159" s="23"/>
      <c r="AB159" s="23"/>
      <c r="AC159" s="23"/>
      <c r="AD159" s="23"/>
      <c r="AE159" s="23"/>
      <c r="AF159" s="23"/>
      <c r="AG159" s="23"/>
      <c r="AH159" s="23"/>
    </row>
    <row r="160" spans="1:34" ht="15" customHeight="1" x14ac:dyDescent="0.2">
      <c r="A160" s="45">
        <f t="shared" si="2"/>
        <v>395</v>
      </c>
      <c r="B160" s="46">
        <v>41842</v>
      </c>
      <c r="C160" s="47" t="s">
        <v>315</v>
      </c>
      <c r="D160" s="47" t="s">
        <v>316</v>
      </c>
      <c r="E160" s="48">
        <v>1300</v>
      </c>
      <c r="F160" s="48">
        <v>3</v>
      </c>
      <c r="G160" s="48">
        <v>295</v>
      </c>
      <c r="H160" s="48">
        <v>9</v>
      </c>
      <c r="I160" s="48">
        <v>11</v>
      </c>
      <c r="J160" s="48">
        <v>5</v>
      </c>
      <c r="K160" s="48">
        <v>0</v>
      </c>
      <c r="L160" s="48">
        <v>0</v>
      </c>
      <c r="M160" s="48">
        <v>0</v>
      </c>
      <c r="N160" s="48">
        <v>3</v>
      </c>
      <c r="O160" s="48">
        <v>0</v>
      </c>
      <c r="P160" s="48">
        <v>1</v>
      </c>
      <c r="Q160" s="48">
        <v>10</v>
      </c>
      <c r="R160" s="48">
        <v>1</v>
      </c>
      <c r="S160" s="48">
        <v>0</v>
      </c>
      <c r="T160" s="48">
        <v>0</v>
      </c>
      <c r="U160" s="48">
        <v>0</v>
      </c>
      <c r="V160" s="48">
        <v>0</v>
      </c>
      <c r="W160" s="48">
        <v>54</v>
      </c>
      <c r="X160" s="48">
        <v>6</v>
      </c>
      <c r="Y160" s="49"/>
      <c r="Z160" s="23"/>
      <c r="AA160" s="23"/>
      <c r="AB160" s="23"/>
      <c r="AC160" s="23"/>
      <c r="AD160" s="23"/>
      <c r="AE160" s="23"/>
      <c r="AF160" s="23"/>
      <c r="AG160" s="23"/>
      <c r="AH160" s="23"/>
    </row>
    <row r="161" spans="1:34" ht="15" customHeight="1" x14ac:dyDescent="0.2">
      <c r="A161" s="45">
        <f t="shared" si="2"/>
        <v>359</v>
      </c>
      <c r="B161" s="46">
        <v>41842</v>
      </c>
      <c r="C161" s="47" t="s">
        <v>315</v>
      </c>
      <c r="D161" s="47" t="s">
        <v>316</v>
      </c>
      <c r="E161" s="48">
        <v>1315</v>
      </c>
      <c r="F161" s="48">
        <v>3</v>
      </c>
      <c r="G161" s="48">
        <v>278</v>
      </c>
      <c r="H161" s="48">
        <v>10</v>
      </c>
      <c r="I161" s="48">
        <v>11</v>
      </c>
      <c r="J161" s="48">
        <v>1</v>
      </c>
      <c r="K161" s="48">
        <v>0</v>
      </c>
      <c r="L161" s="48">
        <v>0</v>
      </c>
      <c r="M161" s="48">
        <v>0</v>
      </c>
      <c r="N161" s="48">
        <v>3</v>
      </c>
      <c r="O161" s="48">
        <v>0</v>
      </c>
      <c r="P161" s="48">
        <v>0</v>
      </c>
      <c r="Q161" s="48">
        <v>6</v>
      </c>
      <c r="R161" s="48">
        <v>2</v>
      </c>
      <c r="S161" s="48">
        <v>0</v>
      </c>
      <c r="T161" s="48">
        <v>0</v>
      </c>
      <c r="U161" s="48">
        <v>0</v>
      </c>
      <c r="V161" s="48">
        <v>0</v>
      </c>
      <c r="W161" s="48">
        <v>41</v>
      </c>
      <c r="X161" s="48">
        <v>7</v>
      </c>
      <c r="Y161" s="49"/>
      <c r="Z161" s="23"/>
      <c r="AA161" s="23"/>
      <c r="AB161" s="23"/>
      <c r="AC161" s="23"/>
      <c r="AD161" s="23"/>
      <c r="AE161" s="23"/>
      <c r="AF161" s="23"/>
      <c r="AG161" s="23"/>
      <c r="AH161" s="23"/>
    </row>
    <row r="162" spans="1:34" ht="15" customHeight="1" x14ac:dyDescent="0.2">
      <c r="A162" s="45">
        <f t="shared" si="2"/>
        <v>395</v>
      </c>
      <c r="B162" s="46">
        <v>41842</v>
      </c>
      <c r="C162" s="47" t="s">
        <v>315</v>
      </c>
      <c r="D162" s="47" t="s">
        <v>316</v>
      </c>
      <c r="E162" s="48">
        <v>1330</v>
      </c>
      <c r="F162" s="48">
        <v>3</v>
      </c>
      <c r="G162" s="48">
        <v>328</v>
      </c>
      <c r="H162" s="48">
        <v>8</v>
      </c>
      <c r="I162" s="48">
        <v>8</v>
      </c>
      <c r="J162" s="48">
        <v>4</v>
      </c>
      <c r="K162" s="48">
        <v>0</v>
      </c>
      <c r="L162" s="48">
        <v>0</v>
      </c>
      <c r="M162" s="48">
        <v>0</v>
      </c>
      <c r="N162" s="48">
        <v>4</v>
      </c>
      <c r="O162" s="48">
        <v>0</v>
      </c>
      <c r="P162" s="48">
        <v>0</v>
      </c>
      <c r="Q162" s="48">
        <v>4</v>
      </c>
      <c r="R162" s="48">
        <v>0</v>
      </c>
      <c r="S162" s="48">
        <v>0</v>
      </c>
      <c r="T162" s="48">
        <v>0</v>
      </c>
      <c r="U162" s="48">
        <v>0</v>
      </c>
      <c r="V162" s="48">
        <v>0</v>
      </c>
      <c r="W162" s="48">
        <v>35</v>
      </c>
      <c r="X162" s="48">
        <v>4</v>
      </c>
      <c r="Y162" s="49"/>
      <c r="Z162" s="23"/>
      <c r="AA162" s="23"/>
      <c r="AB162" s="23"/>
      <c r="AC162" s="23"/>
      <c r="AD162" s="23"/>
      <c r="AE162" s="23"/>
      <c r="AF162" s="23"/>
      <c r="AG162" s="23"/>
      <c r="AH162" s="23"/>
    </row>
    <row r="163" spans="1:34" ht="15" customHeight="1" x14ac:dyDescent="0.2">
      <c r="A163" s="45">
        <f t="shared" si="2"/>
        <v>404</v>
      </c>
      <c r="B163" s="46">
        <v>41842</v>
      </c>
      <c r="C163" s="47" t="s">
        <v>315</v>
      </c>
      <c r="D163" s="47" t="s">
        <v>316</v>
      </c>
      <c r="E163" s="48">
        <v>1345</v>
      </c>
      <c r="F163" s="48">
        <v>3</v>
      </c>
      <c r="G163" s="48">
        <v>300</v>
      </c>
      <c r="H163" s="48">
        <v>9</v>
      </c>
      <c r="I163" s="48">
        <v>10</v>
      </c>
      <c r="J163" s="48">
        <v>0</v>
      </c>
      <c r="K163" s="48">
        <v>0</v>
      </c>
      <c r="L163" s="48">
        <v>0</v>
      </c>
      <c r="M163" s="48">
        <v>0</v>
      </c>
      <c r="N163" s="48">
        <v>4</v>
      </c>
      <c r="O163" s="48">
        <v>0</v>
      </c>
      <c r="P163" s="48">
        <v>2</v>
      </c>
      <c r="Q163" s="48">
        <v>3</v>
      </c>
      <c r="R163" s="48">
        <v>1</v>
      </c>
      <c r="S163" s="48">
        <v>0</v>
      </c>
      <c r="T163" s="48">
        <v>0</v>
      </c>
      <c r="U163" s="48">
        <v>0</v>
      </c>
      <c r="V163" s="48">
        <v>0</v>
      </c>
      <c r="W163" s="48">
        <v>66</v>
      </c>
      <c r="X163" s="48">
        <v>9</v>
      </c>
      <c r="Y163" s="49"/>
      <c r="Z163" s="23"/>
      <c r="AA163" s="23"/>
      <c r="AB163" s="23"/>
      <c r="AC163" s="23"/>
      <c r="AD163" s="23"/>
      <c r="AE163" s="23"/>
      <c r="AF163" s="23"/>
      <c r="AG163" s="23"/>
      <c r="AH163" s="23"/>
    </row>
    <row r="164" spans="1:34" ht="15" customHeight="1" x14ac:dyDescent="0.2">
      <c r="A164" s="45">
        <f t="shared" si="2"/>
        <v>381</v>
      </c>
      <c r="B164" s="46">
        <v>41842</v>
      </c>
      <c r="C164" s="47" t="s">
        <v>315</v>
      </c>
      <c r="D164" s="47" t="s">
        <v>316</v>
      </c>
      <c r="E164" s="48">
        <v>1400</v>
      </c>
      <c r="F164" s="48">
        <v>3</v>
      </c>
      <c r="G164" s="48">
        <v>286</v>
      </c>
      <c r="H164" s="48">
        <v>10</v>
      </c>
      <c r="I164" s="48">
        <v>8</v>
      </c>
      <c r="J164" s="48">
        <v>2</v>
      </c>
      <c r="K164" s="48">
        <v>0</v>
      </c>
      <c r="L164" s="48">
        <v>0</v>
      </c>
      <c r="M164" s="48">
        <v>0</v>
      </c>
      <c r="N164" s="48">
        <v>6</v>
      </c>
      <c r="O164" s="48">
        <v>0</v>
      </c>
      <c r="P164" s="48">
        <v>3</v>
      </c>
      <c r="Q164" s="48">
        <v>3</v>
      </c>
      <c r="R164" s="48">
        <v>0</v>
      </c>
      <c r="S164" s="48">
        <v>0</v>
      </c>
      <c r="T164" s="48">
        <v>0</v>
      </c>
      <c r="U164" s="48">
        <v>0</v>
      </c>
      <c r="V164" s="48">
        <v>0</v>
      </c>
      <c r="W164" s="48">
        <v>54</v>
      </c>
      <c r="X164" s="48">
        <v>9</v>
      </c>
      <c r="Y164" s="49"/>
      <c r="Z164" s="23"/>
      <c r="AA164" s="23"/>
      <c r="AB164" s="23"/>
      <c r="AC164" s="23"/>
      <c r="AD164" s="23"/>
      <c r="AE164" s="23"/>
      <c r="AF164" s="23"/>
      <c r="AG164" s="23"/>
      <c r="AH164" s="23"/>
    </row>
    <row r="165" spans="1:34" ht="15" customHeight="1" x14ac:dyDescent="0.2">
      <c r="A165" s="45">
        <f t="shared" si="2"/>
        <v>353</v>
      </c>
      <c r="B165" s="46">
        <v>41842</v>
      </c>
      <c r="C165" s="47" t="s">
        <v>315</v>
      </c>
      <c r="D165" s="47" t="s">
        <v>316</v>
      </c>
      <c r="E165" s="48">
        <v>1415</v>
      </c>
      <c r="F165" s="48">
        <v>3</v>
      </c>
      <c r="G165" s="48">
        <v>253</v>
      </c>
      <c r="H165" s="48">
        <v>6</v>
      </c>
      <c r="I165" s="48">
        <v>3</v>
      </c>
      <c r="J165" s="48">
        <v>1</v>
      </c>
      <c r="K165" s="48">
        <v>0</v>
      </c>
      <c r="L165" s="48">
        <v>0</v>
      </c>
      <c r="M165" s="48">
        <v>0</v>
      </c>
      <c r="N165" s="48">
        <v>10</v>
      </c>
      <c r="O165" s="48">
        <v>0</v>
      </c>
      <c r="P165" s="48">
        <v>7</v>
      </c>
      <c r="Q165" s="48">
        <v>3</v>
      </c>
      <c r="R165" s="48">
        <v>0</v>
      </c>
      <c r="S165" s="48">
        <v>0</v>
      </c>
      <c r="T165" s="48">
        <v>0</v>
      </c>
      <c r="U165" s="48">
        <v>0</v>
      </c>
      <c r="V165" s="48">
        <v>0</v>
      </c>
      <c r="W165" s="48">
        <v>64</v>
      </c>
      <c r="X165" s="48">
        <v>6</v>
      </c>
      <c r="Y165" s="49"/>
      <c r="Z165" s="23"/>
      <c r="AA165" s="23"/>
      <c r="AB165" s="23"/>
      <c r="AC165" s="23"/>
      <c r="AD165" s="23"/>
      <c r="AE165" s="23"/>
      <c r="AF165" s="23"/>
      <c r="AG165" s="23"/>
      <c r="AH165" s="23"/>
    </row>
    <row r="166" spans="1:34" ht="15" customHeight="1" x14ac:dyDescent="0.2">
      <c r="A166" s="45">
        <f t="shared" si="2"/>
        <v>371</v>
      </c>
      <c r="B166" s="46">
        <v>41842</v>
      </c>
      <c r="C166" s="47" t="s">
        <v>315</v>
      </c>
      <c r="D166" s="47" t="s">
        <v>316</v>
      </c>
      <c r="E166" s="48">
        <v>1430</v>
      </c>
      <c r="F166" s="48">
        <v>3</v>
      </c>
      <c r="G166" s="48">
        <v>270</v>
      </c>
      <c r="H166" s="48">
        <v>14</v>
      </c>
      <c r="I166" s="48">
        <v>6</v>
      </c>
      <c r="J166" s="48">
        <v>5</v>
      </c>
      <c r="K166" s="48">
        <v>0</v>
      </c>
      <c r="L166" s="48">
        <v>0</v>
      </c>
      <c r="M166" s="48">
        <v>0</v>
      </c>
      <c r="N166" s="48">
        <v>11</v>
      </c>
      <c r="O166" s="48">
        <v>0</v>
      </c>
      <c r="P166" s="48">
        <v>3</v>
      </c>
      <c r="Q166" s="48">
        <v>4</v>
      </c>
      <c r="R166" s="48">
        <v>1</v>
      </c>
      <c r="S166" s="48">
        <v>0</v>
      </c>
      <c r="T166" s="48">
        <v>0</v>
      </c>
      <c r="U166" s="48">
        <v>0</v>
      </c>
      <c r="V166" s="48">
        <v>0</v>
      </c>
      <c r="W166" s="48">
        <v>52</v>
      </c>
      <c r="X166" s="48">
        <v>5</v>
      </c>
      <c r="Y166" s="49"/>
      <c r="Z166" s="23"/>
      <c r="AA166" s="23"/>
      <c r="AB166" s="23"/>
      <c r="AC166" s="23"/>
      <c r="AD166" s="23"/>
      <c r="AE166" s="23"/>
      <c r="AF166" s="23"/>
      <c r="AG166" s="23"/>
      <c r="AH166" s="23"/>
    </row>
    <row r="167" spans="1:34" ht="15" customHeight="1" x14ac:dyDescent="0.2">
      <c r="A167" s="45">
        <f t="shared" si="2"/>
        <v>406</v>
      </c>
      <c r="B167" s="46">
        <v>41842</v>
      </c>
      <c r="C167" s="47" t="s">
        <v>315</v>
      </c>
      <c r="D167" s="47" t="s">
        <v>316</v>
      </c>
      <c r="E167" s="48">
        <v>1445</v>
      </c>
      <c r="F167" s="48">
        <v>3</v>
      </c>
      <c r="G167" s="48">
        <v>293</v>
      </c>
      <c r="H167" s="48">
        <v>11</v>
      </c>
      <c r="I167" s="48">
        <v>9</v>
      </c>
      <c r="J167" s="48">
        <v>1</v>
      </c>
      <c r="K167" s="48">
        <v>0</v>
      </c>
      <c r="L167" s="48">
        <v>0</v>
      </c>
      <c r="M167" s="48">
        <v>0</v>
      </c>
      <c r="N167" s="48">
        <v>10</v>
      </c>
      <c r="O167" s="48">
        <v>0</v>
      </c>
      <c r="P167" s="48">
        <v>4</v>
      </c>
      <c r="Q167" s="48">
        <v>3</v>
      </c>
      <c r="R167" s="48">
        <v>1</v>
      </c>
      <c r="S167" s="48">
        <v>0</v>
      </c>
      <c r="T167" s="48">
        <v>0</v>
      </c>
      <c r="U167" s="48">
        <v>0</v>
      </c>
      <c r="V167" s="48">
        <v>0</v>
      </c>
      <c r="W167" s="48">
        <v>69</v>
      </c>
      <c r="X167" s="48">
        <v>5</v>
      </c>
      <c r="Y167" s="49"/>
      <c r="Z167" s="23"/>
      <c r="AA167" s="23"/>
      <c r="AB167" s="23"/>
      <c r="AC167" s="23"/>
      <c r="AD167" s="23"/>
      <c r="AE167" s="23"/>
      <c r="AF167" s="23"/>
      <c r="AG167" s="23"/>
      <c r="AH167" s="23"/>
    </row>
    <row r="168" spans="1:34" ht="15" customHeight="1" x14ac:dyDescent="0.2">
      <c r="A168" s="45">
        <f t="shared" si="2"/>
        <v>412</v>
      </c>
      <c r="B168" s="46">
        <v>41842</v>
      </c>
      <c r="C168" s="47" t="s">
        <v>315</v>
      </c>
      <c r="D168" s="47" t="s">
        <v>316</v>
      </c>
      <c r="E168" s="48">
        <v>1500</v>
      </c>
      <c r="F168" s="48">
        <v>3</v>
      </c>
      <c r="G168" s="48">
        <v>294</v>
      </c>
      <c r="H168" s="48">
        <v>14</v>
      </c>
      <c r="I168" s="48">
        <v>11</v>
      </c>
      <c r="J168" s="48">
        <v>5</v>
      </c>
      <c r="K168" s="48">
        <v>0</v>
      </c>
      <c r="L168" s="48">
        <v>0</v>
      </c>
      <c r="M168" s="48">
        <v>0</v>
      </c>
      <c r="N168" s="48">
        <v>6</v>
      </c>
      <c r="O168" s="48">
        <v>0</v>
      </c>
      <c r="P168" s="48">
        <v>3</v>
      </c>
      <c r="Q168" s="48">
        <v>4</v>
      </c>
      <c r="R168" s="48">
        <v>1</v>
      </c>
      <c r="S168" s="48">
        <v>0</v>
      </c>
      <c r="T168" s="48">
        <v>0</v>
      </c>
      <c r="U168" s="48">
        <v>0</v>
      </c>
      <c r="V168" s="48">
        <v>0</v>
      </c>
      <c r="W168" s="48">
        <v>68</v>
      </c>
      <c r="X168" s="48">
        <v>6</v>
      </c>
      <c r="Y168" s="49"/>
      <c r="Z168" s="23"/>
      <c r="AA168" s="23"/>
      <c r="AB168" s="23"/>
      <c r="AC168" s="23"/>
      <c r="AD168" s="23"/>
      <c r="AE168" s="23"/>
      <c r="AF168" s="23"/>
      <c r="AG168" s="23"/>
      <c r="AH168" s="23"/>
    </row>
    <row r="169" spans="1:34" ht="15" customHeight="1" x14ac:dyDescent="0.2">
      <c r="A169" s="45">
        <f t="shared" si="2"/>
        <v>389</v>
      </c>
      <c r="B169" s="46">
        <v>41842</v>
      </c>
      <c r="C169" s="47" t="s">
        <v>315</v>
      </c>
      <c r="D169" s="47" t="s">
        <v>316</v>
      </c>
      <c r="E169" s="48">
        <v>1515</v>
      </c>
      <c r="F169" s="48">
        <v>3</v>
      </c>
      <c r="G169" s="48">
        <v>298</v>
      </c>
      <c r="H169" s="48">
        <v>7</v>
      </c>
      <c r="I169" s="48">
        <v>15</v>
      </c>
      <c r="J169" s="48">
        <v>4</v>
      </c>
      <c r="K169" s="48">
        <v>0</v>
      </c>
      <c r="L169" s="48">
        <v>0</v>
      </c>
      <c r="M169" s="48">
        <v>0</v>
      </c>
      <c r="N169" s="48">
        <v>4</v>
      </c>
      <c r="O169" s="48">
        <v>0</v>
      </c>
      <c r="P169" s="48">
        <v>2</v>
      </c>
      <c r="Q169" s="48">
        <v>6</v>
      </c>
      <c r="R169" s="48">
        <v>1</v>
      </c>
      <c r="S169" s="48">
        <v>0</v>
      </c>
      <c r="T169" s="48">
        <v>0</v>
      </c>
      <c r="U169" s="48">
        <v>0</v>
      </c>
      <c r="V169" s="48">
        <v>0</v>
      </c>
      <c r="W169" s="48">
        <v>41</v>
      </c>
      <c r="X169" s="48">
        <v>11</v>
      </c>
      <c r="Y169" s="49"/>
      <c r="Z169" s="23"/>
      <c r="AA169" s="23"/>
      <c r="AB169" s="23"/>
      <c r="AC169" s="23"/>
      <c r="AD169" s="23"/>
      <c r="AE169" s="23"/>
      <c r="AF169" s="23"/>
      <c r="AG169" s="23"/>
      <c r="AH169" s="23"/>
    </row>
    <row r="170" spans="1:34" ht="15" customHeight="1" x14ac:dyDescent="0.2">
      <c r="A170" s="45">
        <f t="shared" si="2"/>
        <v>376</v>
      </c>
      <c r="B170" s="46">
        <v>41842</v>
      </c>
      <c r="C170" s="47" t="s">
        <v>315</v>
      </c>
      <c r="D170" s="47" t="s">
        <v>316</v>
      </c>
      <c r="E170" s="48">
        <v>1530</v>
      </c>
      <c r="F170" s="48">
        <v>3</v>
      </c>
      <c r="G170" s="48">
        <v>296</v>
      </c>
      <c r="H170" s="48">
        <v>10</v>
      </c>
      <c r="I170" s="48">
        <v>11</v>
      </c>
      <c r="J170" s="48">
        <v>3</v>
      </c>
      <c r="K170" s="48">
        <v>0</v>
      </c>
      <c r="L170" s="48">
        <v>0</v>
      </c>
      <c r="M170" s="48">
        <v>0</v>
      </c>
      <c r="N170" s="48">
        <v>6</v>
      </c>
      <c r="O170" s="48">
        <v>0</v>
      </c>
      <c r="P170" s="48">
        <v>1</v>
      </c>
      <c r="Q170" s="48">
        <v>1</v>
      </c>
      <c r="R170" s="48">
        <v>0</v>
      </c>
      <c r="S170" s="48">
        <v>0</v>
      </c>
      <c r="T170" s="48">
        <v>0</v>
      </c>
      <c r="U170" s="48">
        <v>0</v>
      </c>
      <c r="V170" s="48">
        <v>0</v>
      </c>
      <c r="W170" s="48">
        <v>40</v>
      </c>
      <c r="X170" s="48">
        <v>8</v>
      </c>
      <c r="Y170" s="49"/>
      <c r="Z170" s="23"/>
      <c r="AA170" s="23"/>
      <c r="AB170" s="23"/>
      <c r="AC170" s="23"/>
      <c r="AD170" s="23"/>
      <c r="AE170" s="23"/>
      <c r="AF170" s="23"/>
      <c r="AG170" s="23"/>
      <c r="AH170" s="23"/>
    </row>
    <row r="171" spans="1:34" ht="15" customHeight="1" x14ac:dyDescent="0.2">
      <c r="A171" s="45">
        <f t="shared" si="2"/>
        <v>386</v>
      </c>
      <c r="B171" s="46">
        <v>41842</v>
      </c>
      <c r="C171" s="47" t="s">
        <v>315</v>
      </c>
      <c r="D171" s="47" t="s">
        <v>316</v>
      </c>
      <c r="E171" s="48">
        <v>1545</v>
      </c>
      <c r="F171" s="48">
        <v>3</v>
      </c>
      <c r="G171" s="48">
        <v>290</v>
      </c>
      <c r="H171" s="48">
        <v>10</v>
      </c>
      <c r="I171" s="48">
        <v>6</v>
      </c>
      <c r="J171" s="48">
        <v>3</v>
      </c>
      <c r="K171" s="48">
        <v>0</v>
      </c>
      <c r="L171" s="48">
        <v>0</v>
      </c>
      <c r="M171" s="48">
        <v>0</v>
      </c>
      <c r="N171" s="48">
        <v>5</v>
      </c>
      <c r="O171" s="48">
        <v>0</v>
      </c>
      <c r="P171" s="48">
        <v>1</v>
      </c>
      <c r="Q171" s="48">
        <v>2</v>
      </c>
      <c r="R171" s="48">
        <v>0</v>
      </c>
      <c r="S171" s="48">
        <v>0</v>
      </c>
      <c r="T171" s="48">
        <v>0</v>
      </c>
      <c r="U171" s="48">
        <v>0</v>
      </c>
      <c r="V171" s="48">
        <v>0</v>
      </c>
      <c r="W171" s="48">
        <v>61</v>
      </c>
      <c r="X171" s="48">
        <v>8</v>
      </c>
      <c r="Y171" s="49"/>
      <c r="Z171" s="23"/>
      <c r="AA171" s="23"/>
      <c r="AB171" s="23"/>
      <c r="AC171" s="23"/>
      <c r="AD171" s="23"/>
      <c r="AE171" s="23"/>
      <c r="AF171" s="23"/>
      <c r="AG171" s="23"/>
      <c r="AH171" s="23"/>
    </row>
    <row r="172" spans="1:34" ht="15" customHeight="1" x14ac:dyDescent="0.2">
      <c r="A172" s="45">
        <f t="shared" si="2"/>
        <v>377</v>
      </c>
      <c r="B172" s="46">
        <v>41842</v>
      </c>
      <c r="C172" s="47" t="s">
        <v>315</v>
      </c>
      <c r="D172" s="47" t="s">
        <v>316</v>
      </c>
      <c r="E172" s="48">
        <v>1600</v>
      </c>
      <c r="F172" s="48">
        <v>3</v>
      </c>
      <c r="G172" s="48">
        <v>277</v>
      </c>
      <c r="H172" s="48">
        <v>9</v>
      </c>
      <c r="I172" s="48">
        <v>10</v>
      </c>
      <c r="J172" s="48">
        <v>5</v>
      </c>
      <c r="K172" s="48">
        <v>0</v>
      </c>
      <c r="L172" s="48">
        <v>0</v>
      </c>
      <c r="M172" s="48">
        <v>0</v>
      </c>
      <c r="N172" s="48">
        <v>7</v>
      </c>
      <c r="O172" s="48">
        <v>0</v>
      </c>
      <c r="P172" s="48">
        <v>3</v>
      </c>
      <c r="Q172" s="48">
        <v>2</v>
      </c>
      <c r="R172" s="48">
        <v>1</v>
      </c>
      <c r="S172" s="48">
        <v>0</v>
      </c>
      <c r="T172" s="48">
        <v>0</v>
      </c>
      <c r="U172" s="48">
        <v>0</v>
      </c>
      <c r="V172" s="48">
        <v>0</v>
      </c>
      <c r="W172" s="48">
        <v>59</v>
      </c>
      <c r="X172" s="48">
        <v>4</v>
      </c>
      <c r="Y172" s="49"/>
      <c r="Z172" s="23"/>
      <c r="AA172" s="23"/>
      <c r="AB172" s="23"/>
      <c r="AC172" s="23"/>
      <c r="AD172" s="23"/>
      <c r="AE172" s="23"/>
      <c r="AF172" s="23"/>
      <c r="AG172" s="23"/>
      <c r="AH172" s="23"/>
    </row>
    <row r="173" spans="1:34" ht="15" customHeight="1" x14ac:dyDescent="0.2">
      <c r="A173" s="45">
        <f t="shared" si="2"/>
        <v>363</v>
      </c>
      <c r="B173" s="46">
        <v>41842</v>
      </c>
      <c r="C173" s="47" t="s">
        <v>315</v>
      </c>
      <c r="D173" s="47" t="s">
        <v>316</v>
      </c>
      <c r="E173" s="48">
        <v>1615</v>
      </c>
      <c r="F173" s="48">
        <v>3</v>
      </c>
      <c r="G173" s="48">
        <v>268</v>
      </c>
      <c r="H173" s="48">
        <v>10</v>
      </c>
      <c r="I173" s="48">
        <v>9</v>
      </c>
      <c r="J173" s="48">
        <v>2</v>
      </c>
      <c r="K173" s="48">
        <v>0</v>
      </c>
      <c r="L173" s="48">
        <v>0</v>
      </c>
      <c r="M173" s="48">
        <v>0</v>
      </c>
      <c r="N173" s="48">
        <v>8</v>
      </c>
      <c r="O173" s="48">
        <v>0</v>
      </c>
      <c r="P173" s="48">
        <v>2</v>
      </c>
      <c r="Q173" s="48">
        <v>4</v>
      </c>
      <c r="R173" s="48">
        <v>0</v>
      </c>
      <c r="S173" s="48">
        <v>0</v>
      </c>
      <c r="T173" s="48">
        <v>0</v>
      </c>
      <c r="U173" s="48">
        <v>0</v>
      </c>
      <c r="V173" s="48">
        <v>0</v>
      </c>
      <c r="W173" s="48">
        <v>50</v>
      </c>
      <c r="X173" s="48">
        <v>10</v>
      </c>
      <c r="Y173" s="49"/>
      <c r="Z173" s="23"/>
      <c r="AA173" s="23"/>
      <c r="AB173" s="23"/>
      <c r="AC173" s="23"/>
      <c r="AD173" s="23"/>
      <c r="AE173" s="23"/>
      <c r="AF173" s="23"/>
      <c r="AG173" s="23"/>
      <c r="AH173" s="23"/>
    </row>
    <row r="174" spans="1:34" ht="15" customHeight="1" x14ac:dyDescent="0.2">
      <c r="A174" s="45">
        <f t="shared" si="2"/>
        <v>351</v>
      </c>
      <c r="B174" s="46">
        <v>41842</v>
      </c>
      <c r="C174" s="47" t="s">
        <v>315</v>
      </c>
      <c r="D174" s="47" t="s">
        <v>316</v>
      </c>
      <c r="E174" s="48">
        <v>1630</v>
      </c>
      <c r="F174" s="48">
        <v>3</v>
      </c>
      <c r="G174" s="48">
        <v>275</v>
      </c>
      <c r="H174" s="48">
        <v>10</v>
      </c>
      <c r="I174" s="48">
        <v>10</v>
      </c>
      <c r="J174" s="48">
        <v>2</v>
      </c>
      <c r="K174" s="48">
        <v>0</v>
      </c>
      <c r="L174" s="48">
        <v>0</v>
      </c>
      <c r="M174" s="48">
        <v>0</v>
      </c>
      <c r="N174" s="48">
        <v>7</v>
      </c>
      <c r="O174" s="48">
        <v>0</v>
      </c>
      <c r="P174" s="48">
        <v>1</v>
      </c>
      <c r="Q174" s="48">
        <v>1</v>
      </c>
      <c r="R174" s="48">
        <v>0</v>
      </c>
      <c r="S174" s="48">
        <v>0</v>
      </c>
      <c r="T174" s="48">
        <v>0</v>
      </c>
      <c r="U174" s="48">
        <v>0</v>
      </c>
      <c r="V174" s="48">
        <v>0</v>
      </c>
      <c r="W174" s="48">
        <v>39</v>
      </c>
      <c r="X174" s="48">
        <v>6</v>
      </c>
      <c r="Y174" s="49"/>
      <c r="Z174" s="23"/>
      <c r="AA174" s="23"/>
      <c r="AB174" s="23"/>
      <c r="AC174" s="23"/>
      <c r="AD174" s="23"/>
      <c r="AE174" s="23"/>
      <c r="AF174" s="23"/>
      <c r="AG174" s="23"/>
      <c r="AH174" s="23"/>
    </row>
    <row r="175" spans="1:34" ht="15" customHeight="1" x14ac:dyDescent="0.2">
      <c r="A175" s="45">
        <f t="shared" si="2"/>
        <v>387</v>
      </c>
      <c r="B175" s="46">
        <v>41842</v>
      </c>
      <c r="C175" s="47" t="s">
        <v>315</v>
      </c>
      <c r="D175" s="47" t="s">
        <v>316</v>
      </c>
      <c r="E175" s="48">
        <v>1645</v>
      </c>
      <c r="F175" s="48">
        <v>3</v>
      </c>
      <c r="G175" s="48">
        <v>300</v>
      </c>
      <c r="H175" s="48">
        <v>8</v>
      </c>
      <c r="I175" s="48">
        <v>13</v>
      </c>
      <c r="J175" s="48">
        <v>4</v>
      </c>
      <c r="K175" s="48">
        <v>0</v>
      </c>
      <c r="L175" s="48">
        <v>0</v>
      </c>
      <c r="M175" s="48">
        <v>0</v>
      </c>
      <c r="N175" s="48">
        <v>5</v>
      </c>
      <c r="O175" s="48">
        <v>0</v>
      </c>
      <c r="P175" s="48">
        <v>2</v>
      </c>
      <c r="Q175" s="48">
        <v>0</v>
      </c>
      <c r="R175" s="48">
        <v>0</v>
      </c>
      <c r="S175" s="48">
        <v>0</v>
      </c>
      <c r="T175" s="48">
        <v>0</v>
      </c>
      <c r="U175" s="48">
        <v>0</v>
      </c>
      <c r="V175" s="48">
        <v>0</v>
      </c>
      <c r="W175" s="48">
        <v>48</v>
      </c>
      <c r="X175" s="48">
        <v>7</v>
      </c>
      <c r="Y175" s="49"/>
      <c r="Z175" s="23"/>
      <c r="AA175" s="23"/>
      <c r="AB175" s="23"/>
      <c r="AC175" s="23"/>
      <c r="AD175" s="23"/>
      <c r="AE175" s="23"/>
      <c r="AF175" s="23"/>
      <c r="AG175" s="23"/>
      <c r="AH175" s="23"/>
    </row>
    <row r="176" spans="1:34" ht="15" customHeight="1" x14ac:dyDescent="0.2">
      <c r="A176" s="45">
        <f t="shared" si="2"/>
        <v>397</v>
      </c>
      <c r="B176" s="46">
        <v>41842</v>
      </c>
      <c r="C176" s="47" t="s">
        <v>315</v>
      </c>
      <c r="D176" s="47" t="s">
        <v>316</v>
      </c>
      <c r="E176" s="48">
        <v>1700</v>
      </c>
      <c r="F176" s="48">
        <v>3</v>
      </c>
      <c r="G176" s="48">
        <v>303</v>
      </c>
      <c r="H176" s="48">
        <v>7</v>
      </c>
      <c r="I176" s="48">
        <v>12</v>
      </c>
      <c r="J176" s="48">
        <v>3</v>
      </c>
      <c r="K176" s="48">
        <v>0</v>
      </c>
      <c r="L176" s="48">
        <v>0</v>
      </c>
      <c r="M176" s="48">
        <v>0</v>
      </c>
      <c r="N176" s="48">
        <v>5</v>
      </c>
      <c r="O176" s="48">
        <v>0</v>
      </c>
      <c r="P176" s="48">
        <v>4</v>
      </c>
      <c r="Q176" s="48">
        <v>1</v>
      </c>
      <c r="R176" s="48">
        <v>1</v>
      </c>
      <c r="S176" s="48">
        <v>0</v>
      </c>
      <c r="T176" s="48">
        <v>0</v>
      </c>
      <c r="U176" s="48">
        <v>0</v>
      </c>
      <c r="V176" s="48">
        <v>0</v>
      </c>
      <c r="W176" s="48">
        <v>54</v>
      </c>
      <c r="X176" s="48">
        <v>7</v>
      </c>
      <c r="Y176" s="49"/>
      <c r="Z176" s="23"/>
      <c r="AA176" s="23"/>
      <c r="AB176" s="23"/>
      <c r="AC176" s="23"/>
      <c r="AD176" s="23"/>
      <c r="AE176" s="23"/>
      <c r="AF176" s="23"/>
      <c r="AG176" s="23"/>
      <c r="AH176" s="23"/>
    </row>
    <row r="177" spans="1:34" ht="15" customHeight="1" x14ac:dyDescent="0.2">
      <c r="A177" s="45">
        <f t="shared" si="2"/>
        <v>388</v>
      </c>
      <c r="B177" s="46">
        <v>41842</v>
      </c>
      <c r="C177" s="47" t="s">
        <v>315</v>
      </c>
      <c r="D177" s="47" t="s">
        <v>316</v>
      </c>
      <c r="E177" s="48">
        <v>1715</v>
      </c>
      <c r="F177" s="48">
        <v>3</v>
      </c>
      <c r="G177" s="48">
        <v>296</v>
      </c>
      <c r="H177" s="48">
        <v>9</v>
      </c>
      <c r="I177" s="48">
        <v>7</v>
      </c>
      <c r="J177" s="48">
        <v>4</v>
      </c>
      <c r="K177" s="48">
        <v>0</v>
      </c>
      <c r="L177" s="48">
        <v>0</v>
      </c>
      <c r="M177" s="48">
        <v>0</v>
      </c>
      <c r="N177" s="48">
        <v>6</v>
      </c>
      <c r="O177" s="48">
        <v>0</v>
      </c>
      <c r="P177" s="48">
        <v>3</v>
      </c>
      <c r="Q177" s="48">
        <v>4</v>
      </c>
      <c r="R177" s="48">
        <v>0</v>
      </c>
      <c r="S177" s="48">
        <v>0</v>
      </c>
      <c r="T177" s="48">
        <v>0</v>
      </c>
      <c r="U177" s="48">
        <v>0</v>
      </c>
      <c r="V177" s="48">
        <v>0</v>
      </c>
      <c r="W177" s="48">
        <v>51</v>
      </c>
      <c r="X177" s="48">
        <v>8</v>
      </c>
      <c r="Y177" s="49"/>
      <c r="Z177" s="23"/>
      <c r="AA177" s="23"/>
      <c r="AB177" s="23"/>
      <c r="AC177" s="23"/>
      <c r="AD177" s="23"/>
      <c r="AE177" s="23"/>
      <c r="AF177" s="23"/>
      <c r="AG177" s="23"/>
      <c r="AH177" s="23"/>
    </row>
    <row r="178" spans="1:34" ht="15" customHeight="1" x14ac:dyDescent="0.2">
      <c r="A178" s="45">
        <f t="shared" si="2"/>
        <v>409</v>
      </c>
      <c r="B178" s="46">
        <v>41842</v>
      </c>
      <c r="C178" s="47" t="s">
        <v>315</v>
      </c>
      <c r="D178" s="47" t="s">
        <v>316</v>
      </c>
      <c r="E178" s="48">
        <v>1730</v>
      </c>
      <c r="F178" s="48">
        <v>3</v>
      </c>
      <c r="G178" s="48">
        <v>284</v>
      </c>
      <c r="H178" s="48">
        <v>10</v>
      </c>
      <c r="I178" s="48">
        <v>11</v>
      </c>
      <c r="J178" s="48">
        <v>4</v>
      </c>
      <c r="K178" s="48">
        <v>0</v>
      </c>
      <c r="L178" s="48">
        <v>0</v>
      </c>
      <c r="M178" s="48">
        <v>0</v>
      </c>
      <c r="N178" s="48">
        <v>4</v>
      </c>
      <c r="O178" s="48">
        <v>0</v>
      </c>
      <c r="P178" s="48">
        <v>0</v>
      </c>
      <c r="Q178" s="48">
        <v>0</v>
      </c>
      <c r="R178" s="48">
        <v>0</v>
      </c>
      <c r="S178" s="48">
        <v>0</v>
      </c>
      <c r="T178" s="48">
        <v>0</v>
      </c>
      <c r="U178" s="48">
        <v>0</v>
      </c>
      <c r="V178" s="48">
        <v>0</v>
      </c>
      <c r="W178" s="48">
        <v>85</v>
      </c>
      <c r="X178" s="48">
        <v>11</v>
      </c>
      <c r="Y178" s="49"/>
      <c r="Z178" s="23"/>
      <c r="AA178" s="23"/>
      <c r="AB178" s="23"/>
      <c r="AC178" s="23"/>
      <c r="AD178" s="23"/>
      <c r="AE178" s="23"/>
      <c r="AF178" s="23"/>
      <c r="AG178" s="23"/>
      <c r="AH178" s="23"/>
    </row>
    <row r="179" spans="1:34" ht="15" customHeight="1" x14ac:dyDescent="0.2">
      <c r="A179" s="45">
        <f t="shared" si="2"/>
        <v>413</v>
      </c>
      <c r="B179" s="46">
        <v>41842</v>
      </c>
      <c r="C179" s="47" t="s">
        <v>315</v>
      </c>
      <c r="D179" s="47" t="s">
        <v>316</v>
      </c>
      <c r="E179" s="48">
        <v>1745</v>
      </c>
      <c r="F179" s="48">
        <v>3</v>
      </c>
      <c r="G179" s="48">
        <v>293</v>
      </c>
      <c r="H179" s="48">
        <v>6</v>
      </c>
      <c r="I179" s="48">
        <v>9</v>
      </c>
      <c r="J179" s="48">
        <v>4</v>
      </c>
      <c r="K179" s="48">
        <v>0</v>
      </c>
      <c r="L179" s="48">
        <v>0</v>
      </c>
      <c r="M179" s="48">
        <v>0</v>
      </c>
      <c r="N179" s="48">
        <v>5</v>
      </c>
      <c r="O179" s="48">
        <v>0</v>
      </c>
      <c r="P179" s="48">
        <v>1</v>
      </c>
      <c r="Q179" s="48">
        <v>2</v>
      </c>
      <c r="R179" s="48">
        <v>0</v>
      </c>
      <c r="S179" s="48">
        <v>0</v>
      </c>
      <c r="T179" s="48">
        <v>0</v>
      </c>
      <c r="U179" s="48">
        <v>0</v>
      </c>
      <c r="V179" s="48">
        <v>0</v>
      </c>
      <c r="W179" s="48">
        <v>84</v>
      </c>
      <c r="X179" s="48">
        <v>9</v>
      </c>
      <c r="Y179" s="49"/>
      <c r="Z179" s="23"/>
      <c r="AA179" s="23"/>
      <c r="AB179" s="23"/>
      <c r="AC179" s="23"/>
      <c r="AD179" s="23"/>
      <c r="AE179" s="23"/>
      <c r="AF179" s="23"/>
      <c r="AG179" s="23"/>
      <c r="AH179" s="23"/>
    </row>
    <row r="180" spans="1:34" ht="15" customHeight="1" x14ac:dyDescent="0.2">
      <c r="A180" s="45">
        <f t="shared" si="2"/>
        <v>401</v>
      </c>
      <c r="B180" s="46">
        <v>41842</v>
      </c>
      <c r="C180" s="47" t="s">
        <v>315</v>
      </c>
      <c r="D180" s="47" t="s">
        <v>316</v>
      </c>
      <c r="E180" s="48">
        <v>1800</v>
      </c>
      <c r="F180" s="48">
        <v>3</v>
      </c>
      <c r="G180" s="48">
        <v>295</v>
      </c>
      <c r="H180" s="48">
        <v>12</v>
      </c>
      <c r="I180" s="48">
        <v>8</v>
      </c>
      <c r="J180" s="48">
        <v>3</v>
      </c>
      <c r="K180" s="48">
        <v>0</v>
      </c>
      <c r="L180" s="48">
        <v>0</v>
      </c>
      <c r="M180" s="48">
        <v>0</v>
      </c>
      <c r="N180" s="48">
        <v>3</v>
      </c>
      <c r="O180" s="48">
        <v>0</v>
      </c>
      <c r="P180" s="48">
        <v>1</v>
      </c>
      <c r="Q180" s="48">
        <v>1</v>
      </c>
      <c r="R180" s="48">
        <v>0</v>
      </c>
      <c r="S180" s="48">
        <v>0</v>
      </c>
      <c r="T180" s="48">
        <v>0</v>
      </c>
      <c r="U180" s="48">
        <v>0</v>
      </c>
      <c r="V180" s="48">
        <v>0</v>
      </c>
      <c r="W180" s="48">
        <v>68</v>
      </c>
      <c r="X180" s="48">
        <v>10</v>
      </c>
      <c r="Y180" s="49"/>
      <c r="Z180" s="23"/>
      <c r="AA180" s="23"/>
      <c r="AB180" s="23"/>
      <c r="AC180" s="23"/>
      <c r="AD180" s="23"/>
      <c r="AE180" s="23"/>
      <c r="AF180" s="23"/>
      <c r="AG180" s="23"/>
      <c r="AH180" s="23"/>
    </row>
    <row r="181" spans="1:34" ht="15" customHeight="1" x14ac:dyDescent="0.2">
      <c r="A181" s="45">
        <f t="shared" si="2"/>
        <v>343</v>
      </c>
      <c r="B181" s="46">
        <v>41842</v>
      </c>
      <c r="C181" s="47" t="s">
        <v>315</v>
      </c>
      <c r="D181" s="47" t="s">
        <v>316</v>
      </c>
      <c r="E181" s="48">
        <v>1815</v>
      </c>
      <c r="F181" s="48">
        <v>3</v>
      </c>
      <c r="G181" s="48">
        <v>269</v>
      </c>
      <c r="H181" s="48">
        <v>8</v>
      </c>
      <c r="I181" s="48">
        <v>10</v>
      </c>
      <c r="J181" s="48">
        <v>1</v>
      </c>
      <c r="K181" s="48">
        <v>0</v>
      </c>
      <c r="L181" s="48">
        <v>0</v>
      </c>
      <c r="M181" s="48">
        <v>0</v>
      </c>
      <c r="N181" s="48">
        <v>3</v>
      </c>
      <c r="O181" s="48">
        <v>0</v>
      </c>
      <c r="P181" s="48">
        <v>0</v>
      </c>
      <c r="Q181" s="48">
        <v>1</v>
      </c>
      <c r="R181" s="48">
        <v>2</v>
      </c>
      <c r="S181" s="48">
        <v>0</v>
      </c>
      <c r="T181" s="48">
        <v>0</v>
      </c>
      <c r="U181" s="48">
        <v>0</v>
      </c>
      <c r="V181" s="48">
        <v>0</v>
      </c>
      <c r="W181" s="48">
        <v>42</v>
      </c>
      <c r="X181" s="48">
        <v>7</v>
      </c>
      <c r="Y181" s="49"/>
      <c r="Z181" s="23"/>
      <c r="AA181" s="23"/>
      <c r="AB181" s="23"/>
      <c r="AC181" s="23"/>
      <c r="AD181" s="23"/>
      <c r="AE181" s="23"/>
      <c r="AF181" s="23"/>
      <c r="AG181" s="23"/>
      <c r="AH181" s="23"/>
    </row>
    <row r="182" spans="1:34" ht="15" customHeight="1" x14ac:dyDescent="0.2">
      <c r="A182" s="45">
        <f t="shared" si="2"/>
        <v>394</v>
      </c>
      <c r="B182" s="46">
        <v>41842</v>
      </c>
      <c r="C182" s="47" t="s">
        <v>315</v>
      </c>
      <c r="D182" s="47" t="s">
        <v>316</v>
      </c>
      <c r="E182" s="48">
        <v>1830</v>
      </c>
      <c r="F182" s="48">
        <v>3</v>
      </c>
      <c r="G182" s="48">
        <v>299</v>
      </c>
      <c r="H182" s="48">
        <v>10</v>
      </c>
      <c r="I182" s="48">
        <v>11</v>
      </c>
      <c r="J182" s="48">
        <v>3</v>
      </c>
      <c r="K182" s="48">
        <v>0</v>
      </c>
      <c r="L182" s="48">
        <v>0</v>
      </c>
      <c r="M182" s="48">
        <v>0</v>
      </c>
      <c r="N182" s="48">
        <v>4</v>
      </c>
      <c r="O182" s="48">
        <v>0</v>
      </c>
      <c r="P182" s="48">
        <v>2</v>
      </c>
      <c r="Q182" s="48">
        <v>4</v>
      </c>
      <c r="R182" s="48">
        <v>0</v>
      </c>
      <c r="S182" s="48">
        <v>0</v>
      </c>
      <c r="T182" s="48">
        <v>0</v>
      </c>
      <c r="U182" s="48">
        <v>0</v>
      </c>
      <c r="V182" s="48">
        <v>0</v>
      </c>
      <c r="W182" s="48">
        <v>55</v>
      </c>
      <c r="X182" s="48">
        <v>6</v>
      </c>
      <c r="Y182" s="49"/>
      <c r="Z182" s="23"/>
      <c r="AA182" s="23"/>
      <c r="AB182" s="23"/>
      <c r="AC182" s="23"/>
      <c r="AD182" s="23"/>
      <c r="AE182" s="23"/>
      <c r="AF182" s="23"/>
      <c r="AG182" s="23"/>
      <c r="AH182" s="23"/>
    </row>
    <row r="183" spans="1:34" ht="15" customHeight="1" x14ac:dyDescent="0.2">
      <c r="A183" s="45">
        <f t="shared" si="2"/>
        <v>342</v>
      </c>
      <c r="B183" s="46">
        <v>41842</v>
      </c>
      <c r="C183" s="47" t="s">
        <v>315</v>
      </c>
      <c r="D183" s="47" t="s">
        <v>316</v>
      </c>
      <c r="E183" s="48">
        <v>1845</v>
      </c>
      <c r="F183" s="48">
        <v>3</v>
      </c>
      <c r="G183" s="48">
        <v>265</v>
      </c>
      <c r="H183" s="48">
        <v>9</v>
      </c>
      <c r="I183" s="48">
        <v>7</v>
      </c>
      <c r="J183" s="48">
        <v>0</v>
      </c>
      <c r="K183" s="48">
        <v>0</v>
      </c>
      <c r="L183" s="48">
        <v>0</v>
      </c>
      <c r="M183" s="48">
        <v>0</v>
      </c>
      <c r="N183" s="48">
        <v>2</v>
      </c>
      <c r="O183" s="48">
        <v>0</v>
      </c>
      <c r="P183" s="48">
        <v>1</v>
      </c>
      <c r="Q183" s="48">
        <v>2</v>
      </c>
      <c r="R183" s="48">
        <v>0</v>
      </c>
      <c r="S183" s="48">
        <v>0</v>
      </c>
      <c r="T183" s="48">
        <v>0</v>
      </c>
      <c r="U183" s="48">
        <v>0</v>
      </c>
      <c r="V183" s="48">
        <v>0</v>
      </c>
      <c r="W183" s="48">
        <v>53</v>
      </c>
      <c r="X183" s="48">
        <v>3</v>
      </c>
      <c r="Y183" s="49" t="s">
        <v>342</v>
      </c>
      <c r="Z183" s="23"/>
      <c r="AA183" s="23"/>
      <c r="AB183" s="23"/>
      <c r="AC183" s="23"/>
      <c r="AD183" s="23"/>
      <c r="AE183" s="23"/>
      <c r="AF183" s="23"/>
      <c r="AG183" s="23"/>
      <c r="AH183" s="23"/>
    </row>
    <row r="184" spans="1:34" ht="15" customHeight="1" x14ac:dyDescent="0.2">
      <c r="A184" s="45">
        <f t="shared" si="2"/>
        <v>338</v>
      </c>
      <c r="B184" s="46">
        <v>41842</v>
      </c>
      <c r="C184" s="47" t="s">
        <v>315</v>
      </c>
      <c r="D184" s="47" t="s">
        <v>316</v>
      </c>
      <c r="E184" s="48">
        <v>1900</v>
      </c>
      <c r="F184" s="48">
        <v>3</v>
      </c>
      <c r="G184" s="48">
        <v>252</v>
      </c>
      <c r="H184" s="48">
        <v>3</v>
      </c>
      <c r="I184" s="48">
        <v>18</v>
      </c>
      <c r="J184" s="48">
        <v>1</v>
      </c>
      <c r="K184" s="48">
        <v>0</v>
      </c>
      <c r="L184" s="48">
        <v>0</v>
      </c>
      <c r="M184" s="48">
        <v>0</v>
      </c>
      <c r="N184" s="48">
        <v>1</v>
      </c>
      <c r="O184" s="48">
        <v>0</v>
      </c>
      <c r="P184" s="48">
        <v>2</v>
      </c>
      <c r="Q184" s="48">
        <v>1</v>
      </c>
      <c r="R184" s="48">
        <v>0</v>
      </c>
      <c r="S184" s="48">
        <v>0</v>
      </c>
      <c r="T184" s="48">
        <v>0</v>
      </c>
      <c r="U184" s="48">
        <v>0</v>
      </c>
      <c r="V184" s="48">
        <v>0</v>
      </c>
      <c r="W184" s="48">
        <v>53</v>
      </c>
      <c r="X184" s="48">
        <v>7</v>
      </c>
      <c r="Y184" s="49"/>
      <c r="Z184" s="23"/>
      <c r="AA184" s="23"/>
      <c r="AB184" s="23"/>
      <c r="AC184" s="23"/>
      <c r="AD184" s="23"/>
      <c r="AE184" s="23"/>
      <c r="AF184" s="23"/>
      <c r="AG184" s="23"/>
      <c r="AH184" s="23"/>
    </row>
    <row r="185" spans="1:34" ht="15" customHeight="1" x14ac:dyDescent="0.2">
      <c r="A185" s="45">
        <f t="shared" si="2"/>
        <v>301</v>
      </c>
      <c r="B185" s="46">
        <v>41842</v>
      </c>
      <c r="C185" s="47" t="s">
        <v>315</v>
      </c>
      <c r="D185" s="47" t="s">
        <v>316</v>
      </c>
      <c r="E185" s="48">
        <v>1915</v>
      </c>
      <c r="F185" s="48">
        <v>3</v>
      </c>
      <c r="G185" s="48">
        <v>248</v>
      </c>
      <c r="H185" s="48">
        <v>9</v>
      </c>
      <c r="I185" s="48">
        <v>9</v>
      </c>
      <c r="J185" s="48">
        <v>0</v>
      </c>
      <c r="K185" s="48">
        <v>0</v>
      </c>
      <c r="L185" s="48">
        <v>0</v>
      </c>
      <c r="M185" s="48">
        <v>0</v>
      </c>
      <c r="N185" s="48">
        <v>1</v>
      </c>
      <c r="O185" s="48">
        <v>0</v>
      </c>
      <c r="P185" s="48">
        <v>0</v>
      </c>
      <c r="Q185" s="48">
        <v>0</v>
      </c>
      <c r="R185" s="48">
        <v>0</v>
      </c>
      <c r="S185" s="48">
        <v>0</v>
      </c>
      <c r="T185" s="48">
        <v>0</v>
      </c>
      <c r="U185" s="48">
        <v>0</v>
      </c>
      <c r="V185" s="48">
        <v>0</v>
      </c>
      <c r="W185" s="48">
        <v>25</v>
      </c>
      <c r="X185" s="48">
        <v>9</v>
      </c>
      <c r="Y185" s="49"/>
      <c r="Z185" s="23"/>
      <c r="AA185" s="23"/>
      <c r="AB185" s="23"/>
      <c r="AC185" s="23"/>
      <c r="AD185" s="23"/>
      <c r="AE185" s="23"/>
      <c r="AF185" s="23"/>
      <c r="AG185" s="23"/>
      <c r="AH185" s="23"/>
    </row>
    <row r="186" spans="1:34" ht="15" customHeight="1" x14ac:dyDescent="0.2">
      <c r="A186" s="45">
        <f t="shared" si="2"/>
        <v>290</v>
      </c>
      <c r="B186" s="46">
        <v>41842</v>
      </c>
      <c r="C186" s="47" t="s">
        <v>315</v>
      </c>
      <c r="D186" s="47" t="s">
        <v>316</v>
      </c>
      <c r="E186" s="48">
        <v>1930</v>
      </c>
      <c r="F186" s="48">
        <v>3</v>
      </c>
      <c r="G186" s="48">
        <v>242</v>
      </c>
      <c r="H186" s="48">
        <v>7</v>
      </c>
      <c r="I186" s="48">
        <v>10</v>
      </c>
      <c r="J186" s="48">
        <v>0</v>
      </c>
      <c r="K186" s="48">
        <v>0</v>
      </c>
      <c r="L186" s="48">
        <v>0</v>
      </c>
      <c r="M186" s="48">
        <v>0</v>
      </c>
      <c r="N186" s="48">
        <v>2</v>
      </c>
      <c r="O186" s="48">
        <v>0</v>
      </c>
      <c r="P186" s="48">
        <v>0</v>
      </c>
      <c r="Q186" s="48">
        <v>2</v>
      </c>
      <c r="R186" s="48">
        <v>0</v>
      </c>
      <c r="S186" s="48">
        <v>0</v>
      </c>
      <c r="T186" s="48">
        <v>0</v>
      </c>
      <c r="U186" s="48">
        <v>0</v>
      </c>
      <c r="V186" s="48">
        <v>0</v>
      </c>
      <c r="W186" s="48">
        <v>19</v>
      </c>
      <c r="X186" s="48">
        <v>8</v>
      </c>
      <c r="Y186" s="49"/>
      <c r="Z186" s="23"/>
      <c r="AA186" s="23"/>
      <c r="AB186" s="23"/>
      <c r="AC186" s="23"/>
      <c r="AD186" s="23"/>
      <c r="AE186" s="23"/>
      <c r="AF186" s="23"/>
      <c r="AG186" s="23"/>
      <c r="AH186" s="23"/>
    </row>
    <row r="187" spans="1:34" ht="15" customHeight="1" x14ac:dyDescent="0.2">
      <c r="A187" s="45">
        <f t="shared" si="2"/>
        <v>291</v>
      </c>
      <c r="B187" s="46">
        <v>41842</v>
      </c>
      <c r="C187" s="47" t="s">
        <v>315</v>
      </c>
      <c r="D187" s="47" t="s">
        <v>316</v>
      </c>
      <c r="E187" s="48">
        <v>1945</v>
      </c>
      <c r="F187" s="48">
        <v>3</v>
      </c>
      <c r="G187" s="48">
        <v>239</v>
      </c>
      <c r="H187" s="48">
        <v>4</v>
      </c>
      <c r="I187" s="48">
        <v>8</v>
      </c>
      <c r="J187" s="48">
        <v>0</v>
      </c>
      <c r="K187" s="48">
        <v>0</v>
      </c>
      <c r="L187" s="48">
        <v>0</v>
      </c>
      <c r="M187" s="48">
        <v>0</v>
      </c>
      <c r="N187" s="48">
        <v>2</v>
      </c>
      <c r="O187" s="48">
        <v>0</v>
      </c>
      <c r="P187" s="48">
        <v>1</v>
      </c>
      <c r="Q187" s="48">
        <v>1</v>
      </c>
      <c r="R187" s="48">
        <v>0</v>
      </c>
      <c r="S187" s="48">
        <v>0</v>
      </c>
      <c r="T187" s="48">
        <v>0</v>
      </c>
      <c r="U187" s="48">
        <v>0</v>
      </c>
      <c r="V187" s="48">
        <v>0</v>
      </c>
      <c r="W187" s="48">
        <v>29</v>
      </c>
      <c r="X187" s="48">
        <v>7</v>
      </c>
      <c r="Y187" s="49"/>
      <c r="Z187" s="23"/>
      <c r="AA187" s="23"/>
      <c r="AB187" s="23"/>
      <c r="AC187" s="23"/>
      <c r="AD187" s="23"/>
      <c r="AE187" s="23"/>
      <c r="AF187" s="23"/>
      <c r="AG187" s="23"/>
      <c r="AH187" s="23"/>
    </row>
    <row r="188" spans="1:34" ht="15" customHeight="1" x14ac:dyDescent="0.2">
      <c r="A188" s="45">
        <f t="shared" si="2"/>
        <v>291</v>
      </c>
      <c r="B188" s="46">
        <v>41842</v>
      </c>
      <c r="C188" s="47" t="s">
        <v>315</v>
      </c>
      <c r="D188" s="47" t="s">
        <v>316</v>
      </c>
      <c r="E188" s="48">
        <v>2000</v>
      </c>
      <c r="F188" s="48">
        <v>3</v>
      </c>
      <c r="G188" s="48">
        <v>250</v>
      </c>
      <c r="H188" s="48">
        <v>1</v>
      </c>
      <c r="I188" s="48">
        <v>14</v>
      </c>
      <c r="J188" s="48">
        <v>1</v>
      </c>
      <c r="K188" s="48">
        <v>0</v>
      </c>
      <c r="L188" s="48">
        <v>0</v>
      </c>
      <c r="M188" s="48">
        <v>0</v>
      </c>
      <c r="N188" s="48">
        <v>0</v>
      </c>
      <c r="O188" s="48">
        <v>0</v>
      </c>
      <c r="P188" s="48">
        <v>0</v>
      </c>
      <c r="Q188" s="48">
        <v>0</v>
      </c>
      <c r="R188" s="48">
        <v>0</v>
      </c>
      <c r="S188" s="48">
        <v>0</v>
      </c>
      <c r="T188" s="48">
        <v>0</v>
      </c>
      <c r="U188" s="48">
        <v>0</v>
      </c>
      <c r="V188" s="48">
        <v>0</v>
      </c>
      <c r="W188" s="48">
        <v>19</v>
      </c>
      <c r="X188" s="48">
        <v>6</v>
      </c>
      <c r="Y188" s="49"/>
      <c r="Z188" s="23"/>
      <c r="AA188" s="23"/>
      <c r="AB188" s="23"/>
      <c r="AC188" s="23"/>
      <c r="AD188" s="23"/>
      <c r="AE188" s="23"/>
      <c r="AF188" s="23"/>
      <c r="AG188" s="23"/>
      <c r="AH188" s="23"/>
    </row>
    <row r="189" spans="1:34" ht="15" customHeight="1" x14ac:dyDescent="0.2">
      <c r="A189" s="45">
        <f t="shared" si="2"/>
        <v>258</v>
      </c>
      <c r="B189" s="46">
        <v>41842</v>
      </c>
      <c r="C189" s="47" t="s">
        <v>315</v>
      </c>
      <c r="D189" s="47" t="s">
        <v>316</v>
      </c>
      <c r="E189" s="48">
        <v>2015</v>
      </c>
      <c r="F189" s="48">
        <v>3</v>
      </c>
      <c r="G189" s="48">
        <v>222</v>
      </c>
      <c r="H189" s="48">
        <v>5</v>
      </c>
      <c r="I189" s="48">
        <v>6</v>
      </c>
      <c r="J189" s="48">
        <v>1</v>
      </c>
      <c r="K189" s="48">
        <v>0</v>
      </c>
      <c r="L189" s="48">
        <v>0</v>
      </c>
      <c r="M189" s="48">
        <v>0</v>
      </c>
      <c r="N189" s="48">
        <v>1</v>
      </c>
      <c r="O189" s="48">
        <v>0</v>
      </c>
      <c r="P189" s="48">
        <v>0</v>
      </c>
      <c r="Q189" s="48">
        <v>1</v>
      </c>
      <c r="R189" s="48">
        <v>0</v>
      </c>
      <c r="S189" s="48">
        <v>0</v>
      </c>
      <c r="T189" s="48">
        <v>0</v>
      </c>
      <c r="U189" s="48">
        <v>0</v>
      </c>
      <c r="V189" s="48">
        <v>0</v>
      </c>
      <c r="W189" s="48">
        <v>18</v>
      </c>
      <c r="X189" s="48">
        <v>4</v>
      </c>
      <c r="Y189" s="49"/>
      <c r="Z189" s="23"/>
      <c r="AA189" s="23"/>
      <c r="AB189" s="23"/>
      <c r="AC189" s="23"/>
      <c r="AD189" s="23"/>
      <c r="AE189" s="23"/>
      <c r="AF189" s="23"/>
      <c r="AG189" s="23"/>
      <c r="AH189" s="23"/>
    </row>
    <row r="190" spans="1:34" ht="15" customHeight="1" x14ac:dyDescent="0.2">
      <c r="A190" s="45">
        <f t="shared" si="2"/>
        <v>251</v>
      </c>
      <c r="B190" s="46">
        <v>41842</v>
      </c>
      <c r="C190" s="47" t="s">
        <v>315</v>
      </c>
      <c r="D190" s="47" t="s">
        <v>316</v>
      </c>
      <c r="E190" s="48">
        <v>2030</v>
      </c>
      <c r="F190" s="48">
        <v>3</v>
      </c>
      <c r="G190" s="48">
        <v>205</v>
      </c>
      <c r="H190" s="48">
        <v>3</v>
      </c>
      <c r="I190" s="48">
        <v>5</v>
      </c>
      <c r="J190" s="48">
        <v>0</v>
      </c>
      <c r="K190" s="48">
        <v>0</v>
      </c>
      <c r="L190" s="48">
        <v>0</v>
      </c>
      <c r="M190" s="48">
        <v>0</v>
      </c>
      <c r="N190" s="48">
        <v>4</v>
      </c>
      <c r="O190" s="48">
        <v>0</v>
      </c>
      <c r="P190" s="48">
        <v>1</v>
      </c>
      <c r="Q190" s="48">
        <v>0</v>
      </c>
      <c r="R190" s="48">
        <v>0</v>
      </c>
      <c r="S190" s="48">
        <v>0</v>
      </c>
      <c r="T190" s="48">
        <v>0</v>
      </c>
      <c r="U190" s="48">
        <v>0</v>
      </c>
      <c r="V190" s="48">
        <v>0</v>
      </c>
      <c r="W190" s="48">
        <v>31</v>
      </c>
      <c r="X190" s="48">
        <v>2</v>
      </c>
      <c r="Y190" s="49"/>
      <c r="Z190" s="23"/>
      <c r="AA190" s="23"/>
      <c r="AB190" s="23"/>
      <c r="AC190" s="23"/>
      <c r="AD190" s="23"/>
      <c r="AE190" s="23"/>
      <c r="AF190" s="23"/>
      <c r="AG190" s="23"/>
      <c r="AH190" s="23"/>
    </row>
    <row r="191" spans="1:34" ht="15" customHeight="1" x14ac:dyDescent="0.2">
      <c r="A191" s="45">
        <f t="shared" si="2"/>
        <v>208</v>
      </c>
      <c r="B191" s="46">
        <v>41842</v>
      </c>
      <c r="C191" s="47" t="s">
        <v>315</v>
      </c>
      <c r="D191" s="47" t="s">
        <v>316</v>
      </c>
      <c r="E191" s="48">
        <v>2045</v>
      </c>
      <c r="F191" s="48">
        <v>3</v>
      </c>
      <c r="G191" s="48">
        <v>176</v>
      </c>
      <c r="H191" s="48">
        <v>1</v>
      </c>
      <c r="I191" s="48">
        <v>8</v>
      </c>
      <c r="J191" s="48">
        <v>0</v>
      </c>
      <c r="K191" s="48">
        <v>0</v>
      </c>
      <c r="L191" s="48">
        <v>0</v>
      </c>
      <c r="M191" s="48">
        <v>0</v>
      </c>
      <c r="N191" s="48">
        <v>0</v>
      </c>
      <c r="O191" s="48">
        <v>0</v>
      </c>
      <c r="P191" s="48">
        <v>0</v>
      </c>
      <c r="Q191" s="48">
        <v>1</v>
      </c>
      <c r="R191" s="48">
        <v>0</v>
      </c>
      <c r="S191" s="48">
        <v>0</v>
      </c>
      <c r="T191" s="48">
        <v>0</v>
      </c>
      <c r="U191" s="48">
        <v>0</v>
      </c>
      <c r="V191" s="48">
        <v>0</v>
      </c>
      <c r="W191" s="48">
        <v>20</v>
      </c>
      <c r="X191" s="48">
        <v>2</v>
      </c>
      <c r="Y191" s="49"/>
      <c r="Z191" s="23"/>
      <c r="AA191" s="23"/>
      <c r="AB191" s="23"/>
      <c r="AC191" s="23"/>
      <c r="AD191" s="23"/>
      <c r="AE191" s="23"/>
      <c r="AF191" s="23"/>
      <c r="AG191" s="23"/>
      <c r="AH191" s="23"/>
    </row>
    <row r="192" spans="1:34" ht="15" customHeight="1" x14ac:dyDescent="0.2">
      <c r="A192" s="45">
        <f t="shared" si="2"/>
        <v>200</v>
      </c>
      <c r="B192" s="46">
        <v>41842</v>
      </c>
      <c r="C192" s="47" t="s">
        <v>315</v>
      </c>
      <c r="D192" s="47" t="s">
        <v>316</v>
      </c>
      <c r="E192" s="48">
        <v>2100</v>
      </c>
      <c r="F192" s="48">
        <v>3</v>
      </c>
      <c r="G192" s="48">
        <v>171</v>
      </c>
      <c r="H192" s="48">
        <v>5</v>
      </c>
      <c r="I192" s="48">
        <v>5</v>
      </c>
      <c r="J192" s="48">
        <v>0</v>
      </c>
      <c r="K192" s="48">
        <v>0</v>
      </c>
      <c r="L192" s="48">
        <v>0</v>
      </c>
      <c r="M192" s="48">
        <v>0</v>
      </c>
      <c r="N192" s="48">
        <v>0</v>
      </c>
      <c r="O192" s="48">
        <v>0</v>
      </c>
      <c r="P192" s="48">
        <v>0</v>
      </c>
      <c r="Q192" s="48">
        <v>0</v>
      </c>
      <c r="R192" s="48">
        <v>0</v>
      </c>
      <c r="S192" s="48">
        <v>0</v>
      </c>
      <c r="T192" s="48">
        <v>0</v>
      </c>
      <c r="U192" s="48">
        <v>0</v>
      </c>
      <c r="V192" s="48">
        <v>0</v>
      </c>
      <c r="W192" s="48">
        <v>15</v>
      </c>
      <c r="X192" s="48">
        <v>4</v>
      </c>
      <c r="Y192" s="49" t="s">
        <v>343</v>
      </c>
      <c r="Z192" s="23"/>
      <c r="AA192" s="23"/>
      <c r="AB192" s="23"/>
      <c r="AC192" s="23"/>
      <c r="AD192" s="23"/>
      <c r="AE192" s="23"/>
      <c r="AF192" s="23"/>
      <c r="AG192" s="23"/>
      <c r="AH192" s="23"/>
    </row>
    <row r="193" spans="1:34" ht="15" customHeight="1" x14ac:dyDescent="0.2">
      <c r="A193" s="45">
        <f t="shared" si="2"/>
        <v>201</v>
      </c>
      <c r="B193" s="46">
        <v>41842</v>
      </c>
      <c r="C193" s="47" t="s">
        <v>315</v>
      </c>
      <c r="D193" s="47" t="s">
        <v>316</v>
      </c>
      <c r="E193" s="48">
        <v>2115</v>
      </c>
      <c r="F193" s="48">
        <v>3</v>
      </c>
      <c r="G193" s="48">
        <v>160</v>
      </c>
      <c r="H193" s="48">
        <v>3</v>
      </c>
      <c r="I193" s="48">
        <v>9</v>
      </c>
      <c r="J193" s="48">
        <v>0</v>
      </c>
      <c r="K193" s="48">
        <v>0</v>
      </c>
      <c r="L193" s="48">
        <v>0</v>
      </c>
      <c r="M193" s="48">
        <v>0</v>
      </c>
      <c r="N193" s="48">
        <v>0</v>
      </c>
      <c r="O193" s="48">
        <v>0</v>
      </c>
      <c r="P193" s="48">
        <v>0</v>
      </c>
      <c r="Q193" s="48">
        <v>0</v>
      </c>
      <c r="R193" s="48">
        <v>0</v>
      </c>
      <c r="S193" s="48">
        <v>0</v>
      </c>
      <c r="T193" s="48">
        <v>0</v>
      </c>
      <c r="U193" s="48">
        <v>0</v>
      </c>
      <c r="V193" s="48">
        <v>0</v>
      </c>
      <c r="W193" s="48">
        <v>23</v>
      </c>
      <c r="X193" s="48">
        <v>6</v>
      </c>
      <c r="Y193" s="49"/>
      <c r="Z193" s="23"/>
      <c r="AA193" s="23"/>
      <c r="AB193" s="23"/>
      <c r="AC193" s="23"/>
      <c r="AD193" s="23"/>
      <c r="AE193" s="23"/>
      <c r="AF193" s="23"/>
      <c r="AG193" s="23"/>
      <c r="AH193" s="23"/>
    </row>
    <row r="194" spans="1:34" ht="15" customHeight="1" x14ac:dyDescent="0.2">
      <c r="A194" s="45">
        <f t="shared" si="2"/>
        <v>208</v>
      </c>
      <c r="B194" s="46">
        <v>41842</v>
      </c>
      <c r="C194" s="47" t="s">
        <v>315</v>
      </c>
      <c r="D194" s="47" t="s">
        <v>316</v>
      </c>
      <c r="E194" s="48">
        <v>2130</v>
      </c>
      <c r="F194" s="48">
        <v>3</v>
      </c>
      <c r="G194" s="48">
        <v>159</v>
      </c>
      <c r="H194" s="48">
        <v>2</v>
      </c>
      <c r="I194" s="48">
        <v>7</v>
      </c>
      <c r="J194" s="48">
        <v>0</v>
      </c>
      <c r="K194" s="48">
        <v>0</v>
      </c>
      <c r="L194" s="48">
        <v>0</v>
      </c>
      <c r="M194" s="48">
        <v>0</v>
      </c>
      <c r="N194" s="48">
        <v>2</v>
      </c>
      <c r="O194" s="48">
        <v>0</v>
      </c>
      <c r="P194" s="48">
        <v>0</v>
      </c>
      <c r="Q194" s="48">
        <v>0</v>
      </c>
      <c r="R194" s="48">
        <v>0</v>
      </c>
      <c r="S194" s="48">
        <v>0</v>
      </c>
      <c r="T194" s="48">
        <v>0</v>
      </c>
      <c r="U194" s="48">
        <v>0</v>
      </c>
      <c r="V194" s="48">
        <v>0</v>
      </c>
      <c r="W194" s="48">
        <v>34</v>
      </c>
      <c r="X194" s="48">
        <v>4</v>
      </c>
      <c r="Y194" s="49"/>
      <c r="Z194" s="23"/>
      <c r="AA194" s="23"/>
      <c r="AB194" s="23"/>
      <c r="AC194" s="23"/>
      <c r="AD194" s="23"/>
      <c r="AE194" s="23"/>
      <c r="AF194" s="23"/>
      <c r="AG194" s="23"/>
      <c r="AH194" s="23"/>
    </row>
    <row r="195" spans="1:34" ht="15" customHeight="1" x14ac:dyDescent="0.2">
      <c r="A195" s="45">
        <f t="shared" si="2"/>
        <v>180</v>
      </c>
      <c r="B195" s="46">
        <v>41842</v>
      </c>
      <c r="C195" s="47" t="s">
        <v>315</v>
      </c>
      <c r="D195" s="47" t="s">
        <v>316</v>
      </c>
      <c r="E195" s="48">
        <v>2145</v>
      </c>
      <c r="F195" s="48">
        <v>3</v>
      </c>
      <c r="G195" s="48">
        <v>140</v>
      </c>
      <c r="H195" s="48">
        <v>3</v>
      </c>
      <c r="I195" s="48">
        <v>8</v>
      </c>
      <c r="J195" s="48">
        <v>1</v>
      </c>
      <c r="K195" s="48">
        <v>0</v>
      </c>
      <c r="L195" s="48">
        <v>0</v>
      </c>
      <c r="M195" s="48">
        <v>0</v>
      </c>
      <c r="N195" s="48">
        <v>4</v>
      </c>
      <c r="O195" s="48">
        <v>0</v>
      </c>
      <c r="P195" s="48">
        <v>0</v>
      </c>
      <c r="Q195" s="48">
        <v>3</v>
      </c>
      <c r="R195" s="48">
        <v>0</v>
      </c>
      <c r="S195" s="48">
        <v>0</v>
      </c>
      <c r="T195" s="48">
        <v>0</v>
      </c>
      <c r="U195" s="48">
        <v>0</v>
      </c>
      <c r="V195" s="48">
        <v>0</v>
      </c>
      <c r="W195" s="48">
        <v>19</v>
      </c>
      <c r="X195" s="48">
        <v>2</v>
      </c>
      <c r="Y195" s="49"/>
      <c r="Z195" s="23"/>
      <c r="AA195" s="23"/>
      <c r="AB195" s="23"/>
      <c r="AC195" s="23"/>
      <c r="AD195" s="23"/>
      <c r="AE195" s="23"/>
      <c r="AF195" s="23"/>
      <c r="AG195" s="23"/>
      <c r="AH195" s="23"/>
    </row>
  </sheetData>
  <mergeCells count="1">
    <mergeCell ref="B1:Y1"/>
  </mergeCells>
  <dataValidations count="10">
    <dataValidation type="list" allowBlank="1" showDropDown="1" showErrorMessage="1" error="REVISAR, DATO NO CORRESPONDE" sqref="B4:B1048576">
      <formula1>FECH</formula1>
    </dataValidation>
    <dataValidation type="list" allowBlank="1" showDropDown="1" showErrorMessage="1" error="REVISAR, DATO NO CORRESPONDE" sqref="C4:C1048576">
      <formula1>PPL</formula1>
    </dataValidation>
    <dataValidation type="list" allowBlank="1" showDropDown="1" showErrorMessage="1" error="REVISAR, DATO NO CORRESPONDE" sqref="D4:D1048576">
      <formula1>SEC</formula1>
    </dataValidation>
    <dataValidation type="list" allowBlank="1" showDropDown="1" showErrorMessage="1" error="REVISAR, DATO NO CORRESPONDE" sqref="E4:E1048576">
      <formula1>PER</formula1>
    </dataValidation>
    <dataValidation type="list" allowBlank="1" showDropDown="1" showErrorMessage="1" error="REVISAR, DATO NO CORRESPONDE" sqref="F4:F1048576">
      <formula1>SENT</formula1>
    </dataValidation>
    <dataValidation type="whole" allowBlank="1" showErrorMessage="1" error="REVISAR, DATO NO CORRESPONDE" sqref="W4:W1048576">
      <formula1>0</formula1>
      <formula2>999</formula2>
    </dataValidation>
    <dataValidation type="whole" allowBlank="1" showErrorMessage="1" error="REVISAR, DATO NO CORRESPONDE" sqref="G4:G1048576">
      <formula1>0</formula1>
      <formula2>1500</formula2>
    </dataValidation>
    <dataValidation type="whole" allowBlank="1" showErrorMessage="1" error="REVISAR, DATO NO CORRESPONDE" sqref="H4:J1048576">
      <formula1>0</formula1>
      <formula2>500</formula2>
    </dataValidation>
    <dataValidation type="whole" allowBlank="1" showErrorMessage="1" error="REVISAR, DATO NO CORRESPONDE" sqref="K4:M1048576">
      <formula1>0</formula1>
      <formula2>400</formula2>
    </dataValidation>
    <dataValidation type="whole" allowBlank="1" showErrorMessage="1" error="REVISAR, DATO NO CORRESPONDE" sqref="X4:X1048576 N4:V1048576">
      <formula1>0</formula1>
      <formula2>200</formula2>
    </dataValidation>
  </dataValidations>
  <pageMargins left="0.70866141732283472" right="0.70866141732283472" top="0.74803149606299213" bottom="0.74803149606299213" header="0.31496062992125984" footer="0.31496062992125984"/>
  <pageSetup scale="3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17</vt:i4>
      </vt:variant>
    </vt:vector>
  </HeadingPairs>
  <TitlesOfParts>
    <vt:vector size="19" baseType="lpstr">
      <vt:lpstr>1.IDENTIFICACION</vt:lpstr>
      <vt:lpstr>2.BASE</vt:lpstr>
      <vt:lpstr>accesoe</vt:lpstr>
      <vt:lpstr>acceson</vt:lpstr>
      <vt:lpstr>accesos</vt:lpstr>
      <vt:lpstr>accesow</vt:lpstr>
      <vt:lpstr>'1.IDENTIFICACION'!Área_de_impresión</vt:lpstr>
      <vt:lpstr>calzadalenta</vt:lpstr>
      <vt:lpstr>calzadarapida</vt:lpstr>
      <vt:lpstr>ensayo</vt:lpstr>
      <vt:lpstr>fb</vt:lpstr>
      <vt:lpstr>fbus</vt:lpstr>
      <vt:lpstr>fca</vt:lpstr>
      <vt:lpstr>fecha</vt:lpstr>
      <vt:lpstr>fm</vt:lpstr>
      <vt:lpstr>ft</vt:lpstr>
      <vt:lpstr>ftpc</vt:lpstr>
      <vt:lpstr>lugardetoma</vt:lpstr>
      <vt:lpstr>NORTE</vt:lpstr>
    </vt:vector>
  </TitlesOfParts>
  <Company>TPD Ingenieria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DPPS</dc:creator>
  <cp:lastModifiedBy>user</cp:lastModifiedBy>
  <cp:lastPrinted>2014-02-25T15:01:33Z</cp:lastPrinted>
  <dcterms:created xsi:type="dcterms:W3CDTF">2006-10-20T17:30:00Z</dcterms:created>
  <dcterms:modified xsi:type="dcterms:W3CDTF">2016-03-15T14:17:10Z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3ef561a8-8354-465d-9615-c9234907c896</vt:lpwstr>
  </property>
</Properties>
</file>