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327\"/>
    </mc:Choice>
  </mc:AlternateContent>
  <bookViews>
    <workbookView xWindow="0" yWindow="0" windowWidth="28800" windowHeight="12300" tabRatio="810"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'2.BASE'!$B$2:$W$99</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'2.BASE'!$B$1:$W$99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<sst xmlns="http://schemas.openxmlformats.org/spreadsheetml/2006/main" count="554" uniqueCount="340">
  <si>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</si>
  <si>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</si>
  <si>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</si>
  <si>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</si>
  <si>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</si>
  <si>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</si>
  <si>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</si>
  <si>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</si>
  <si>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</si>
  <si>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</si>
  <si>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</si>
  <si>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</si>
  <si>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</si>
  <si>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</si>
  <si>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</si>
  <si>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</si>
  <si>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</si>
  <si>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</si>
  <si>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</si>
  <si>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</si>
  <si>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</si>
  <si>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</si>
  <si>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</si>
  <si>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</si>
  <si>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</si>
  <si>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</si>
  <si>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</si>
  <si>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</si>
  <si>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</si>
  <si>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</si>
  <si>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</si>
  <si>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</si>
  <si>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</si>
  <si>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</si>
  <si>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</si>
  <si>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</si>
  <si>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</si>
  <si>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</si>
  <si>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</si>
  <si>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</si>
  <si>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</si>
  <si>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</si>
  <si>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</si>
  <si>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</si>
  <si>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</si>
  <si>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</si>
  <si>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</si>
  <si>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</si>
  <si>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</si>
  <si>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</si>
  <si>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</si>
  <si>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</si>
  <si>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</si>
  <si>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</si>
  <si>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</si>
  <si>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</si>
  <si>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</si>
  <si>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</si>
  <si>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</si>
  <si>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</si>
  <si>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</si>
  <si>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</si>
  <si>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</si>
  <si>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</si>
  <si>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</si>
  <si>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</si>
  <si>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</si>
  <si>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</si>
  <si>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</si>
  <si>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</si>
  <si>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</si>
  <si>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</si>
  <si>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</si>
  <si>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</si>
  <si>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</si>
  <si>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</si>
  <si>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</si>
  <si>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</si>
  <si>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</si>
  <si>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</si>
  <si>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</si>
  <si>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</si>
  <si>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</si>
  <si>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</si>
  <si>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</si>
  <si>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</si>
  <si>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</si>
  <si>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</si>
  <si>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</si>
  <si>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</si>
  <si>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</si>
  <si>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</si>
  <si>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</si>
  <si>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</si>
  <si>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</si>
  <si>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</si>
  <si>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</si>
  <si>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</si>
  <si>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</si>
  <si>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</si>
  <si>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</si>
  <si>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</si>
  <si>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</si>
  <si>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</si>
  <si>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</si>
  <si>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</si>
  <si>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</si>
  <si>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</si>
  <si>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</si>
  <si>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</si>
  <si>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</si>
  <si>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</si>
  <si>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</si>
  <si>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</si>
  <si>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</si>
  <si>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</si>
  <si>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</si>
  <si>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</si>
  <si>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</si>
  <si>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</si>
  <si>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</si>
  <si>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</si>
  <si>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</si>
  <si>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</si>
  <si>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</si>
  <si>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</si>
  <si>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</si>
  <si>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</si>
  <si>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</si>
  <si>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</si>
  <si>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</si>
  <si>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</si>
  <si>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</si>
  <si>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</si>
  <si>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</si>
  <si>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</si>
  <si>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</si>
  <si>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</si>
  <si>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</si>
  <si>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</si>
  <si>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</si>
  <si>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</si>
  <si>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</si>
  <si>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</si>
  <si>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</si>
  <si>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</si>
  <si>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</si>
  <si>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</si>
  <si>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</si>
  <si>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</si>
  <si>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</si>
  <si>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</si>
  <si>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</si>
  <si>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</si>
  <si>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</si>
  <si>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</si>
  <si>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</si>
  <si>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</si>
  <si>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</si>
  <si>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</si>
  <si>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</si>
  <si>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</si>
  <si>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</si>
  <si>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</si>
  <si>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</si>
  <si>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</si>
  <si>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</si>
  <si>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</si>
  <si>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</si>
  <si>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</si>
  <si>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</si>
  <si>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</si>
  <si>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</si>
  <si>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</si>
  <si>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</si>
  <si>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</si>
  <si>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</si>
  <si>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</si>
  <si>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</si>
  <si>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</si>
  <si>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</si>
  <si>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</si>
  <si>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</si>
  <si>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</si>
  <si>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</si>
  <si>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</si>
  <si>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</si>
  <si>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</si>
  <si>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</si>
  <si>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</si>
  <si>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</si>
  <si>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</si>
  <si>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</si>
  <si>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</si>
  <si>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</si>
  <si>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</si>
  <si>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</si>
  <si>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</si>
  <si>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</si>
  <si>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</si>
  <si>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</si>
  <si>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</si>
  <si>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</si>
  <si>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</si>
  <si>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</si>
  <si>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</si>
  <si>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</si>
  <si>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</si>
  <si>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</si>
  <si>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</si>
  <si>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</si>
  <si>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</si>
  <si>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</si>
  <si>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</si>
  <si>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</si>
  <si>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</si>
  <si>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</si>
  <si>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</si>
  <si>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</si>
  <si>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</si>
  <si>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</si>
  <si>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</si>
  <si>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</si>
  <si>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</si>
  <si>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</si>
  <si>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</si>
  <si>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</si>
  <si>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</si>
  <si>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</si>
  <si>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</si>
  <si>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</si>
  <si>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</si>
  <si>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</si>
  <si>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</si>
  <si>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</si>
  <si>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</si>
  <si>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</si>
  <si>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</si>
  <si>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</si>
  <si>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</si>
  <si>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</si>
  <si>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</si>
  <si>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</si>
  <si>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</si>
  <si>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</si>
  <si>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</si>
  <si>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</si>
  <si>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</si>
  <si>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</si>
  <si>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</si>
  <si>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</si>
  <si>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</si>
  <si>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</si>
  <si>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</si>
  <si>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</si>
  <si>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</si>
  <si>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</si>
  <si>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</si>
  <si>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</si>
  <si>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</si>
  <si>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</si>
  <si>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</si>
  <si>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</si>
  <si>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</si>
  <si>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</si>
  <si>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</si>
  <si>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</si>
  <si>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</si>
  <si>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</si>
  <si>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</si>
  <si>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</si>
  <si>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</si>
  <si>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</si>
  <si>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</si>
  <si>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</si>
  <si>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</si>
  <si>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</si>
  <si>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</si>
  <si>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</si>
  <si>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</si>
  <si>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</si>
  <si>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</si>
  <si>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</si>
  <si>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</si>
  <si>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</si>
  <si>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</si>
  <si>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</si>
  <si>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</si>
  <si>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</si>
  <si>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</si>
  <si>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</si>
  <si>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</si>
  <si>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</si>
  <si>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</si>
  <si>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</si>
  <si>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</si>
  <si>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</si>
  <si>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</si>
  <si>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</si>
  <si>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</si>
  <si>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</si>
  <si>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</si>
  <si>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</si>
  <si>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</si>
  <si>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</si>
  <si>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</si>
  <si>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</si>
  <si>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</si>
  <si>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</si>
  <si>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</si>
  <si>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</si>
  <si>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</si>
  <si>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</si>
  <si>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</si>
  <si>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</si>
  <si>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</si>
  <si>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</si>
  <si>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</si>
  <si>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</si>
  <si>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</si>
  <si>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</si>
  <si>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AK_19</t>
  </si>
  <si>
    <t>AC_127</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</si>
  <si>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</si>
  <si>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</si>
  <si>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</si>
  <si>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</si>
  <si>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</si>
  <si>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</si>
  <si>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</si>
  <si>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DATO REVISADO IGUAL AL FORMATO</t>
  </si>
  <si>
    <t>ING. ESP. FERNANDO BECERRA</t>
  </si>
  <si>
    <t>423</t>
  </si>
  <si>
    <t>-</t>
  </si>
  <si>
    <t>270314</t>
  </si>
  <si>
    <t>02/04/14</t>
  </si>
  <si>
    <t>06:00-09:00</t>
  </si>
  <si>
    <t>17:00-20:00</t>
  </si>
  <si>
    <t>06:00-09:00 Y 17:20-20:00</t>
  </si>
  <si>
    <t xml:space="preserve">LA INTERSECCIÓN DE LA AVENIDA CARRERA 19 CON AVENIDA CALLE 127 (AVENIDA RODRIGO LARA BONILLA), ESTÁ UBICADA EN EL NORTE DE LA CIUDAD, EN LA LOCALIDAD DE USAQUÉN. LA AVENIDA CARRERA 19 ESTÁ CONFORMADA POR DOS CALZADAS, UNA POR SENTIDO DE DOS CARRILES CADA UNA, PERMITE LA CIRCULACIÓN EN SENTIDO NORTE-SUR Y VICEVERSA.  LA AVENIDA CALLE 127 ESTÁ COMPUESTA POR DOS CALZADAS, UNA POR SENTIDO, DE DOS CARRILES CADA UNA, EL SENTIDO DE CIRCULACIÓN DE ESTA VÍA ES ESTE-OESTE Y VICEVERSA; EL PASO DE ESTA VÍA ES A NIVEL CON LA CARRERA 19.
EL VOLUMEN TOTAL AFORADO DURANTE EL DÍA JUEVES 27 DE MARZO DE 2014 FUE DE 30.537 VEHÍCULOS MIXTOS, COMPUESTOS DE LA SIGUIENTE MANERA: EL 71,1%  CORRESPONDEN A VEHÍCULOS LIVIANOS,  EL 15% MOTOS, EL 11,9% A TRANSPORTE PÚBLICO COLECTIVO (COLECTIVOS, BUSETA / BUSETON, BUSES) Y EL 1,0% A VEHÍCULOS DE CARGA. LOS PERÍODOS DE MÁXIMA DEMANDA SE PRESENTAN ENTRE LAS 07:00:-08:00 Y 17:15-18:15 HORAS. LA HORA PICO TOTAL DE LA INTERSECCIÓN SE REGISTRA ENTRE LAS 07:00:-08:00 HORAS, PERIODO EN EL QUE SE MOVILIZA UN TOTAL DE 5.431 VEHÍCULOS MIXTOS, DE LOS CUALES EL 68,8% CORRESPONDE A VEHÍCULOS LIVIANOS, EL 16,3% MOTOS, EL 12,1% A TRANSPORTE PÚBLICO COLECTIVO, EL 1,3% A TRANSPORTE DE CARGA Y FINALMENTE LAS BICICLETAS CON UNA PARTICIPACIÓN DEL 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</si>
</sst>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4">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31" fillId="0" borderId="21"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2"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0" borderId="19"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31" fillId="0" borderId="51" xfId="33" applyFont="1" applyFill="1" applyBorder="1" applyAlignment="1">
      <alignment horizontal="justify" vertical="center"/>
    </xf>
    <xf numFmtId="0" fontId="31" fillId="0" borderId="18" xfId="33" applyFont="1" applyFill="1" applyBorder="1" applyAlignment="1">
      <alignment horizontal="justify" vertical="center"/>
    </xf>
    <xf numFmtId="0" fontId="31"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tmp"/><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381000</xdr:colOff>
      <xdr:row>36</xdr:row>
      <xdr:rowOff>108856</xdr:rowOff>
    </xdr:from>
    <xdr:to>
      <xdr:col>13</xdr:col>
      <xdr:colOff>598715</xdr:colOff>
      <xdr:row>84</xdr:row>
      <xdr:rowOff>19183</xdr:rowOff>
    </xdr:to>
    <xdr:pic>
      <xdr:nvPicPr>
        <xdr:cNvPr id="4" name="Imagen 3" descr="15151_AK_19_X_AC_127 - Excel"/>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632" t="21503" r="30235" b="12647"/>
        <a:stretch/>
      </xdr:blipFill>
      <xdr:spPr>
        <a:xfrm>
          <a:off x="625929" y="6272892"/>
          <a:ext cx="10831286" cy="8700541"/>
        </a:xfrm>
        <a:prstGeom prst="rect">
          <a:avLst/>
        </a:prstGeom>
      </xdr:spPr>
    </xdr:pic>
    <xdr:clientData/>
  </xdr:twoCellAnchor>
  <xdr:twoCellAnchor editAs="oneCell">
    <xdr:from>
      <xdr:col>22</xdr:col>
      <xdr:colOff>326570</xdr:colOff>
      <xdr:row>84</xdr:row>
      <xdr:rowOff>68036</xdr:rowOff>
    </xdr:from>
    <xdr:to>
      <xdr:col>24</xdr:col>
      <xdr:colOff>230891</xdr:colOff>
      <xdr:row>96</xdr:row>
      <xdr:rowOff>75000</xdr:rowOff>
    </xdr:to>
    <xdr:pic>
      <xdr:nvPicPr>
        <xdr:cNvPr id="2" name="Imagen 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52820" y="15022286"/>
          <a:ext cx="2340000" cy="1980000"/>
        </a:xfrm>
        <a:prstGeom prst="rect">
          <a:avLst/>
        </a:prstGeom>
      </xdr:spPr>
    </xdr:pic>
    <xdr:clientData/>
  </xdr:twoCellAnchor>
  <xdr:twoCellAnchor editAs="oneCell">
    <xdr:from>
      <xdr:col>17</xdr:col>
      <xdr:colOff>394928</xdr:colOff>
      <xdr:row>69</xdr:row>
      <xdr:rowOff>95572</xdr:rowOff>
    </xdr:from>
    <xdr:to>
      <xdr:col>18</xdr:col>
      <xdr:colOff>816321</xdr:colOff>
      <xdr:row>81</xdr:row>
      <xdr:rowOff>102536</xdr:rowOff>
    </xdr:to>
    <xdr:pic>
      <xdr:nvPicPr>
        <xdr:cNvPr id="3" name="Imagen 2"/>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70107" y="12559715"/>
          <a:ext cx="2340000" cy="1980000"/>
        </a:xfrm>
        <a:prstGeom prst="rect">
          <a:avLst/>
        </a:prstGeom>
      </xdr:spPr>
    </xdr:pic>
    <xdr:clientData/>
  </xdr:twoCellAnchor>
  <xdr:twoCellAnchor editAs="oneCell">
    <xdr:from>
      <xdr:col>22</xdr:col>
      <xdr:colOff>272785</xdr:colOff>
      <xdr:row>69</xdr:row>
      <xdr:rowOff>123108</xdr:rowOff>
    </xdr:from>
    <xdr:to>
      <xdr:col>24</xdr:col>
      <xdr:colOff>177106</xdr:colOff>
      <xdr:row>81</xdr:row>
      <xdr:rowOff>130072</xdr:rowOff>
    </xdr:to>
    <xdr:pic>
      <xdr:nvPicPr>
        <xdr:cNvPr id="5" name="Imagen 4"/>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799035" y="12587251"/>
          <a:ext cx="2340000" cy="1980000"/>
        </a:xfrm>
        <a:prstGeom prst="rect">
          <a:avLst/>
        </a:prstGeom>
      </xdr:spPr>
    </xdr:pic>
    <xdr:clientData/>
  </xdr:twoCellAnchor>
  <xdr:twoCellAnchor editAs="oneCell">
    <xdr:from>
      <xdr:col>17</xdr:col>
      <xdr:colOff>450000</xdr:colOff>
      <xdr:row>84</xdr:row>
      <xdr:rowOff>123428</xdr:rowOff>
    </xdr:from>
    <xdr:to>
      <xdr:col>18</xdr:col>
      <xdr:colOff>871393</xdr:colOff>
      <xdr:row>96</xdr:row>
      <xdr:rowOff>130392</xdr:rowOff>
    </xdr:to>
    <xdr:pic>
      <xdr:nvPicPr>
        <xdr:cNvPr id="6" name="Imagen 5"/>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125179" y="15077678"/>
          <a:ext cx="2340000" cy="198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T32" sqref="T32"/>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85</v>
      </c>
      <c r="AR1" s="30" t="s">
        <v>86</v>
      </c>
      <c r="AS1" s="30" t="s">
        <v>87</v>
      </c>
      <c r="AT1" s="30" t="s">
        <v>88</v>
      </c>
      <c r="AU1" s="30" t="s">
        <v>89</v>
      </c>
      <c r="AV1" s="30" t="s">
        <v>90</v>
      </c>
      <c r="AW1" s="30" t="s">
        <v>65</v>
      </c>
      <c r="AX1" s="30" t="s">
        <v>64</v>
      </c>
    </row>
    <row r="2" spans="2:52" ht="14.25" thickTop="1" thickBot="1" x14ac:dyDescent="0.25">
      <c r="B2" s="55" t="s">
        <v>16</v>
      </c>
      <c r="C2" s="56"/>
      <c r="D2" s="56"/>
      <c r="E2" s="56"/>
      <c r="F2" s="56"/>
      <c r="G2" s="56"/>
      <c r="H2" s="56"/>
      <c r="I2" s="56"/>
      <c r="J2" s="56"/>
      <c r="K2" s="56"/>
      <c r="L2" s="56"/>
      <c r="M2" s="56"/>
      <c r="N2" s="57"/>
      <c r="O2" s="3"/>
      <c r="Q2" s="67" t="s">
        <v>71</v>
      </c>
      <c r="R2" s="68"/>
      <c r="S2" s="68"/>
      <c r="T2" s="68"/>
      <c r="U2" s="68"/>
      <c r="V2" s="68"/>
      <c r="W2" s="68"/>
      <c r="X2" s="68"/>
      <c r="Y2" s="68"/>
      <c r="Z2" s="68"/>
      <c r="AA2" s="69"/>
      <c r="AQ2" s="31" t="s">
        <v>217</v>
      </c>
      <c r="AR2" s="31">
        <v>1</v>
      </c>
      <c r="AS2" s="31">
        <v>3493</v>
      </c>
      <c r="AT2" s="31" t="s">
        <v>91</v>
      </c>
      <c r="AU2" s="32">
        <v>103431.985</v>
      </c>
      <c r="AV2" s="32">
        <v>117188.777</v>
      </c>
      <c r="AW2" s="31" t="s">
        <v>92</v>
      </c>
      <c r="AX2" s="31" t="s">
        <v>93</v>
      </c>
    </row>
    <row r="3" spans="2:52" ht="13.5" thickTop="1" x14ac:dyDescent="0.2">
      <c r="B3" s="58"/>
      <c r="C3" s="59"/>
      <c r="D3" s="59"/>
      <c r="E3" s="59"/>
      <c r="F3" s="59"/>
      <c r="G3" s="59"/>
      <c r="H3" s="59"/>
      <c r="I3" s="59"/>
      <c r="J3" s="59"/>
      <c r="K3" s="59"/>
      <c r="L3" s="59"/>
      <c r="M3" s="59"/>
      <c r="N3" s="60"/>
      <c r="O3" s="4"/>
      <c r="Q3" s="64" t="s">
        <v>84</v>
      </c>
      <c r="R3" s="65"/>
      <c r="S3" s="65"/>
      <c r="T3" s="65"/>
      <c r="U3" s="66"/>
      <c r="V3" s="91">
        <v>15151</v>
      </c>
      <c r="W3" s="92"/>
      <c r="X3" s="92"/>
      <c r="Y3" s="92"/>
      <c r="Z3" s="92"/>
      <c r="AA3" s="93"/>
      <c r="AQ3" s="31" t="s">
        <v>218</v>
      </c>
      <c r="AR3" s="31">
        <v>2</v>
      </c>
      <c r="AS3" s="31">
        <v>11551</v>
      </c>
      <c r="AT3" s="31" t="s">
        <v>94</v>
      </c>
      <c r="AU3" s="32">
        <v>98198.914999999994</v>
      </c>
      <c r="AV3" s="32">
        <v>113545.44</v>
      </c>
      <c r="AW3" s="31" t="s">
        <v>95</v>
      </c>
      <c r="AX3" s="31" t="s">
        <v>96</v>
      </c>
    </row>
    <row r="4" spans="2:52" ht="13.5" thickBot="1" x14ac:dyDescent="0.25">
      <c r="B4" s="61"/>
      <c r="C4" s="62"/>
      <c r="D4" s="62"/>
      <c r="E4" s="62"/>
      <c r="F4" s="62"/>
      <c r="G4" s="62"/>
      <c r="H4" s="62"/>
      <c r="I4" s="62"/>
      <c r="J4" s="62"/>
      <c r="K4" s="62"/>
      <c r="L4" s="62"/>
      <c r="M4" s="62"/>
      <c r="N4" s="63"/>
      <c r="O4" s="4"/>
      <c r="Q4" s="147" t="s">
        <v>79</v>
      </c>
      <c r="R4" s="148"/>
      <c r="S4" s="148"/>
      <c r="T4" s="148"/>
      <c r="U4" s="148"/>
      <c r="V4" s="149" t="s">
        <v>332</v>
      </c>
      <c r="W4" s="149"/>
      <c r="X4" s="149"/>
      <c r="Y4" s="149"/>
      <c r="Z4" s="149"/>
      <c r="AA4" s="150"/>
      <c r="AQ4" s="31" t="s">
        <v>219</v>
      </c>
      <c r="AR4" s="31">
        <v>3</v>
      </c>
      <c r="AS4" s="31">
        <v>14816</v>
      </c>
      <c r="AT4" s="31" t="s">
        <v>97</v>
      </c>
      <c r="AU4" s="32">
        <v>102625.78599999999</v>
      </c>
      <c r="AV4" s="32">
        <v>112224.821</v>
      </c>
      <c r="AW4" s="31" t="s">
        <v>98</v>
      </c>
      <c r="AX4" s="31" t="s">
        <v>99</v>
      </c>
      <c r="AZ4" s="12"/>
    </row>
    <row r="5" spans="2:52" ht="13.5" thickTop="1" x14ac:dyDescent="0.2">
      <c r="B5" s="102" t="s">
        <v>17</v>
      </c>
      <c r="C5" s="103"/>
      <c r="D5" s="103"/>
      <c r="E5" s="103"/>
      <c r="F5" s="103"/>
      <c r="G5" s="103"/>
      <c r="H5" s="104" t="s">
        <v>308</v>
      </c>
      <c r="I5" s="104"/>
      <c r="J5" s="104"/>
      <c r="K5" s="104"/>
      <c r="L5" s="104"/>
      <c r="M5" s="104"/>
      <c r="N5" s="105"/>
      <c r="O5" s="4"/>
      <c r="Q5" s="78" t="s">
        <v>20</v>
      </c>
      <c r="R5" s="79"/>
      <c r="S5" s="79"/>
      <c r="T5" s="79"/>
      <c r="U5" s="79"/>
      <c r="V5" s="134" t="s">
        <v>67</v>
      </c>
      <c r="W5" s="134"/>
      <c r="X5" s="134"/>
      <c r="Y5" s="134"/>
      <c r="Z5" s="134"/>
      <c r="AA5" s="135"/>
      <c r="AQ5" s="31" t="s">
        <v>220</v>
      </c>
      <c r="AR5" s="31">
        <v>4</v>
      </c>
      <c r="AS5" s="31">
        <v>15798</v>
      </c>
      <c r="AT5" s="31" t="s">
        <v>100</v>
      </c>
      <c r="AU5" s="32">
        <v>97388.948000000004</v>
      </c>
      <c r="AV5" s="32">
        <v>111818.088</v>
      </c>
      <c r="AW5" s="31" t="s">
        <v>101</v>
      </c>
      <c r="AX5" s="31" t="s">
        <v>102</v>
      </c>
      <c r="AZ5" s="12"/>
    </row>
    <row r="6" spans="2:52" x14ac:dyDescent="0.2">
      <c r="B6" s="70"/>
      <c r="C6" s="71"/>
      <c r="D6" s="71"/>
      <c r="E6" s="71"/>
      <c r="F6" s="71"/>
      <c r="G6" s="71"/>
      <c r="H6" s="100"/>
      <c r="I6" s="100"/>
      <c r="J6" s="100"/>
      <c r="K6" s="100"/>
      <c r="L6" s="100"/>
      <c r="M6" s="100"/>
      <c r="N6" s="101"/>
      <c r="O6" s="4"/>
      <c r="Q6" s="78" t="s">
        <v>21</v>
      </c>
      <c r="R6" s="79"/>
      <c r="S6" s="79"/>
      <c r="T6" s="79"/>
      <c r="U6" s="79"/>
      <c r="V6" s="134" t="s">
        <v>333</v>
      </c>
      <c r="W6" s="134"/>
      <c r="X6" s="134"/>
      <c r="Y6" s="134"/>
      <c r="Z6" s="134"/>
      <c r="AA6" s="135"/>
      <c r="AQ6" s="31" t="s">
        <v>221</v>
      </c>
      <c r="AR6" s="31">
        <v>5</v>
      </c>
      <c r="AS6" s="31">
        <v>16057</v>
      </c>
      <c r="AT6" s="31" t="s">
        <v>103</v>
      </c>
      <c r="AU6" s="32">
        <v>105429.25</v>
      </c>
      <c r="AV6" s="32">
        <v>111708.349</v>
      </c>
      <c r="AW6" s="31" t="s">
        <v>104</v>
      </c>
      <c r="AX6" s="31" t="s">
        <v>105</v>
      </c>
      <c r="AZ6" s="12"/>
    </row>
    <row r="7" spans="2:52" x14ac:dyDescent="0.2">
      <c r="B7" s="70"/>
      <c r="C7" s="71"/>
      <c r="D7" s="71"/>
      <c r="E7" s="71"/>
      <c r="F7" s="71"/>
      <c r="G7" s="71"/>
      <c r="H7" s="100"/>
      <c r="I7" s="100"/>
      <c r="J7" s="100"/>
      <c r="K7" s="100"/>
      <c r="L7" s="100"/>
      <c r="M7" s="100"/>
      <c r="N7" s="101"/>
      <c r="O7" s="4"/>
      <c r="Q7" s="78" t="s">
        <v>292</v>
      </c>
      <c r="R7" s="79"/>
      <c r="S7" s="79"/>
      <c r="T7" s="79"/>
      <c r="U7" s="79"/>
      <c r="V7" s="134" t="s">
        <v>334</v>
      </c>
      <c r="W7" s="134"/>
      <c r="X7" s="134"/>
      <c r="Y7" s="134"/>
      <c r="Z7" s="134"/>
      <c r="AA7" s="135"/>
      <c r="AQ7" s="31" t="s">
        <v>222</v>
      </c>
      <c r="AR7" s="31">
        <v>6</v>
      </c>
      <c r="AS7" s="31">
        <v>20173</v>
      </c>
      <c r="AT7" s="31" t="s">
        <v>211</v>
      </c>
      <c r="AU7" s="32">
        <v>94764.504000000001</v>
      </c>
      <c r="AV7" s="32">
        <v>109796.537</v>
      </c>
      <c r="AW7" s="31" t="s">
        <v>212</v>
      </c>
      <c r="AX7" s="31" t="s">
        <v>213</v>
      </c>
      <c r="AZ7" s="12"/>
    </row>
    <row r="8" spans="2:52" x14ac:dyDescent="0.2">
      <c r="B8" s="70"/>
      <c r="C8" s="71"/>
      <c r="D8" s="71"/>
      <c r="E8" s="71"/>
      <c r="F8" s="71"/>
      <c r="G8" s="71"/>
      <c r="H8" s="100"/>
      <c r="I8" s="100"/>
      <c r="J8" s="100"/>
      <c r="K8" s="100"/>
      <c r="L8" s="100"/>
      <c r="M8" s="100"/>
      <c r="N8" s="101"/>
      <c r="O8" s="4"/>
      <c r="Q8" s="78" t="s">
        <v>22</v>
      </c>
      <c r="R8" s="79"/>
      <c r="S8" s="79"/>
      <c r="T8" s="79"/>
      <c r="U8" s="79"/>
      <c r="V8" s="136" t="str">
        <f>IFERROR(IF(WEEKDAY(#REF!)=2,"LUNES",IF(WEEKDAY(#REF!)=3,"MARTES",IF(WEEKDAY(#REF!)=4,"MIERCOLES",IF(WEEKDAY(#REF!)=5,"JUEVES",IF(WEEKDAY(#REF!)=6,"VIERNES",IF(WEEKDAY(#REF!)=7,"SABADO","DOMINGO")))))),"")</f>
        <v/>
      </c>
      <c r="W8" s="136"/>
      <c r="X8" s="136"/>
      <c r="Y8" s="136"/>
      <c r="Z8" s="136"/>
      <c r="AA8" s="137"/>
      <c r="AQ8" s="31" t="s">
        <v>223</v>
      </c>
      <c r="AR8" s="31">
        <v>7</v>
      </c>
      <c r="AS8" s="31">
        <v>19124</v>
      </c>
      <c r="AT8" s="31" t="s">
        <v>106</v>
      </c>
      <c r="AU8" s="32">
        <v>101370.452</v>
      </c>
      <c r="AV8" s="32">
        <v>110269.223</v>
      </c>
      <c r="AW8" s="31" t="s">
        <v>107</v>
      </c>
      <c r="AX8" s="31" t="s">
        <v>108</v>
      </c>
      <c r="AZ8" s="12"/>
    </row>
    <row r="9" spans="2:52" ht="12.75" customHeight="1" x14ac:dyDescent="0.2">
      <c r="B9" s="70" t="s">
        <v>258</v>
      </c>
      <c r="C9" s="71"/>
      <c r="D9" s="71"/>
      <c r="E9" s="71"/>
      <c r="F9" s="71"/>
      <c r="G9" s="71"/>
      <c r="H9" s="100" t="s">
        <v>293</v>
      </c>
      <c r="I9" s="100"/>
      <c r="J9" s="100"/>
      <c r="K9" s="100"/>
      <c r="L9" s="100"/>
      <c r="M9" s="100"/>
      <c r="N9" s="101"/>
      <c r="O9" s="4"/>
      <c r="Q9" s="78" t="s">
        <v>23</v>
      </c>
      <c r="R9" s="79"/>
      <c r="S9" s="79"/>
      <c r="T9" s="79"/>
      <c r="U9" s="79"/>
      <c r="V9" s="87" t="s">
        <v>73</v>
      </c>
      <c r="W9" s="87"/>
      <c r="X9" s="87"/>
      <c r="Y9" s="87"/>
      <c r="Z9" s="87"/>
      <c r="AA9" s="88"/>
      <c r="AQ9" s="31" t="s">
        <v>224</v>
      </c>
      <c r="AR9" s="31">
        <v>8</v>
      </c>
      <c r="AS9" s="31">
        <v>19513</v>
      </c>
      <c r="AT9" s="31" t="s">
        <v>109</v>
      </c>
      <c r="AU9" s="32">
        <v>98062.513000000006</v>
      </c>
      <c r="AV9" s="32">
        <v>110072.70299999999</v>
      </c>
      <c r="AW9" s="31" t="s">
        <v>110</v>
      </c>
      <c r="AX9" s="31" t="s">
        <v>111</v>
      </c>
      <c r="AZ9" s="12"/>
    </row>
    <row r="10" spans="2:52" ht="12.75" customHeight="1" x14ac:dyDescent="0.2">
      <c r="B10" s="70"/>
      <c r="C10" s="71"/>
      <c r="D10" s="71"/>
      <c r="E10" s="71"/>
      <c r="F10" s="71"/>
      <c r="G10" s="71"/>
      <c r="H10" s="100"/>
      <c r="I10" s="100"/>
      <c r="J10" s="100"/>
      <c r="K10" s="100"/>
      <c r="L10" s="100"/>
      <c r="M10" s="100"/>
      <c r="N10" s="101"/>
      <c r="O10" s="4"/>
      <c r="Q10" s="78" t="s">
        <v>36</v>
      </c>
      <c r="R10" s="79"/>
      <c r="S10" s="79"/>
      <c r="T10" s="79"/>
      <c r="U10" s="79"/>
      <c r="V10" s="87" t="str">
        <f ca="1">MID(CELL("filename",S10),FIND("[",CELL("filename",S10))+1,FIND("]",CELL("filename",S10))-FIND("[",CELL("filename",S10))-1)</f>
        <v>15151_AK_19_X_AC_127_140327_VOL.xlsx</v>
      </c>
      <c r="W10" s="87"/>
      <c r="X10" s="87"/>
      <c r="Y10" s="87"/>
      <c r="Z10" s="87"/>
      <c r="AA10" s="88"/>
      <c r="AQ10" s="31" t="s">
        <v>225</v>
      </c>
      <c r="AR10" s="31">
        <v>9</v>
      </c>
      <c r="AS10" s="31">
        <v>20081</v>
      </c>
      <c r="AT10" s="31" t="s">
        <v>112</v>
      </c>
      <c r="AU10" s="32">
        <v>103209.428</v>
      </c>
      <c r="AV10" s="32">
        <v>109838.80499999999</v>
      </c>
      <c r="AW10" s="31" t="s">
        <v>113</v>
      </c>
      <c r="AX10" s="31" t="s">
        <v>114</v>
      </c>
      <c r="AZ10" s="12"/>
    </row>
    <row r="11" spans="2:52" x14ac:dyDescent="0.2">
      <c r="B11" s="70"/>
      <c r="C11" s="71"/>
      <c r="D11" s="71"/>
      <c r="E11" s="71"/>
      <c r="F11" s="71"/>
      <c r="G11" s="71"/>
      <c r="H11" s="100"/>
      <c r="I11" s="100"/>
      <c r="J11" s="100"/>
      <c r="K11" s="100"/>
      <c r="L11" s="100"/>
      <c r="M11" s="100"/>
      <c r="N11" s="101"/>
      <c r="O11" s="4"/>
      <c r="Q11" s="78" t="s">
        <v>24</v>
      </c>
      <c r="R11" s="79"/>
      <c r="S11" s="79"/>
      <c r="T11" s="79"/>
      <c r="U11" s="79"/>
      <c r="V11" s="87" t="s">
        <v>50</v>
      </c>
      <c r="W11" s="87"/>
      <c r="X11" s="87"/>
      <c r="Y11" s="87"/>
      <c r="Z11" s="87"/>
      <c r="AA11" s="88"/>
      <c r="AQ11" s="31" t="s">
        <v>226</v>
      </c>
      <c r="AR11" s="31">
        <v>10</v>
      </c>
      <c r="AS11" s="31">
        <v>21596</v>
      </c>
      <c r="AT11" s="31" t="s">
        <v>115</v>
      </c>
      <c r="AU11" s="32">
        <v>102112.577</v>
      </c>
      <c r="AV11" s="32">
        <v>109163.986</v>
      </c>
      <c r="AW11" s="31" t="s">
        <v>116</v>
      </c>
      <c r="AX11" s="31" t="s">
        <v>117</v>
      </c>
      <c r="AZ11" s="12"/>
    </row>
    <row r="12" spans="2:52" x14ac:dyDescent="0.2">
      <c r="B12" s="70"/>
      <c r="C12" s="71"/>
      <c r="D12" s="71"/>
      <c r="E12" s="71"/>
      <c r="F12" s="71"/>
      <c r="G12" s="71"/>
      <c r="H12" s="100"/>
      <c r="I12" s="100"/>
      <c r="J12" s="100"/>
      <c r="K12" s="100"/>
      <c r="L12" s="100"/>
      <c r="M12" s="100"/>
      <c r="N12" s="101"/>
      <c r="O12" s="8"/>
      <c r="Q12" s="78" t="s">
        <v>25</v>
      </c>
      <c r="R12" s="79"/>
      <c r="S12" s="79"/>
      <c r="T12" s="79"/>
      <c r="U12" s="79"/>
      <c r="V12" s="143" t="str">
        <f>IFERROR(IF(V3="","",VLOOKUP($V$3,#REF!,3,0)),"")</f>
        <v/>
      </c>
      <c r="W12" s="143"/>
      <c r="X12" s="143"/>
      <c r="Y12" s="143"/>
      <c r="Z12" s="143"/>
      <c r="AA12" s="144"/>
      <c r="AQ12" s="31" t="s">
        <v>227</v>
      </c>
      <c r="AR12" s="31">
        <v>11</v>
      </c>
      <c r="AS12" s="31">
        <v>24852</v>
      </c>
      <c r="AT12" s="31" t="s">
        <v>118</v>
      </c>
      <c r="AU12" s="32">
        <v>101857.43399999999</v>
      </c>
      <c r="AV12" s="32">
        <v>107677.29399999999</v>
      </c>
      <c r="AW12" s="31" t="s">
        <v>119</v>
      </c>
      <c r="AX12" s="31" t="s">
        <v>120</v>
      </c>
      <c r="AZ12" s="12"/>
    </row>
    <row r="13" spans="2:52" x14ac:dyDescent="0.2">
      <c r="B13" s="70" t="s">
        <v>263</v>
      </c>
      <c r="C13" s="71"/>
      <c r="D13" s="71"/>
      <c r="E13" s="71"/>
      <c r="F13" s="71"/>
      <c r="G13" s="71"/>
      <c r="H13" s="100" t="s">
        <v>309</v>
      </c>
      <c r="I13" s="100"/>
      <c r="J13" s="100"/>
      <c r="K13" s="100"/>
      <c r="L13" s="100"/>
      <c r="M13" s="100"/>
      <c r="N13" s="101"/>
      <c r="O13" s="8"/>
      <c r="Q13" s="78" t="s">
        <v>78</v>
      </c>
      <c r="R13" s="79"/>
      <c r="S13" s="87" t="str">
        <f>IFERROR(VLOOKUP(V3,#REF!,4,FALSE),"")</f>
        <v/>
      </c>
      <c r="T13" s="87"/>
      <c r="U13" s="87"/>
      <c r="V13" s="94" t="s">
        <v>64</v>
      </c>
      <c r="W13" s="94"/>
      <c r="X13" s="96" t="str">
        <f>IFERROR(VLOOKUP(V3,#REF!,7,FALSE),"")</f>
        <v/>
      </c>
      <c r="Y13" s="96"/>
      <c r="Z13" s="96"/>
      <c r="AA13" s="97"/>
      <c r="AQ13" s="31" t="s">
        <v>228</v>
      </c>
      <c r="AR13" s="31">
        <v>12</v>
      </c>
      <c r="AS13" s="31">
        <v>24931</v>
      </c>
      <c r="AT13" s="31" t="s">
        <v>121</v>
      </c>
      <c r="AU13" s="32">
        <v>103411.057</v>
      </c>
      <c r="AV13" s="32">
        <v>107629.38099999999</v>
      </c>
      <c r="AW13" s="31" t="s">
        <v>122</v>
      </c>
      <c r="AX13" s="31" t="s">
        <v>123</v>
      </c>
      <c r="AZ13" s="12"/>
    </row>
    <row r="14" spans="2:52" ht="14.25" customHeight="1" thickBot="1" x14ac:dyDescent="0.25">
      <c r="B14" s="70"/>
      <c r="C14" s="71"/>
      <c r="D14" s="71"/>
      <c r="E14" s="71"/>
      <c r="F14" s="71"/>
      <c r="G14" s="71"/>
      <c r="H14" s="100"/>
      <c r="I14" s="100"/>
      <c r="J14" s="100"/>
      <c r="K14" s="100"/>
      <c r="L14" s="100"/>
      <c r="M14" s="100"/>
      <c r="N14" s="101"/>
      <c r="O14" s="4"/>
      <c r="Q14" s="89" t="s">
        <v>66</v>
      </c>
      <c r="R14" s="90"/>
      <c r="S14" s="124" t="str">
        <f>IFERROR(VLOOKUP(V3,#REF!,5,FALSE),"")</f>
        <v/>
      </c>
      <c r="T14" s="124"/>
      <c r="U14" s="124"/>
      <c r="V14" s="95" t="s">
        <v>65</v>
      </c>
      <c r="W14" s="95"/>
      <c r="X14" s="98" t="str">
        <f>IFERROR(VLOOKUP(V3,#REF!,6,FALSE),"")</f>
        <v/>
      </c>
      <c r="Y14" s="98"/>
      <c r="Z14" s="98"/>
      <c r="AA14" s="99"/>
      <c r="AQ14" s="31" t="s">
        <v>229</v>
      </c>
      <c r="AR14" s="31">
        <v>13</v>
      </c>
      <c r="AS14" s="31">
        <v>25640</v>
      </c>
      <c r="AT14" s="31" t="s">
        <v>124</v>
      </c>
      <c r="AU14" s="32">
        <v>93503.411999999997</v>
      </c>
      <c r="AV14" s="32">
        <v>106967.444</v>
      </c>
      <c r="AW14" s="31" t="s">
        <v>125</v>
      </c>
      <c r="AX14" s="31" t="s">
        <v>126</v>
      </c>
      <c r="AZ14" s="12"/>
    </row>
    <row r="15" spans="2:52" ht="14.25" thickTop="1" thickBot="1" x14ac:dyDescent="0.25">
      <c r="B15" s="70"/>
      <c r="C15" s="71"/>
      <c r="D15" s="71"/>
      <c r="E15" s="71"/>
      <c r="F15" s="71"/>
      <c r="G15" s="71"/>
      <c r="H15" s="100"/>
      <c r="I15" s="100"/>
      <c r="J15" s="100"/>
      <c r="K15" s="100"/>
      <c r="L15" s="100"/>
      <c r="M15" s="100"/>
      <c r="N15" s="101"/>
      <c r="O15" s="4"/>
      <c r="Q15" s="5"/>
      <c r="R15" s="5"/>
      <c r="S15" s="5"/>
      <c r="T15" s="5"/>
      <c r="U15" s="5"/>
      <c r="V15" s="6"/>
      <c r="W15" s="6"/>
      <c r="X15" s="6"/>
      <c r="Y15" s="6"/>
      <c r="Z15" s="6"/>
      <c r="AA15" s="6"/>
      <c r="AQ15" s="31" t="s">
        <v>230</v>
      </c>
      <c r="AR15" s="31">
        <v>14</v>
      </c>
      <c r="AS15" s="31">
        <v>26213</v>
      </c>
      <c r="AT15" s="31" t="s">
        <v>127</v>
      </c>
      <c r="AU15" s="32">
        <v>97128.33</v>
      </c>
      <c r="AV15" s="32">
        <v>106355.37300000001</v>
      </c>
      <c r="AW15" s="31" t="s">
        <v>128</v>
      </c>
      <c r="AX15" s="31" t="s">
        <v>129</v>
      </c>
      <c r="AZ15" s="12"/>
    </row>
    <row r="16" spans="2:52" ht="14.25" thickTop="1" thickBot="1" x14ac:dyDescent="0.25">
      <c r="B16" s="70" t="s">
        <v>18</v>
      </c>
      <c r="C16" s="71"/>
      <c r="D16" s="71"/>
      <c r="E16" s="71"/>
      <c r="F16" s="71"/>
      <c r="G16" s="71"/>
      <c r="H16" s="74" t="s">
        <v>310</v>
      </c>
      <c r="I16" s="74"/>
      <c r="J16" s="74"/>
      <c r="K16" s="74"/>
      <c r="L16" s="74"/>
      <c r="M16" s="74"/>
      <c r="N16" s="75"/>
      <c r="O16" s="4"/>
      <c r="Q16" s="81" t="s">
        <v>27</v>
      </c>
      <c r="R16" s="82"/>
      <c r="S16" s="82"/>
      <c r="T16" s="82"/>
      <c r="U16" s="82"/>
      <c r="V16" s="82"/>
      <c r="W16" s="82"/>
      <c r="X16" s="82"/>
      <c r="Y16" s="82"/>
      <c r="Z16" s="82"/>
      <c r="AA16" s="83"/>
      <c r="AQ16" s="31" t="s">
        <v>231</v>
      </c>
      <c r="AR16" s="31">
        <v>15</v>
      </c>
      <c r="AS16" s="31">
        <v>27020</v>
      </c>
      <c r="AT16" s="31" t="s">
        <v>130</v>
      </c>
      <c r="AU16" s="32">
        <v>94546.126999999993</v>
      </c>
      <c r="AV16" s="32">
        <v>105860.15300000001</v>
      </c>
      <c r="AW16" s="31" t="s">
        <v>131</v>
      </c>
      <c r="AX16" s="31" t="s">
        <v>132</v>
      </c>
      <c r="AZ16" s="12"/>
    </row>
    <row r="17" spans="2:52" ht="13.5" thickTop="1" x14ac:dyDescent="0.2">
      <c r="B17" s="70"/>
      <c r="C17" s="71"/>
      <c r="D17" s="71"/>
      <c r="E17" s="71"/>
      <c r="F17" s="71"/>
      <c r="G17" s="71"/>
      <c r="H17" s="74"/>
      <c r="I17" s="74"/>
      <c r="J17" s="74"/>
      <c r="K17" s="74"/>
      <c r="L17" s="74"/>
      <c r="M17" s="74"/>
      <c r="N17" s="75"/>
      <c r="O17" s="4"/>
      <c r="Q17" s="145" t="s">
        <v>37</v>
      </c>
      <c r="R17" s="146"/>
      <c r="S17" s="146"/>
      <c r="T17" s="146"/>
      <c r="U17" s="146"/>
      <c r="V17" s="131" t="s">
        <v>312</v>
      </c>
      <c r="W17" s="132"/>
      <c r="X17" s="132"/>
      <c r="Y17" s="132"/>
      <c r="Z17" s="132"/>
      <c r="AA17" s="133"/>
      <c r="AQ17" s="31" t="s">
        <v>232</v>
      </c>
      <c r="AR17" s="31">
        <v>16</v>
      </c>
      <c r="AS17" s="31">
        <v>29225</v>
      </c>
      <c r="AT17" s="31" t="s">
        <v>133</v>
      </c>
      <c r="AU17" s="32">
        <v>101382.84600000001</v>
      </c>
      <c r="AV17" s="32">
        <v>104859.822</v>
      </c>
      <c r="AW17" s="31" t="s">
        <v>134</v>
      </c>
      <c r="AX17" s="31" t="s">
        <v>135</v>
      </c>
      <c r="AZ17" s="12"/>
    </row>
    <row r="18" spans="2:52" ht="13.5" thickBot="1" x14ac:dyDescent="0.25">
      <c r="B18" s="72"/>
      <c r="C18" s="73"/>
      <c r="D18" s="73"/>
      <c r="E18" s="73"/>
      <c r="F18" s="73"/>
      <c r="G18" s="73"/>
      <c r="H18" s="76"/>
      <c r="I18" s="76"/>
      <c r="J18" s="76"/>
      <c r="K18" s="76"/>
      <c r="L18" s="76"/>
      <c r="M18" s="76"/>
      <c r="N18" s="77"/>
      <c r="O18" s="4"/>
      <c r="Q18" s="78" t="s">
        <v>261</v>
      </c>
      <c r="R18" s="79"/>
      <c r="S18" s="79"/>
      <c r="T18" s="79"/>
      <c r="U18" s="79"/>
      <c r="V18" s="84" t="s">
        <v>313</v>
      </c>
      <c r="W18" s="85"/>
      <c r="X18" s="85"/>
      <c r="Y18" s="85"/>
      <c r="Z18" s="85"/>
      <c r="AA18" s="86"/>
      <c r="AQ18" s="31" t="s">
        <v>233</v>
      </c>
      <c r="AR18" s="31">
        <v>17</v>
      </c>
      <c r="AS18" s="31">
        <v>32066</v>
      </c>
      <c r="AT18" s="31" t="s">
        <v>136</v>
      </c>
      <c r="AU18" s="32">
        <v>101480.755</v>
      </c>
      <c r="AV18" s="32">
        <v>103895.73299999999</v>
      </c>
      <c r="AW18" s="31" t="s">
        <v>137</v>
      </c>
      <c r="AX18" s="31" t="s">
        <v>138</v>
      </c>
      <c r="AZ18" s="12"/>
    </row>
    <row r="19" spans="2:52" ht="13.5" customHeight="1" thickTop="1" x14ac:dyDescent="0.2">
      <c r="B19" s="106" t="s">
        <v>19</v>
      </c>
      <c r="C19" s="107"/>
      <c r="D19" s="107"/>
      <c r="E19" s="107"/>
      <c r="F19" s="107"/>
      <c r="G19" s="108"/>
      <c r="H19" s="115" t="s">
        <v>260</v>
      </c>
      <c r="I19" s="116"/>
      <c r="J19" s="116"/>
      <c r="K19" s="116"/>
      <c r="L19" s="116"/>
      <c r="M19" s="116"/>
      <c r="N19" s="117"/>
      <c r="O19" s="4"/>
      <c r="Q19" s="78" t="s">
        <v>262</v>
      </c>
      <c r="R19" s="79"/>
      <c r="S19" s="79"/>
      <c r="T19" s="79"/>
      <c r="U19" s="79"/>
      <c r="V19" s="84" t="s">
        <v>314</v>
      </c>
      <c r="W19" s="85"/>
      <c r="X19" s="85"/>
      <c r="Y19" s="85"/>
      <c r="Z19" s="85"/>
      <c r="AA19" s="86"/>
      <c r="AQ19" s="31" t="s">
        <v>234</v>
      </c>
      <c r="AR19" s="31">
        <v>18</v>
      </c>
      <c r="AS19" s="31">
        <v>34013</v>
      </c>
      <c r="AT19" s="31" t="s">
        <v>139</v>
      </c>
      <c r="AU19" s="32">
        <v>98194.646999999997</v>
      </c>
      <c r="AV19" s="32">
        <v>103294.255</v>
      </c>
      <c r="AW19" s="31" t="s">
        <v>140</v>
      </c>
      <c r="AX19" s="31" t="s">
        <v>141</v>
      </c>
    </row>
    <row r="20" spans="2:52" x14ac:dyDescent="0.2">
      <c r="B20" s="109"/>
      <c r="C20" s="110"/>
      <c r="D20" s="110"/>
      <c r="E20" s="110"/>
      <c r="F20" s="110"/>
      <c r="G20" s="111"/>
      <c r="H20" s="118"/>
      <c r="I20" s="119"/>
      <c r="J20" s="119"/>
      <c r="K20" s="119"/>
      <c r="L20" s="119"/>
      <c r="M20" s="119"/>
      <c r="N20" s="120"/>
      <c r="O20" s="4"/>
      <c r="Q20" s="78" t="s">
        <v>38</v>
      </c>
      <c r="R20" s="79"/>
      <c r="S20" s="79"/>
      <c r="T20" s="79"/>
      <c r="U20" s="79"/>
      <c r="V20" s="84" t="s">
        <v>331</v>
      </c>
      <c r="W20" s="85"/>
      <c r="X20" s="85"/>
      <c r="Y20" s="85"/>
      <c r="Z20" s="85"/>
      <c r="AA20" s="86"/>
      <c r="AQ20" s="31" t="s">
        <v>235</v>
      </c>
      <c r="AR20" s="31">
        <v>19</v>
      </c>
      <c r="AS20" s="31">
        <v>39068</v>
      </c>
      <c r="AT20" s="31" t="s">
        <v>142</v>
      </c>
      <c r="AU20" s="32">
        <v>89214.194000000003</v>
      </c>
      <c r="AV20" s="32">
        <v>102022.74</v>
      </c>
      <c r="AW20" s="31" t="s">
        <v>143</v>
      </c>
      <c r="AX20" s="31" t="s">
        <v>144</v>
      </c>
    </row>
    <row r="21" spans="2:52" x14ac:dyDescent="0.2">
      <c r="B21" s="109"/>
      <c r="C21" s="110"/>
      <c r="D21" s="110"/>
      <c r="E21" s="110"/>
      <c r="F21" s="110"/>
      <c r="G21" s="111"/>
      <c r="H21" s="118"/>
      <c r="I21" s="119"/>
      <c r="J21" s="119"/>
      <c r="K21" s="119"/>
      <c r="L21" s="119"/>
      <c r="M21" s="119"/>
      <c r="N21" s="120"/>
      <c r="O21" s="4"/>
      <c r="Q21" s="78" t="s">
        <v>39</v>
      </c>
      <c r="R21" s="79"/>
      <c r="S21" s="79"/>
      <c r="T21" s="79"/>
      <c r="U21" s="80"/>
      <c r="V21" s="84" t="s">
        <v>315</v>
      </c>
      <c r="W21" s="85"/>
      <c r="X21" s="85"/>
      <c r="Y21" s="85"/>
      <c r="Z21" s="85"/>
      <c r="AA21" s="86"/>
      <c r="AQ21" s="31" t="s">
        <v>236</v>
      </c>
      <c r="AR21" s="31">
        <v>20</v>
      </c>
      <c r="AS21" s="31">
        <v>41524</v>
      </c>
      <c r="AT21" s="31" t="s">
        <v>145</v>
      </c>
      <c r="AU21" s="32">
        <v>94216.793999999994</v>
      </c>
      <c r="AV21" s="32">
        <v>101420.618</v>
      </c>
      <c r="AW21" s="31" t="s">
        <v>146</v>
      </c>
      <c r="AX21" s="31" t="s">
        <v>147</v>
      </c>
    </row>
    <row r="22" spans="2:52" x14ac:dyDescent="0.2">
      <c r="B22" s="109"/>
      <c r="C22" s="110"/>
      <c r="D22" s="110"/>
      <c r="E22" s="110"/>
      <c r="F22" s="110"/>
      <c r="G22" s="111"/>
      <c r="H22" s="118"/>
      <c r="I22" s="119"/>
      <c r="J22" s="119"/>
      <c r="K22" s="119"/>
      <c r="L22" s="119"/>
      <c r="M22" s="119"/>
      <c r="N22" s="120"/>
      <c r="O22" s="4"/>
      <c r="Q22" s="78" t="s">
        <v>40</v>
      </c>
      <c r="R22" s="79"/>
      <c r="S22" s="79"/>
      <c r="T22" s="79"/>
      <c r="U22" s="80"/>
      <c r="V22" s="84" t="s">
        <v>316</v>
      </c>
      <c r="W22" s="85"/>
      <c r="X22" s="85"/>
      <c r="Y22" s="85"/>
      <c r="Z22" s="85"/>
      <c r="AA22" s="86"/>
      <c r="AQ22" s="31" t="s">
        <v>237</v>
      </c>
      <c r="AR22" s="31">
        <v>21</v>
      </c>
      <c r="AS22" s="31">
        <v>42508</v>
      </c>
      <c r="AT22" s="31" t="s">
        <v>148</v>
      </c>
      <c r="AU22" s="32">
        <v>100410.75199999999</v>
      </c>
      <c r="AV22" s="32">
        <v>101177.542</v>
      </c>
      <c r="AW22" s="31" t="s">
        <v>149</v>
      </c>
      <c r="AX22" s="31" t="s">
        <v>150</v>
      </c>
    </row>
    <row r="23" spans="2:52" x14ac:dyDescent="0.2">
      <c r="B23" s="112"/>
      <c r="C23" s="113"/>
      <c r="D23" s="113"/>
      <c r="E23" s="113"/>
      <c r="F23" s="113"/>
      <c r="G23" s="114"/>
      <c r="H23" s="121"/>
      <c r="I23" s="122"/>
      <c r="J23" s="122"/>
      <c r="K23" s="122"/>
      <c r="L23" s="122"/>
      <c r="M23" s="122"/>
      <c r="N23" s="123"/>
      <c r="O23" s="8"/>
      <c r="Q23" s="78" t="s">
        <v>54</v>
      </c>
      <c r="R23" s="79"/>
      <c r="S23" s="79"/>
      <c r="T23" s="79"/>
      <c r="U23" s="80"/>
      <c r="V23" s="84" t="s">
        <v>317</v>
      </c>
      <c r="W23" s="85"/>
      <c r="X23" s="85"/>
      <c r="Y23" s="85"/>
      <c r="Z23" s="85"/>
      <c r="AA23" s="86"/>
      <c r="AQ23" s="31" t="s">
        <v>238</v>
      </c>
      <c r="AR23" s="31">
        <v>22</v>
      </c>
      <c r="AS23" s="31">
        <v>43604</v>
      </c>
      <c r="AT23" s="31" t="s">
        <v>151</v>
      </c>
      <c r="AU23" s="32">
        <v>98019.505999999994</v>
      </c>
      <c r="AV23" s="32">
        <v>100917.63499999999</v>
      </c>
      <c r="AW23" s="31" t="s">
        <v>152</v>
      </c>
      <c r="AX23" s="31" t="s">
        <v>153</v>
      </c>
    </row>
    <row r="24" spans="2:52" ht="13.5" customHeight="1" thickBot="1" x14ac:dyDescent="0.25">
      <c r="B24" s="167" t="s">
        <v>258</v>
      </c>
      <c r="C24" s="168"/>
      <c r="D24" s="168"/>
      <c r="E24" s="168"/>
      <c r="F24" s="168"/>
      <c r="G24" s="168"/>
      <c r="H24" s="100" t="s">
        <v>294</v>
      </c>
      <c r="I24" s="100"/>
      <c r="J24" s="100"/>
      <c r="K24" s="100"/>
      <c r="L24" s="100"/>
      <c r="M24" s="100"/>
      <c r="N24" s="101"/>
      <c r="Q24" s="89" t="s">
        <v>28</v>
      </c>
      <c r="R24" s="90"/>
      <c r="S24" s="90"/>
      <c r="T24" s="90"/>
      <c r="U24" s="160"/>
      <c r="V24" s="128" t="s">
        <v>318</v>
      </c>
      <c r="W24" s="129"/>
      <c r="X24" s="129"/>
      <c r="Y24" s="129"/>
      <c r="Z24" s="129"/>
      <c r="AA24" s="130"/>
      <c r="AQ24" s="31" t="s">
        <v>239</v>
      </c>
      <c r="AR24" s="31">
        <v>23</v>
      </c>
      <c r="AS24" s="31">
        <v>44103</v>
      </c>
      <c r="AT24" s="31" t="s">
        <v>154</v>
      </c>
      <c r="AU24" s="32">
        <v>97434.460999999996</v>
      </c>
      <c r="AV24" s="32">
        <v>100795.421</v>
      </c>
      <c r="AW24" s="31" t="s">
        <v>155</v>
      </c>
      <c r="AX24" s="31" t="s">
        <v>156</v>
      </c>
    </row>
    <row r="25" spans="2:52" ht="14.25" thickTop="1" thickBot="1" x14ac:dyDescent="0.25">
      <c r="B25" s="167"/>
      <c r="C25" s="168"/>
      <c r="D25" s="168"/>
      <c r="E25" s="168"/>
      <c r="F25" s="168"/>
      <c r="G25" s="168"/>
      <c r="H25" s="100"/>
      <c r="I25" s="100"/>
      <c r="J25" s="100"/>
      <c r="K25" s="100"/>
      <c r="L25" s="100"/>
      <c r="M25" s="100"/>
      <c r="N25" s="101"/>
      <c r="O25" s="3"/>
      <c r="Q25" s="9"/>
      <c r="R25" s="10"/>
      <c r="S25" s="10"/>
      <c r="T25" s="10"/>
      <c r="U25" s="10"/>
      <c r="V25" s="10"/>
      <c r="W25" s="11"/>
      <c r="X25" s="10"/>
      <c r="Y25" s="10"/>
      <c r="Z25" s="10"/>
      <c r="AA25" s="10"/>
      <c r="AQ25" s="31" t="s">
        <v>240</v>
      </c>
      <c r="AR25" s="31">
        <v>24</v>
      </c>
      <c r="AS25" s="31">
        <v>47160</v>
      </c>
      <c r="AT25" s="31" t="s">
        <v>157</v>
      </c>
      <c r="AU25" s="32">
        <v>93315.743000000002</v>
      </c>
      <c r="AV25" s="32">
        <v>99857.755999999994</v>
      </c>
      <c r="AW25" s="31" t="s">
        <v>158</v>
      </c>
      <c r="AX25" s="31" t="s">
        <v>159</v>
      </c>
    </row>
    <row r="26" spans="2:52" ht="14.25" thickTop="1" thickBot="1" x14ac:dyDescent="0.25">
      <c r="B26" s="167"/>
      <c r="C26" s="168"/>
      <c r="D26" s="168"/>
      <c r="E26" s="168"/>
      <c r="F26" s="168"/>
      <c r="G26" s="168"/>
      <c r="H26" s="100"/>
      <c r="I26" s="100"/>
      <c r="J26" s="100"/>
      <c r="K26" s="100"/>
      <c r="L26" s="100"/>
      <c r="M26" s="100"/>
      <c r="N26" s="101"/>
      <c r="O26" s="10"/>
      <c r="Q26" s="67" t="s">
        <v>29</v>
      </c>
      <c r="R26" s="68"/>
      <c r="S26" s="176"/>
      <c r="T26" s="176"/>
      <c r="U26" s="176"/>
      <c r="V26" s="176"/>
      <c r="W26" s="176"/>
      <c r="X26" s="176"/>
      <c r="Y26" s="176"/>
      <c r="Z26" s="177"/>
      <c r="AA26" s="178"/>
      <c r="AQ26" s="31" t="s">
        <v>241</v>
      </c>
      <c r="AR26" s="31">
        <v>25</v>
      </c>
      <c r="AS26" s="31">
        <v>52129</v>
      </c>
      <c r="AT26" s="31" t="s">
        <v>160</v>
      </c>
      <c r="AU26" s="32">
        <v>91133.066000000006</v>
      </c>
      <c r="AV26" s="32">
        <v>98255.748000000007</v>
      </c>
      <c r="AW26" s="31" t="s">
        <v>161</v>
      </c>
      <c r="AX26" s="31" t="s">
        <v>162</v>
      </c>
    </row>
    <row r="27" spans="2:52" ht="13.5" thickTop="1" x14ac:dyDescent="0.2">
      <c r="B27" s="167"/>
      <c r="C27" s="168"/>
      <c r="D27" s="168"/>
      <c r="E27" s="168"/>
      <c r="F27" s="168"/>
      <c r="G27" s="168"/>
      <c r="H27" s="100"/>
      <c r="I27" s="100"/>
      <c r="J27" s="100"/>
      <c r="K27" s="100"/>
      <c r="L27" s="100"/>
      <c r="M27" s="100"/>
      <c r="N27" s="101"/>
      <c r="O27" s="10"/>
      <c r="Q27" s="171" t="s">
        <v>70</v>
      </c>
      <c r="R27" s="172"/>
      <c r="S27" s="39" t="s">
        <v>2</v>
      </c>
      <c r="T27" s="151" t="s">
        <v>0</v>
      </c>
      <c r="U27" s="151"/>
      <c r="V27" s="151"/>
      <c r="W27" s="151"/>
      <c r="X27" s="151"/>
      <c r="Y27" s="151"/>
      <c r="Z27" s="151"/>
      <c r="AA27" s="152"/>
      <c r="AQ27" s="31" t="s">
        <v>242</v>
      </c>
      <c r="AR27" s="31">
        <v>26</v>
      </c>
      <c r="AS27" s="31">
        <v>53939</v>
      </c>
      <c r="AT27" s="31" t="s">
        <v>163</v>
      </c>
      <c r="AU27" s="32">
        <v>98108.985000000001</v>
      </c>
      <c r="AV27" s="32">
        <v>97737.187999999995</v>
      </c>
      <c r="AW27" s="31" t="s">
        <v>164</v>
      </c>
      <c r="AX27" s="31" t="s">
        <v>165</v>
      </c>
    </row>
    <row r="28" spans="2:52" x14ac:dyDescent="0.2">
      <c r="B28" s="70" t="s">
        <v>263</v>
      </c>
      <c r="C28" s="71"/>
      <c r="D28" s="71"/>
      <c r="E28" s="71"/>
      <c r="F28" s="71"/>
      <c r="G28" s="71"/>
      <c r="H28" s="100" t="s">
        <v>309</v>
      </c>
      <c r="I28" s="100"/>
      <c r="J28" s="100"/>
      <c r="K28" s="100"/>
      <c r="L28" s="100"/>
      <c r="M28" s="100"/>
      <c r="N28" s="101"/>
      <c r="O28" s="10"/>
      <c r="Q28" s="157" t="s">
        <v>33</v>
      </c>
      <c r="R28" s="141"/>
      <c r="S28" s="48" t="s">
        <v>335</v>
      </c>
      <c r="T28" s="125"/>
      <c r="U28" s="126"/>
      <c r="V28" s="126"/>
      <c r="W28" s="126"/>
      <c r="X28" s="126"/>
      <c r="Y28" s="126"/>
      <c r="Z28" s="126"/>
      <c r="AA28" s="127"/>
      <c r="AQ28" s="31" t="s">
        <v>243</v>
      </c>
      <c r="AR28" s="31">
        <v>27</v>
      </c>
      <c r="AS28" s="31">
        <v>57083</v>
      </c>
      <c r="AT28" s="31" t="s">
        <v>166</v>
      </c>
      <c r="AU28" s="32">
        <v>93266.726999999999</v>
      </c>
      <c r="AV28" s="32">
        <v>96797.430999999997</v>
      </c>
      <c r="AW28" s="31" t="s">
        <v>167</v>
      </c>
      <c r="AX28" s="31" t="s">
        <v>168</v>
      </c>
    </row>
    <row r="29" spans="2:52" x14ac:dyDescent="0.2">
      <c r="B29" s="70"/>
      <c r="C29" s="71"/>
      <c r="D29" s="71"/>
      <c r="E29" s="71"/>
      <c r="F29" s="71"/>
      <c r="G29" s="71"/>
      <c r="H29" s="100"/>
      <c r="I29" s="100"/>
      <c r="J29" s="100"/>
      <c r="K29" s="100"/>
      <c r="L29" s="100"/>
      <c r="M29" s="100"/>
      <c r="N29" s="101"/>
      <c r="O29" s="10"/>
      <c r="Q29" s="157" t="s">
        <v>34</v>
      </c>
      <c r="R29" s="141"/>
      <c r="S29" s="16"/>
      <c r="T29" s="125"/>
      <c r="U29" s="126"/>
      <c r="V29" s="126"/>
      <c r="W29" s="126"/>
      <c r="X29" s="126"/>
      <c r="Y29" s="126"/>
      <c r="Z29" s="126"/>
      <c r="AA29" s="127"/>
      <c r="AQ29" s="31" t="s">
        <v>244</v>
      </c>
      <c r="AR29" s="31">
        <v>28</v>
      </c>
      <c r="AS29" s="31">
        <v>71518</v>
      </c>
      <c r="AT29" s="31" t="s">
        <v>169</v>
      </c>
      <c r="AU29" s="32">
        <v>95954.178</v>
      </c>
      <c r="AV29" s="32">
        <v>90225.551000000007</v>
      </c>
      <c r="AW29" s="31" t="s">
        <v>170</v>
      </c>
      <c r="AX29" s="31" t="s">
        <v>171</v>
      </c>
    </row>
    <row r="30" spans="2:52" x14ac:dyDescent="0.2">
      <c r="B30" s="70"/>
      <c r="C30" s="71"/>
      <c r="D30" s="71"/>
      <c r="E30" s="71"/>
      <c r="F30" s="71"/>
      <c r="G30" s="71"/>
      <c r="H30" s="100"/>
      <c r="I30" s="100"/>
      <c r="J30" s="100"/>
      <c r="K30" s="100"/>
      <c r="L30" s="100"/>
      <c r="M30" s="100"/>
      <c r="N30" s="101"/>
      <c r="O30" s="10"/>
      <c r="Q30" s="157" t="s">
        <v>35</v>
      </c>
      <c r="R30" s="141"/>
      <c r="S30" s="16"/>
      <c r="T30" s="141"/>
      <c r="U30" s="141"/>
      <c r="V30" s="141"/>
      <c r="W30" s="141"/>
      <c r="X30" s="141"/>
      <c r="Y30" s="141"/>
      <c r="Z30" s="141"/>
      <c r="AA30" s="142"/>
      <c r="AQ30" s="31" t="s">
        <v>245</v>
      </c>
      <c r="AR30" s="31">
        <v>29</v>
      </c>
      <c r="AS30" s="31">
        <v>9047</v>
      </c>
      <c r="AT30" s="31" t="s">
        <v>172</v>
      </c>
      <c r="AU30" s="32">
        <v>100985.86199999999</v>
      </c>
      <c r="AV30" s="32">
        <v>114769.45</v>
      </c>
      <c r="AW30" s="31" t="s">
        <v>173</v>
      </c>
      <c r="AX30" s="31" t="s">
        <v>174</v>
      </c>
    </row>
    <row r="31" spans="2:52" ht="13.5" thickBot="1" x14ac:dyDescent="0.25">
      <c r="B31" s="167" t="s">
        <v>18</v>
      </c>
      <c r="C31" s="168"/>
      <c r="D31" s="168"/>
      <c r="E31" s="168"/>
      <c r="F31" s="168"/>
      <c r="G31" s="168"/>
      <c r="H31" s="74" t="s">
        <v>311</v>
      </c>
      <c r="I31" s="74"/>
      <c r="J31" s="74"/>
      <c r="K31" s="74"/>
      <c r="L31" s="74"/>
      <c r="M31" s="74"/>
      <c r="N31" s="75"/>
      <c r="O31" s="10"/>
      <c r="Q31" s="173" t="s">
        <v>41</v>
      </c>
      <c r="R31" s="174"/>
      <c r="S31" s="17"/>
      <c r="T31" s="174"/>
      <c r="U31" s="174"/>
      <c r="V31" s="174"/>
      <c r="W31" s="174"/>
      <c r="X31" s="174"/>
      <c r="Y31" s="174"/>
      <c r="Z31" s="174"/>
      <c r="AA31" s="175"/>
      <c r="AQ31" s="33" t="s">
        <v>246</v>
      </c>
      <c r="AR31" s="33">
        <v>30</v>
      </c>
      <c r="AS31" s="33">
        <v>6907</v>
      </c>
      <c r="AT31" s="33" t="s">
        <v>214</v>
      </c>
      <c r="AU31" s="34">
        <v>99184.81</v>
      </c>
      <c r="AV31" s="34">
        <v>115662.86</v>
      </c>
      <c r="AW31" s="33" t="s">
        <v>215</v>
      </c>
      <c r="AX31" s="33" t="s">
        <v>216</v>
      </c>
    </row>
    <row r="32" spans="2:52" ht="14.25" thickTop="1" thickBot="1" x14ac:dyDescent="0.25">
      <c r="B32" s="167"/>
      <c r="C32" s="168"/>
      <c r="D32" s="168"/>
      <c r="E32" s="168"/>
      <c r="F32" s="168"/>
      <c r="G32" s="168"/>
      <c r="H32" s="74"/>
      <c r="I32" s="74"/>
      <c r="J32" s="74"/>
      <c r="K32" s="74"/>
      <c r="L32" s="74"/>
      <c r="M32" s="74"/>
      <c r="N32" s="75"/>
      <c r="O32" s="10"/>
      <c r="Q32" s="10"/>
      <c r="R32" s="10"/>
      <c r="S32" s="10"/>
      <c r="T32" s="10"/>
      <c r="U32" s="10"/>
      <c r="V32" s="10"/>
      <c r="W32" s="10"/>
      <c r="X32" s="10"/>
      <c r="Y32" s="10"/>
      <c r="Z32" s="10"/>
      <c r="AA32" s="10"/>
      <c r="AQ32" s="31" t="s">
        <v>247</v>
      </c>
      <c r="AR32" s="31">
        <v>31</v>
      </c>
      <c r="AS32" s="31">
        <v>23647</v>
      </c>
      <c r="AT32" s="31" t="s">
        <v>175</v>
      </c>
      <c r="AU32" s="32">
        <v>97408.464999999997</v>
      </c>
      <c r="AV32" s="32">
        <v>108231.685</v>
      </c>
      <c r="AW32" s="31" t="s">
        <v>176</v>
      </c>
      <c r="AX32" s="31" t="s">
        <v>177</v>
      </c>
    </row>
    <row r="33" spans="2:50" ht="14.25" thickTop="1" thickBot="1" x14ac:dyDescent="0.25">
      <c r="B33" s="169"/>
      <c r="C33" s="170"/>
      <c r="D33" s="170"/>
      <c r="E33" s="170"/>
      <c r="F33" s="170"/>
      <c r="G33" s="170"/>
      <c r="H33" s="76"/>
      <c r="I33" s="76"/>
      <c r="J33" s="76"/>
      <c r="K33" s="76"/>
      <c r="L33" s="76"/>
      <c r="M33" s="76"/>
      <c r="N33" s="77"/>
      <c r="O33" s="10"/>
      <c r="Q33" s="199" t="s">
        <v>63</v>
      </c>
      <c r="R33" s="176"/>
      <c r="S33" s="176"/>
      <c r="T33" s="176"/>
      <c r="U33" s="176"/>
      <c r="V33" s="176"/>
      <c r="W33" s="176"/>
      <c r="X33" s="176"/>
      <c r="Y33" s="176"/>
      <c r="Z33" s="176"/>
      <c r="AA33" s="178"/>
      <c r="AQ33" s="31" t="s">
        <v>259</v>
      </c>
      <c r="AR33" s="31">
        <v>32</v>
      </c>
      <c r="AS33" s="31">
        <v>26983</v>
      </c>
      <c r="AT33" s="31" t="s">
        <v>178</v>
      </c>
      <c r="AU33" s="32">
        <v>101554.558</v>
      </c>
      <c r="AV33" s="32">
        <v>105887.973</v>
      </c>
      <c r="AW33" s="31" t="s">
        <v>179</v>
      </c>
      <c r="AX33" s="31" t="s">
        <v>180</v>
      </c>
    </row>
    <row r="34" spans="2:50" ht="14.25" thickTop="1" thickBot="1" x14ac:dyDescent="0.25">
      <c r="O34" s="10"/>
      <c r="P34" s="12"/>
      <c r="Q34" s="200" t="s">
        <v>74</v>
      </c>
      <c r="R34" s="158" t="s">
        <v>42</v>
      </c>
      <c r="S34" s="153" t="s">
        <v>43</v>
      </c>
      <c r="T34" s="154"/>
      <c r="U34" s="155"/>
      <c r="V34" s="156" t="s">
        <v>75</v>
      </c>
      <c r="W34" s="154"/>
      <c r="X34" s="184" t="s">
        <v>14</v>
      </c>
      <c r="Y34" s="185"/>
      <c r="Z34" s="185"/>
      <c r="AA34" s="186"/>
      <c r="AQ34" s="31" t="s">
        <v>248</v>
      </c>
      <c r="AR34" s="31">
        <v>33</v>
      </c>
      <c r="AS34" s="31">
        <v>28871</v>
      </c>
      <c r="AT34" s="31" t="s">
        <v>181</v>
      </c>
      <c r="AU34" s="32">
        <v>99825.66</v>
      </c>
      <c r="AV34" s="32">
        <v>105000.85799999999</v>
      </c>
      <c r="AW34" s="31" t="s">
        <v>182</v>
      </c>
      <c r="AX34" s="31" t="s">
        <v>183</v>
      </c>
    </row>
    <row r="35" spans="2:50" ht="14.25" thickTop="1" thickBot="1" x14ac:dyDescent="0.25">
      <c r="B35" s="81" t="s">
        <v>26</v>
      </c>
      <c r="C35" s="82"/>
      <c r="D35" s="82"/>
      <c r="E35" s="82"/>
      <c r="F35" s="82"/>
      <c r="G35" s="82"/>
      <c r="H35" s="82"/>
      <c r="I35" s="82"/>
      <c r="J35" s="82"/>
      <c r="K35" s="82"/>
      <c r="L35" s="82"/>
      <c r="M35" s="82"/>
      <c r="N35" s="83"/>
      <c r="O35" s="10"/>
      <c r="P35" s="12"/>
      <c r="Q35" s="201"/>
      <c r="R35" s="159"/>
      <c r="S35" s="36" t="s">
        <v>44</v>
      </c>
      <c r="T35" s="37" t="s">
        <v>45</v>
      </c>
      <c r="U35" s="38" t="s">
        <v>46</v>
      </c>
      <c r="V35" s="161" t="s">
        <v>76</v>
      </c>
      <c r="W35" s="162"/>
      <c r="X35" s="187" t="s">
        <v>336</v>
      </c>
      <c r="Y35" s="188"/>
      <c r="Z35" s="188"/>
      <c r="AA35" s="189"/>
      <c r="AQ35" s="31" t="s">
        <v>249</v>
      </c>
      <c r="AR35" s="31">
        <v>34</v>
      </c>
      <c r="AS35" s="31">
        <v>32883</v>
      </c>
      <c r="AT35" s="31" t="s">
        <v>184</v>
      </c>
      <c r="AU35" s="32">
        <v>95020.732999999993</v>
      </c>
      <c r="AV35" s="32">
        <v>103630.179</v>
      </c>
      <c r="AW35" s="33" t="s">
        <v>185</v>
      </c>
      <c r="AX35" s="33" t="s">
        <v>186</v>
      </c>
    </row>
    <row r="36" spans="2:50" ht="13.5" thickTop="1" x14ac:dyDescent="0.2">
      <c r="B36" s="204"/>
      <c r="C36" s="205"/>
      <c r="D36" s="205"/>
      <c r="E36" s="205"/>
      <c r="F36" s="205"/>
      <c r="G36" s="205"/>
      <c r="H36" s="205"/>
      <c r="I36" s="205"/>
      <c r="J36" s="205"/>
      <c r="K36" s="205"/>
      <c r="L36" s="205"/>
      <c r="M36" s="205"/>
      <c r="N36" s="206"/>
      <c r="O36" s="10"/>
      <c r="P36" s="12"/>
      <c r="Q36" s="1" t="s">
        <v>3</v>
      </c>
      <c r="R36" s="25">
        <v>1</v>
      </c>
      <c r="S36" s="1" t="s">
        <v>1</v>
      </c>
      <c r="T36" s="49">
        <v>1</v>
      </c>
      <c r="U36" s="50"/>
      <c r="V36" s="161" t="str">
        <f>+IF(X36="","","HORARIO DEL PERÍODO No. 2")</f>
        <v>HORARIO DEL PERÍODO No. 2</v>
      </c>
      <c r="W36" s="162"/>
      <c r="X36" s="187" t="s">
        <v>337</v>
      </c>
      <c r="Y36" s="188"/>
      <c r="Z36" s="188"/>
      <c r="AA36" s="189"/>
      <c r="AQ36" s="31" t="s">
        <v>250</v>
      </c>
      <c r="AR36" s="31">
        <v>35</v>
      </c>
      <c r="AS36" s="31">
        <v>33144</v>
      </c>
      <c r="AT36" s="31" t="s">
        <v>187</v>
      </c>
      <c r="AU36" s="32">
        <v>91534.834000000003</v>
      </c>
      <c r="AV36" s="32">
        <v>103546.192</v>
      </c>
      <c r="AW36" s="31" t="s">
        <v>188</v>
      </c>
      <c r="AX36" s="31" t="s">
        <v>189</v>
      </c>
    </row>
    <row r="37" spans="2:50" x14ac:dyDescent="0.2">
      <c r="B37" s="207"/>
      <c r="C37" s="188"/>
      <c r="D37" s="188"/>
      <c r="E37" s="188"/>
      <c r="F37" s="188"/>
      <c r="G37" s="188"/>
      <c r="H37" s="188"/>
      <c r="I37" s="188"/>
      <c r="J37" s="188"/>
      <c r="K37" s="188"/>
      <c r="L37" s="188"/>
      <c r="M37" s="188"/>
      <c r="N37" s="189"/>
      <c r="O37" s="13"/>
      <c r="P37" s="12"/>
      <c r="Q37" s="197" t="s">
        <v>295</v>
      </c>
      <c r="R37" s="202">
        <v>2</v>
      </c>
      <c r="S37" s="1" t="s">
        <v>15</v>
      </c>
      <c r="T37" s="49">
        <v>2</v>
      </c>
      <c r="U37" s="50"/>
      <c r="V37" s="161" t="str">
        <f>+IF(X37="","","HORARIO DEL PERÍODO No. 3")</f>
        <v/>
      </c>
      <c r="W37" s="162"/>
      <c r="X37" s="187"/>
      <c r="Y37" s="188"/>
      <c r="Z37" s="188"/>
      <c r="AA37" s="189"/>
      <c r="AD37" s="141"/>
      <c r="AE37" s="141"/>
      <c r="AF37" s="141"/>
      <c r="AG37" s="141"/>
      <c r="AH37" s="141"/>
      <c r="AI37" s="142"/>
      <c r="AQ37" s="31" t="s">
        <v>251</v>
      </c>
      <c r="AR37" s="31">
        <v>36</v>
      </c>
      <c r="AS37" s="31">
        <v>37173</v>
      </c>
      <c r="AT37" s="31" t="s">
        <v>190</v>
      </c>
      <c r="AU37" s="32">
        <v>93136.86</v>
      </c>
      <c r="AV37" s="32">
        <v>102519.726</v>
      </c>
      <c r="AW37" s="31" t="s">
        <v>191</v>
      </c>
      <c r="AX37" s="31" t="s">
        <v>192</v>
      </c>
    </row>
    <row r="38" spans="2:50" x14ac:dyDescent="0.2">
      <c r="B38" s="207"/>
      <c r="C38" s="188"/>
      <c r="D38" s="188"/>
      <c r="E38" s="188"/>
      <c r="F38" s="188"/>
      <c r="G38" s="188"/>
      <c r="H38" s="188"/>
      <c r="I38" s="188"/>
      <c r="J38" s="188"/>
      <c r="K38" s="188"/>
      <c r="L38" s="188"/>
      <c r="M38" s="188"/>
      <c r="N38" s="189"/>
      <c r="O38" s="14"/>
      <c r="P38" s="12"/>
      <c r="Q38" s="198"/>
      <c r="R38" s="203"/>
      <c r="S38" s="1" t="s">
        <v>69</v>
      </c>
      <c r="T38" s="49">
        <v>3</v>
      </c>
      <c r="U38" s="50"/>
      <c r="V38" s="162" t="s">
        <v>48</v>
      </c>
      <c r="W38" s="87"/>
      <c r="X38" s="87"/>
      <c r="Y38" s="187">
        <v>6</v>
      </c>
      <c r="Z38" s="188"/>
      <c r="AA38" s="189"/>
      <c r="AQ38" s="31" t="s">
        <v>252</v>
      </c>
      <c r="AR38" s="31">
        <v>37</v>
      </c>
      <c r="AS38" s="31">
        <v>38632</v>
      </c>
      <c r="AT38" s="31" t="s">
        <v>193</v>
      </c>
      <c r="AU38" s="32">
        <v>95905.73</v>
      </c>
      <c r="AV38" s="32">
        <v>102128.974</v>
      </c>
      <c r="AW38" s="31" t="s">
        <v>194</v>
      </c>
      <c r="AX38" s="31" t="s">
        <v>195</v>
      </c>
    </row>
    <row r="39" spans="2:50" x14ac:dyDescent="0.2">
      <c r="B39" s="207"/>
      <c r="C39" s="188"/>
      <c r="D39" s="188"/>
      <c r="E39" s="188"/>
      <c r="F39" s="188"/>
      <c r="G39" s="188"/>
      <c r="H39" s="188"/>
      <c r="I39" s="188"/>
      <c r="J39" s="188"/>
      <c r="K39" s="188"/>
      <c r="L39" s="188"/>
      <c r="M39" s="188"/>
      <c r="N39" s="189"/>
      <c r="O39" s="10"/>
      <c r="P39" s="12"/>
      <c r="Q39" s="1" t="s">
        <v>4</v>
      </c>
      <c r="R39" s="25">
        <v>2</v>
      </c>
      <c r="S39" s="1" t="s">
        <v>68</v>
      </c>
      <c r="T39" s="49">
        <v>4</v>
      </c>
      <c r="U39" s="50"/>
      <c r="V39" s="182" t="s">
        <v>49</v>
      </c>
      <c r="W39" s="183"/>
      <c r="X39" s="183"/>
      <c r="Y39" s="187" t="s">
        <v>338</v>
      </c>
      <c r="Z39" s="188"/>
      <c r="AA39" s="189"/>
      <c r="AQ39" s="31" t="s">
        <v>253</v>
      </c>
      <c r="AR39" s="31">
        <v>38</v>
      </c>
      <c r="AS39" s="31">
        <v>46626</v>
      </c>
      <c r="AT39" s="31" t="s">
        <v>196</v>
      </c>
      <c r="AU39" s="32">
        <v>88907.770999999993</v>
      </c>
      <c r="AV39" s="32">
        <v>100085.94</v>
      </c>
      <c r="AW39" s="31" t="s">
        <v>197</v>
      </c>
      <c r="AX39" s="31" t="s">
        <v>198</v>
      </c>
    </row>
    <row r="40" spans="2:50" ht="13.5" thickBot="1" x14ac:dyDescent="0.25">
      <c r="B40" s="207"/>
      <c r="C40" s="188"/>
      <c r="D40" s="188"/>
      <c r="E40" s="188"/>
      <c r="F40" s="188"/>
      <c r="G40" s="188"/>
      <c r="H40" s="188"/>
      <c r="I40" s="188"/>
      <c r="J40" s="188"/>
      <c r="K40" s="188"/>
      <c r="L40" s="188"/>
      <c r="M40" s="188"/>
      <c r="N40" s="189"/>
      <c r="O40" s="10"/>
      <c r="P40" s="12"/>
      <c r="Q40" s="197" t="s">
        <v>296</v>
      </c>
      <c r="R40" s="202">
        <v>2</v>
      </c>
      <c r="S40" s="193"/>
      <c r="T40" s="194"/>
      <c r="U40" s="195"/>
      <c r="V40" s="196" t="s">
        <v>51</v>
      </c>
      <c r="W40" s="124"/>
      <c r="X40" s="124"/>
      <c r="Y40" s="190">
        <v>10</v>
      </c>
      <c r="Z40" s="191"/>
      <c r="AA40" s="192"/>
      <c r="AQ40" s="31" t="s">
        <v>254</v>
      </c>
      <c r="AR40" s="31">
        <v>39</v>
      </c>
      <c r="AS40" s="31">
        <v>56123</v>
      </c>
      <c r="AT40" s="31" t="s">
        <v>199</v>
      </c>
      <c r="AU40" s="32">
        <v>99110.498000000007</v>
      </c>
      <c r="AV40" s="32">
        <v>97048.406000000003</v>
      </c>
      <c r="AW40" s="31" t="s">
        <v>200</v>
      </c>
      <c r="AX40" s="31" t="s">
        <v>201</v>
      </c>
    </row>
    <row r="41" spans="2:50" ht="13.5" thickTop="1" x14ac:dyDescent="0.2">
      <c r="B41" s="207"/>
      <c r="C41" s="188"/>
      <c r="D41" s="188"/>
      <c r="E41" s="188"/>
      <c r="F41" s="188"/>
      <c r="G41" s="188"/>
      <c r="H41" s="188"/>
      <c r="I41" s="188"/>
      <c r="J41" s="188"/>
      <c r="K41" s="188"/>
      <c r="L41" s="188"/>
      <c r="M41" s="188"/>
      <c r="N41" s="189"/>
      <c r="O41" s="10"/>
      <c r="P41" s="12"/>
      <c r="Q41" s="198"/>
      <c r="R41" s="203"/>
      <c r="S41" s="163" t="s">
        <v>30</v>
      </c>
      <c r="T41" s="164"/>
      <c r="U41" s="164"/>
      <c r="V41" s="165"/>
      <c r="W41" s="165"/>
      <c r="X41" s="165"/>
      <c r="Y41" s="165"/>
      <c r="Z41" s="165"/>
      <c r="AA41" s="166"/>
      <c r="AQ41" s="33" t="s">
        <v>255</v>
      </c>
      <c r="AR41" s="33">
        <v>40</v>
      </c>
      <c r="AS41" s="33">
        <v>25654</v>
      </c>
      <c r="AT41" s="33" t="s">
        <v>202</v>
      </c>
      <c r="AU41" s="34">
        <v>100877.724</v>
      </c>
      <c r="AV41" s="34">
        <v>106948.649</v>
      </c>
      <c r="AW41" s="34" t="s">
        <v>203</v>
      </c>
      <c r="AX41" s="34" t="s">
        <v>204</v>
      </c>
    </row>
    <row r="42" spans="2:50" x14ac:dyDescent="0.2">
      <c r="B42" s="207"/>
      <c r="C42" s="188"/>
      <c r="D42" s="188"/>
      <c r="E42" s="188"/>
      <c r="F42" s="188"/>
      <c r="G42" s="188"/>
      <c r="H42" s="188"/>
      <c r="I42" s="188"/>
      <c r="J42" s="188"/>
      <c r="K42" s="188"/>
      <c r="L42" s="188"/>
      <c r="M42" s="188"/>
      <c r="N42" s="189"/>
      <c r="O42" s="10"/>
      <c r="P42" s="12"/>
      <c r="Q42" s="1" t="s">
        <v>5</v>
      </c>
      <c r="R42" s="18">
        <v>2</v>
      </c>
      <c r="S42" s="179" t="s">
        <v>31</v>
      </c>
      <c r="T42" s="180"/>
      <c r="U42" s="180"/>
      <c r="V42" s="180"/>
      <c r="W42" s="180"/>
      <c r="X42" s="180"/>
      <c r="Y42" s="180"/>
      <c r="Z42" s="180" t="s">
        <v>32</v>
      </c>
      <c r="AA42" s="181"/>
      <c r="AQ42" s="33" t="s">
        <v>256</v>
      </c>
      <c r="AR42" s="33">
        <v>41</v>
      </c>
      <c r="AS42" s="33">
        <v>26356</v>
      </c>
      <c r="AT42" s="33" t="s">
        <v>205</v>
      </c>
      <c r="AU42" s="34">
        <v>96512.08</v>
      </c>
      <c r="AV42" s="34">
        <v>106261.51300000001</v>
      </c>
      <c r="AW42" s="34" t="s">
        <v>206</v>
      </c>
      <c r="AX42" s="34" t="s">
        <v>207</v>
      </c>
    </row>
    <row r="43" spans="2:50" x14ac:dyDescent="0.2">
      <c r="B43" s="207"/>
      <c r="C43" s="188"/>
      <c r="D43" s="188"/>
      <c r="E43" s="188"/>
      <c r="F43" s="188"/>
      <c r="G43" s="188"/>
      <c r="H43" s="188"/>
      <c r="I43" s="188"/>
      <c r="J43" s="188"/>
      <c r="K43" s="188"/>
      <c r="L43" s="188"/>
      <c r="M43" s="188"/>
      <c r="N43" s="189"/>
      <c r="O43" s="10"/>
      <c r="P43" s="12"/>
      <c r="Q43" s="41" t="s">
        <v>297</v>
      </c>
      <c r="R43" s="42">
        <v>2.5</v>
      </c>
      <c r="S43" s="138"/>
      <c r="T43" s="139"/>
      <c r="U43" s="139"/>
      <c r="V43" s="139"/>
      <c r="W43" s="139"/>
      <c r="X43" s="139"/>
      <c r="Y43" s="139"/>
      <c r="Z43" s="139"/>
      <c r="AA43" s="140"/>
      <c r="AQ43" s="33" t="s">
        <v>257</v>
      </c>
      <c r="AR43" s="33">
        <v>42</v>
      </c>
      <c r="AS43" s="33">
        <v>17606</v>
      </c>
      <c r="AT43" s="33" t="s">
        <v>208</v>
      </c>
      <c r="AU43" s="34">
        <v>96860.635999999999</v>
      </c>
      <c r="AV43" s="34">
        <v>111021.019</v>
      </c>
      <c r="AW43" s="34" t="s">
        <v>209</v>
      </c>
      <c r="AX43" s="35" t="s">
        <v>210</v>
      </c>
    </row>
    <row r="44" spans="2:50" x14ac:dyDescent="0.2">
      <c r="B44" s="207"/>
      <c r="C44" s="188"/>
      <c r="D44" s="188"/>
      <c r="E44" s="188"/>
      <c r="F44" s="188"/>
      <c r="G44" s="188"/>
      <c r="H44" s="188"/>
      <c r="I44" s="188"/>
      <c r="J44" s="188"/>
      <c r="K44" s="188"/>
      <c r="L44" s="188"/>
      <c r="M44" s="188"/>
      <c r="N44" s="189"/>
      <c r="O44" s="10"/>
      <c r="P44" s="12"/>
      <c r="Q44" s="1" t="s">
        <v>53</v>
      </c>
      <c r="R44" s="18">
        <v>2.5</v>
      </c>
      <c r="S44" s="138"/>
      <c r="T44" s="139"/>
      <c r="U44" s="139"/>
      <c r="V44" s="139"/>
      <c r="W44" s="139"/>
      <c r="X44" s="139"/>
      <c r="Y44" s="139"/>
      <c r="Z44" s="139"/>
      <c r="AA44" s="140"/>
      <c r="AQ44" s="33" t="s">
        <v>285</v>
      </c>
      <c r="AR44" s="33">
        <v>48</v>
      </c>
      <c r="AS44" s="33">
        <v>23645</v>
      </c>
      <c r="AT44" s="33" t="s">
        <v>264</v>
      </c>
      <c r="AU44" s="34">
        <v>106808</v>
      </c>
      <c r="AV44" s="34">
        <v>108232</v>
      </c>
      <c r="AW44" s="34" t="s">
        <v>271</v>
      </c>
      <c r="AX44" s="35" t="s">
        <v>272</v>
      </c>
    </row>
    <row r="45" spans="2:50" x14ac:dyDescent="0.2">
      <c r="B45" s="207"/>
      <c r="C45" s="188"/>
      <c r="D45" s="188"/>
      <c r="E45" s="188"/>
      <c r="F45" s="188"/>
      <c r="G45" s="188"/>
      <c r="H45" s="188"/>
      <c r="I45" s="188"/>
      <c r="J45" s="188"/>
      <c r="K45" s="188"/>
      <c r="L45" s="188"/>
      <c r="M45" s="188"/>
      <c r="N45" s="189"/>
      <c r="O45" s="10"/>
      <c r="P45" s="12"/>
      <c r="Q45" s="1" t="s">
        <v>6</v>
      </c>
      <c r="R45" s="18">
        <v>2</v>
      </c>
      <c r="S45" s="138"/>
      <c r="T45" s="139"/>
      <c r="U45" s="139"/>
      <c r="V45" s="139"/>
      <c r="W45" s="139"/>
      <c r="X45" s="139"/>
      <c r="Y45" s="139"/>
      <c r="Z45" s="139"/>
      <c r="AA45" s="140"/>
      <c r="AQ45" s="33" t="s">
        <v>286</v>
      </c>
      <c r="AR45" s="33">
        <v>49</v>
      </c>
      <c r="AS45" s="33">
        <v>1539</v>
      </c>
      <c r="AT45" s="33" t="s">
        <v>265</v>
      </c>
      <c r="AU45" s="34">
        <v>100080</v>
      </c>
      <c r="AV45" s="34">
        <v>118489</v>
      </c>
      <c r="AW45" s="34" t="s">
        <v>273</v>
      </c>
      <c r="AX45" s="35" t="s">
        <v>274</v>
      </c>
    </row>
    <row r="46" spans="2:50" x14ac:dyDescent="0.2">
      <c r="B46" s="207"/>
      <c r="C46" s="188"/>
      <c r="D46" s="188"/>
      <c r="E46" s="188"/>
      <c r="F46" s="188"/>
      <c r="G46" s="188"/>
      <c r="H46" s="188"/>
      <c r="I46" s="188"/>
      <c r="J46" s="188"/>
      <c r="K46" s="188"/>
      <c r="L46" s="188"/>
      <c r="M46" s="188"/>
      <c r="N46" s="189"/>
      <c r="O46" s="10"/>
      <c r="P46" s="12"/>
      <c r="Q46" s="1" t="s">
        <v>7</v>
      </c>
      <c r="R46" s="18">
        <v>2</v>
      </c>
      <c r="S46" s="138"/>
      <c r="T46" s="139"/>
      <c r="U46" s="139"/>
      <c r="V46" s="139"/>
      <c r="W46" s="139"/>
      <c r="X46" s="139"/>
      <c r="Y46" s="139"/>
      <c r="Z46" s="139"/>
      <c r="AA46" s="140"/>
      <c r="AQ46" s="33" t="s">
        <v>287</v>
      </c>
      <c r="AR46" s="33">
        <v>50</v>
      </c>
      <c r="AS46" s="33">
        <v>695</v>
      </c>
      <c r="AT46" s="33" t="s">
        <v>266</v>
      </c>
      <c r="AU46" s="34">
        <v>105495</v>
      </c>
      <c r="AV46" s="34">
        <v>120747</v>
      </c>
      <c r="AW46" s="34" t="s">
        <v>275</v>
      </c>
      <c r="AX46" s="35" t="s">
        <v>276</v>
      </c>
    </row>
    <row r="47" spans="2:50" x14ac:dyDescent="0.2">
      <c r="B47" s="207"/>
      <c r="C47" s="188"/>
      <c r="D47" s="188"/>
      <c r="E47" s="188"/>
      <c r="F47" s="188"/>
      <c r="G47" s="188"/>
      <c r="H47" s="188"/>
      <c r="I47" s="188"/>
      <c r="J47" s="188"/>
      <c r="K47" s="188"/>
      <c r="L47" s="188"/>
      <c r="M47" s="188"/>
      <c r="N47" s="189"/>
      <c r="O47" s="10"/>
      <c r="P47" s="12"/>
      <c r="Q47" s="1" t="s">
        <v>8</v>
      </c>
      <c r="R47" s="18">
        <v>2.5</v>
      </c>
      <c r="S47" s="138"/>
      <c r="T47" s="139"/>
      <c r="U47" s="139"/>
      <c r="V47" s="139"/>
      <c r="W47" s="139"/>
      <c r="X47" s="139"/>
      <c r="Y47" s="139"/>
      <c r="Z47" s="139"/>
      <c r="AA47" s="140"/>
      <c r="AQ47" s="33" t="s">
        <v>288</v>
      </c>
      <c r="AR47" s="33">
        <v>51</v>
      </c>
      <c r="AS47" s="33">
        <v>9508</v>
      </c>
      <c r="AT47" s="33" t="s">
        <v>267</v>
      </c>
      <c r="AU47" s="34">
        <v>94593</v>
      </c>
      <c r="AV47" s="34">
        <v>114546</v>
      </c>
      <c r="AW47" s="34" t="s">
        <v>277</v>
      </c>
      <c r="AX47" s="35" t="s">
        <v>278</v>
      </c>
    </row>
    <row r="48" spans="2:50" x14ac:dyDescent="0.2">
      <c r="B48" s="207"/>
      <c r="C48" s="188"/>
      <c r="D48" s="188"/>
      <c r="E48" s="188"/>
      <c r="F48" s="188"/>
      <c r="G48" s="188"/>
      <c r="H48" s="188"/>
      <c r="I48" s="188"/>
      <c r="J48" s="188"/>
      <c r="K48" s="188"/>
      <c r="L48" s="188"/>
      <c r="M48" s="188"/>
      <c r="N48" s="189"/>
      <c r="O48" s="10"/>
      <c r="P48" s="12"/>
      <c r="Q48" s="1" t="s">
        <v>9</v>
      </c>
      <c r="R48" s="18">
        <v>2.5</v>
      </c>
      <c r="S48" s="138"/>
      <c r="T48" s="139"/>
      <c r="U48" s="139"/>
      <c r="V48" s="139"/>
      <c r="W48" s="139"/>
      <c r="X48" s="139"/>
      <c r="Y48" s="139"/>
      <c r="Z48" s="139"/>
      <c r="AA48" s="140"/>
      <c r="AQ48" s="33" t="s">
        <v>289</v>
      </c>
      <c r="AR48" s="33">
        <v>52</v>
      </c>
      <c r="AS48" s="33">
        <v>17939</v>
      </c>
      <c r="AT48" s="33" t="s">
        <v>268</v>
      </c>
      <c r="AU48" s="34">
        <v>89848</v>
      </c>
      <c r="AV48" s="34">
        <v>110856</v>
      </c>
      <c r="AW48" s="34" t="s">
        <v>279</v>
      </c>
      <c r="AX48" s="35" t="s">
        <v>280</v>
      </c>
    </row>
    <row r="49" spans="2:50" x14ac:dyDescent="0.2">
      <c r="B49" s="207"/>
      <c r="C49" s="188"/>
      <c r="D49" s="188"/>
      <c r="E49" s="188"/>
      <c r="F49" s="188"/>
      <c r="G49" s="188"/>
      <c r="H49" s="188"/>
      <c r="I49" s="188"/>
      <c r="J49" s="188"/>
      <c r="K49" s="188"/>
      <c r="L49" s="188"/>
      <c r="M49" s="188"/>
      <c r="N49" s="189"/>
      <c r="O49" s="10"/>
      <c r="P49" s="12"/>
      <c r="Q49" s="41" t="s">
        <v>298</v>
      </c>
      <c r="R49" s="42">
        <v>2.5</v>
      </c>
      <c r="S49" s="138"/>
      <c r="T49" s="139"/>
      <c r="U49" s="139"/>
      <c r="V49" s="139"/>
      <c r="W49" s="139"/>
      <c r="X49" s="139"/>
      <c r="Y49" s="139"/>
      <c r="Z49" s="139"/>
      <c r="AA49" s="140"/>
      <c r="AQ49" s="33" t="s">
        <v>290</v>
      </c>
      <c r="AR49" s="33">
        <v>53</v>
      </c>
      <c r="AS49" s="33">
        <v>200001</v>
      </c>
      <c r="AT49" s="33" t="s">
        <v>269</v>
      </c>
      <c r="AU49" s="34">
        <v>82887</v>
      </c>
      <c r="AV49" s="34">
        <v>96043</v>
      </c>
      <c r="AW49" s="34" t="s">
        <v>281</v>
      </c>
      <c r="AX49" s="35" t="s">
        <v>282</v>
      </c>
    </row>
    <row r="50" spans="2:50" x14ac:dyDescent="0.2">
      <c r="B50" s="207"/>
      <c r="C50" s="188"/>
      <c r="D50" s="188"/>
      <c r="E50" s="188"/>
      <c r="F50" s="188"/>
      <c r="G50" s="188"/>
      <c r="H50" s="188"/>
      <c r="I50" s="188"/>
      <c r="J50" s="188"/>
      <c r="K50" s="188"/>
      <c r="L50" s="188"/>
      <c r="M50" s="188"/>
      <c r="N50" s="189"/>
      <c r="O50" s="10"/>
      <c r="P50" s="12"/>
      <c r="Q50" s="1" t="s">
        <v>10</v>
      </c>
      <c r="R50" s="18">
        <v>2.5</v>
      </c>
      <c r="S50" s="138"/>
      <c r="T50" s="139"/>
      <c r="U50" s="139"/>
      <c r="V50" s="139"/>
      <c r="W50" s="139"/>
      <c r="X50" s="139"/>
      <c r="Y50" s="139"/>
      <c r="Z50" s="139"/>
      <c r="AA50" s="140"/>
      <c r="AQ50" s="33" t="s">
        <v>291</v>
      </c>
      <c r="AR50" s="33">
        <v>55</v>
      </c>
      <c r="AS50" s="33">
        <v>72992</v>
      </c>
      <c r="AT50" s="33" t="s">
        <v>270</v>
      </c>
      <c r="AU50" s="34">
        <v>96671</v>
      </c>
      <c r="AV50" s="34">
        <v>89196</v>
      </c>
      <c r="AW50" s="34" t="s">
        <v>283</v>
      </c>
      <c r="AX50" s="35" t="s">
        <v>284</v>
      </c>
    </row>
    <row r="51" spans="2:50" x14ac:dyDescent="0.2">
      <c r="B51" s="207"/>
      <c r="C51" s="188"/>
      <c r="D51" s="188"/>
      <c r="E51" s="188"/>
      <c r="F51" s="188"/>
      <c r="G51" s="188"/>
      <c r="H51" s="188"/>
      <c r="I51" s="188"/>
      <c r="J51" s="188"/>
      <c r="K51" s="188"/>
      <c r="L51" s="188"/>
      <c r="M51" s="188"/>
      <c r="N51" s="189"/>
      <c r="O51" s="10"/>
      <c r="P51" s="12"/>
      <c r="Q51" s="1" t="s">
        <v>11</v>
      </c>
      <c r="R51" s="18">
        <v>2.5</v>
      </c>
      <c r="S51" s="138"/>
      <c r="T51" s="139"/>
      <c r="U51" s="139"/>
      <c r="V51" s="139"/>
      <c r="W51" s="139"/>
      <c r="X51" s="139"/>
      <c r="Y51" s="139"/>
      <c r="Z51" s="139"/>
      <c r="AA51" s="140"/>
    </row>
    <row r="52" spans="2:50" x14ac:dyDescent="0.2">
      <c r="B52" s="207"/>
      <c r="C52" s="188"/>
      <c r="D52" s="188"/>
      <c r="E52" s="188"/>
      <c r="F52" s="188"/>
      <c r="G52" s="188"/>
      <c r="H52" s="188"/>
      <c r="I52" s="188"/>
      <c r="J52" s="188"/>
      <c r="K52" s="188"/>
      <c r="L52" s="188"/>
      <c r="M52" s="188"/>
      <c r="N52" s="189"/>
      <c r="O52" s="10"/>
      <c r="P52" s="12"/>
      <c r="Q52" s="1" t="s">
        <v>12</v>
      </c>
      <c r="R52" s="18">
        <v>0.5</v>
      </c>
      <c r="S52" s="138"/>
      <c r="T52" s="139"/>
      <c r="U52" s="139"/>
      <c r="V52" s="139"/>
      <c r="W52" s="139"/>
      <c r="X52" s="139"/>
      <c r="Y52" s="139"/>
      <c r="Z52" s="139"/>
      <c r="AA52" s="140"/>
    </row>
    <row r="53" spans="2:50" ht="13.5" thickBot="1" x14ac:dyDescent="0.25">
      <c r="B53" s="207"/>
      <c r="C53" s="188"/>
      <c r="D53" s="188"/>
      <c r="E53" s="188"/>
      <c r="F53" s="188"/>
      <c r="G53" s="188"/>
      <c r="H53" s="188"/>
      <c r="I53" s="188"/>
      <c r="J53" s="188"/>
      <c r="K53" s="188"/>
      <c r="L53" s="188"/>
      <c r="M53" s="188"/>
      <c r="N53" s="189"/>
      <c r="O53" s="10"/>
      <c r="P53" s="12"/>
      <c r="Q53" s="2" t="s">
        <v>13</v>
      </c>
      <c r="R53" s="19">
        <v>0.3</v>
      </c>
      <c r="S53" s="237"/>
      <c r="T53" s="238"/>
      <c r="U53" s="238"/>
      <c r="V53" s="238"/>
      <c r="W53" s="238"/>
      <c r="X53" s="238"/>
      <c r="Y53" s="238"/>
      <c r="Z53" s="238"/>
      <c r="AA53" s="239"/>
    </row>
    <row r="54" spans="2:50" ht="14.25" thickTop="1" thickBot="1" x14ac:dyDescent="0.25">
      <c r="B54" s="207"/>
      <c r="C54" s="188"/>
      <c r="D54" s="188"/>
      <c r="E54" s="188"/>
      <c r="F54" s="188"/>
      <c r="G54" s="188"/>
      <c r="H54" s="188"/>
      <c r="I54" s="188"/>
      <c r="J54" s="188"/>
      <c r="K54" s="188"/>
      <c r="L54" s="188"/>
      <c r="M54" s="188"/>
      <c r="N54" s="189"/>
      <c r="O54" s="10"/>
    </row>
    <row r="55" spans="2:50" ht="14.25" thickTop="1" thickBot="1" x14ac:dyDescent="0.25">
      <c r="B55" s="207"/>
      <c r="C55" s="188"/>
      <c r="D55" s="188"/>
      <c r="E55" s="188"/>
      <c r="F55" s="188"/>
      <c r="G55" s="188"/>
      <c r="H55" s="188"/>
      <c r="I55" s="188"/>
      <c r="J55" s="188"/>
      <c r="K55" s="188"/>
      <c r="L55" s="188"/>
      <c r="M55" s="188"/>
      <c r="N55" s="189"/>
      <c r="O55" s="10"/>
      <c r="Q55" s="240" t="s">
        <v>52</v>
      </c>
      <c r="R55" s="241"/>
      <c r="S55" s="241"/>
      <c r="T55" s="241"/>
      <c r="U55" s="241"/>
      <c r="V55" s="241"/>
      <c r="W55" s="241"/>
      <c r="X55" s="241"/>
      <c r="Y55" s="241"/>
      <c r="Z55" s="241"/>
      <c r="AA55" s="242"/>
    </row>
    <row r="56" spans="2:50" ht="18" customHeight="1" thickTop="1" x14ac:dyDescent="0.2">
      <c r="B56" s="207"/>
      <c r="C56" s="188"/>
      <c r="D56" s="188"/>
      <c r="E56" s="188"/>
      <c r="F56" s="188"/>
      <c r="G56" s="188"/>
      <c r="H56" s="188"/>
      <c r="I56" s="188"/>
      <c r="J56" s="188"/>
      <c r="K56" s="188"/>
      <c r="L56" s="188"/>
      <c r="M56" s="188"/>
      <c r="N56" s="189"/>
      <c r="O56" s="10"/>
      <c r="Q56" s="209" t="s">
        <v>339</v>
      </c>
      <c r="R56" s="210"/>
      <c r="S56" s="210"/>
      <c r="T56" s="210"/>
      <c r="U56" s="210"/>
      <c r="V56" s="210"/>
      <c r="W56" s="210"/>
      <c r="X56" s="210"/>
      <c r="Y56" s="210"/>
      <c r="Z56" s="210"/>
      <c r="AA56" s="211"/>
    </row>
    <row r="57" spans="2:50" ht="18" customHeight="1" x14ac:dyDescent="0.2">
      <c r="B57" s="207"/>
      <c r="C57" s="188"/>
      <c r="D57" s="188"/>
      <c r="E57" s="188"/>
      <c r="F57" s="188"/>
      <c r="G57" s="188"/>
      <c r="H57" s="188"/>
      <c r="I57" s="188"/>
      <c r="J57" s="188"/>
      <c r="K57" s="188"/>
      <c r="L57" s="188"/>
      <c r="M57" s="188"/>
      <c r="N57" s="189"/>
      <c r="O57" s="10"/>
      <c r="Q57" s="212"/>
      <c r="R57" s="213"/>
      <c r="S57" s="213"/>
      <c r="T57" s="213"/>
      <c r="U57" s="213"/>
      <c r="V57" s="213"/>
      <c r="W57" s="213"/>
      <c r="X57" s="213"/>
      <c r="Y57" s="213"/>
      <c r="Z57" s="213"/>
      <c r="AA57" s="214"/>
    </row>
    <row r="58" spans="2:50" ht="18" customHeight="1" x14ac:dyDescent="0.2">
      <c r="B58" s="207"/>
      <c r="C58" s="188"/>
      <c r="D58" s="188"/>
      <c r="E58" s="188"/>
      <c r="F58" s="188"/>
      <c r="G58" s="188"/>
      <c r="H58" s="188"/>
      <c r="I58" s="188"/>
      <c r="J58" s="188"/>
      <c r="K58" s="188"/>
      <c r="L58" s="188"/>
      <c r="M58" s="188"/>
      <c r="N58" s="189"/>
      <c r="O58" s="10"/>
      <c r="Q58" s="212"/>
      <c r="R58" s="213"/>
      <c r="S58" s="213"/>
      <c r="T58" s="213"/>
      <c r="U58" s="213"/>
      <c r="V58" s="213"/>
      <c r="W58" s="213"/>
      <c r="X58" s="213"/>
      <c r="Y58" s="213"/>
      <c r="Z58" s="213"/>
      <c r="AA58" s="214"/>
    </row>
    <row r="59" spans="2:50" ht="18" customHeight="1" x14ac:dyDescent="0.2">
      <c r="B59" s="207"/>
      <c r="C59" s="188"/>
      <c r="D59" s="188"/>
      <c r="E59" s="188"/>
      <c r="F59" s="188"/>
      <c r="G59" s="188"/>
      <c r="H59" s="188"/>
      <c r="I59" s="188"/>
      <c r="J59" s="188"/>
      <c r="K59" s="188"/>
      <c r="L59" s="188"/>
      <c r="M59" s="188"/>
      <c r="N59" s="189"/>
      <c r="O59" s="10"/>
      <c r="Q59" s="212"/>
      <c r="R59" s="213"/>
      <c r="S59" s="213"/>
      <c r="T59" s="213"/>
      <c r="U59" s="213"/>
      <c r="V59" s="213"/>
      <c r="W59" s="213"/>
      <c r="X59" s="213"/>
      <c r="Y59" s="213"/>
      <c r="Z59" s="213"/>
      <c r="AA59" s="214"/>
    </row>
    <row r="60" spans="2:50" ht="18" customHeight="1" x14ac:dyDescent="0.2">
      <c r="B60" s="207"/>
      <c r="C60" s="188"/>
      <c r="D60" s="188"/>
      <c r="E60" s="188"/>
      <c r="F60" s="188"/>
      <c r="G60" s="188"/>
      <c r="H60" s="188"/>
      <c r="I60" s="188"/>
      <c r="J60" s="188"/>
      <c r="K60" s="188"/>
      <c r="L60" s="188"/>
      <c r="M60" s="188"/>
      <c r="N60" s="189"/>
      <c r="O60" s="10"/>
      <c r="Q60" s="212"/>
      <c r="R60" s="213"/>
      <c r="S60" s="213"/>
      <c r="T60" s="213"/>
      <c r="U60" s="213"/>
      <c r="V60" s="213"/>
      <c r="W60" s="213"/>
      <c r="X60" s="213"/>
      <c r="Y60" s="213"/>
      <c r="Z60" s="213"/>
      <c r="AA60" s="214"/>
    </row>
    <row r="61" spans="2:50" ht="18" customHeight="1" x14ac:dyDescent="0.2">
      <c r="B61" s="207"/>
      <c r="C61" s="188"/>
      <c r="D61" s="188"/>
      <c r="E61" s="188"/>
      <c r="F61" s="188"/>
      <c r="G61" s="188"/>
      <c r="H61" s="188"/>
      <c r="I61" s="188"/>
      <c r="J61" s="188"/>
      <c r="K61" s="188"/>
      <c r="L61" s="188"/>
      <c r="M61" s="188"/>
      <c r="N61" s="189"/>
      <c r="O61" s="10"/>
      <c r="Q61" s="212"/>
      <c r="R61" s="213"/>
      <c r="S61" s="213"/>
      <c r="T61" s="213"/>
      <c r="U61" s="213"/>
      <c r="V61" s="213"/>
      <c r="W61" s="213"/>
      <c r="X61" s="213"/>
      <c r="Y61" s="213"/>
      <c r="Z61" s="213"/>
      <c r="AA61" s="214"/>
    </row>
    <row r="62" spans="2:50" ht="18" customHeight="1" x14ac:dyDescent="0.2">
      <c r="B62" s="207"/>
      <c r="C62" s="188"/>
      <c r="D62" s="188"/>
      <c r="E62" s="188"/>
      <c r="F62" s="188"/>
      <c r="G62" s="188"/>
      <c r="H62" s="188"/>
      <c r="I62" s="188"/>
      <c r="J62" s="188"/>
      <c r="K62" s="188"/>
      <c r="L62" s="188"/>
      <c r="M62" s="188"/>
      <c r="N62" s="189"/>
      <c r="O62" s="10"/>
      <c r="Q62" s="212"/>
      <c r="R62" s="213"/>
      <c r="S62" s="213"/>
      <c r="T62" s="213"/>
      <c r="U62" s="213"/>
      <c r="V62" s="213"/>
      <c r="W62" s="213"/>
      <c r="X62" s="213"/>
      <c r="Y62" s="213"/>
      <c r="Z62" s="213"/>
      <c r="AA62" s="214"/>
    </row>
    <row r="63" spans="2:50" ht="18" customHeight="1" x14ac:dyDescent="0.2">
      <c r="B63" s="207"/>
      <c r="C63" s="188"/>
      <c r="D63" s="188"/>
      <c r="E63" s="188"/>
      <c r="F63" s="188"/>
      <c r="G63" s="188"/>
      <c r="H63" s="188"/>
      <c r="I63" s="188"/>
      <c r="J63" s="188"/>
      <c r="K63" s="188"/>
      <c r="L63" s="188"/>
      <c r="M63" s="188"/>
      <c r="N63" s="189"/>
      <c r="O63" s="10"/>
      <c r="Q63" s="212"/>
      <c r="R63" s="213"/>
      <c r="S63" s="213"/>
      <c r="T63" s="213"/>
      <c r="U63" s="213"/>
      <c r="V63" s="213"/>
      <c r="W63" s="213"/>
      <c r="X63" s="213"/>
      <c r="Y63" s="213"/>
      <c r="Z63" s="213"/>
      <c r="AA63" s="214"/>
    </row>
    <row r="64" spans="2:50" ht="18" customHeight="1" x14ac:dyDescent="0.2">
      <c r="B64" s="207"/>
      <c r="C64" s="188"/>
      <c r="D64" s="188"/>
      <c r="E64" s="188"/>
      <c r="F64" s="188"/>
      <c r="G64" s="188"/>
      <c r="H64" s="188"/>
      <c r="I64" s="188"/>
      <c r="J64" s="188"/>
      <c r="K64" s="188"/>
      <c r="L64" s="188"/>
      <c r="M64" s="188"/>
      <c r="N64" s="189"/>
      <c r="O64" s="10"/>
      <c r="Q64" s="212"/>
      <c r="R64" s="213"/>
      <c r="S64" s="213"/>
      <c r="T64" s="213"/>
      <c r="U64" s="213"/>
      <c r="V64" s="213"/>
      <c r="W64" s="213"/>
      <c r="X64" s="213"/>
      <c r="Y64" s="213"/>
      <c r="Z64" s="213"/>
      <c r="AA64" s="214"/>
    </row>
    <row r="65" spans="2:27" ht="18" customHeight="1" x14ac:dyDescent="0.2">
      <c r="B65" s="207"/>
      <c r="C65" s="188"/>
      <c r="D65" s="188"/>
      <c r="E65" s="188"/>
      <c r="F65" s="188"/>
      <c r="G65" s="188"/>
      <c r="H65" s="188"/>
      <c r="I65" s="188"/>
      <c r="J65" s="188"/>
      <c r="K65" s="188"/>
      <c r="L65" s="188"/>
      <c r="M65" s="188"/>
      <c r="N65" s="189"/>
      <c r="O65" s="10"/>
      <c r="Q65" s="212"/>
      <c r="R65" s="213"/>
      <c r="S65" s="213"/>
      <c r="T65" s="213"/>
      <c r="U65" s="213"/>
      <c r="V65" s="213"/>
      <c r="W65" s="213"/>
      <c r="X65" s="213"/>
      <c r="Y65" s="213"/>
      <c r="Z65" s="213"/>
      <c r="AA65" s="214"/>
    </row>
    <row r="66" spans="2:27" ht="18" customHeight="1" x14ac:dyDescent="0.2">
      <c r="B66" s="207"/>
      <c r="C66" s="188"/>
      <c r="D66" s="188"/>
      <c r="E66" s="188"/>
      <c r="F66" s="188"/>
      <c r="G66" s="188"/>
      <c r="H66" s="188"/>
      <c r="I66" s="188"/>
      <c r="J66" s="188"/>
      <c r="K66" s="188"/>
      <c r="L66" s="188"/>
      <c r="M66" s="188"/>
      <c r="N66" s="189"/>
      <c r="O66" s="10"/>
      <c r="Q66" s="212"/>
      <c r="R66" s="213"/>
      <c r="S66" s="213"/>
      <c r="T66" s="213"/>
      <c r="U66" s="213"/>
      <c r="V66" s="213"/>
      <c r="W66" s="213"/>
      <c r="X66" s="213"/>
      <c r="Y66" s="213"/>
      <c r="Z66" s="213"/>
      <c r="AA66" s="214"/>
    </row>
    <row r="67" spans="2:27" ht="18" customHeight="1" thickBot="1" x14ac:dyDescent="0.25">
      <c r="B67" s="207"/>
      <c r="C67" s="188"/>
      <c r="D67" s="188"/>
      <c r="E67" s="188"/>
      <c r="F67" s="188"/>
      <c r="G67" s="188"/>
      <c r="H67" s="188"/>
      <c r="I67" s="188"/>
      <c r="J67" s="188"/>
      <c r="K67" s="188"/>
      <c r="L67" s="188"/>
      <c r="M67" s="188"/>
      <c r="N67" s="189"/>
      <c r="O67" s="10"/>
      <c r="Q67" s="215"/>
      <c r="R67" s="216"/>
      <c r="S67" s="216"/>
      <c r="T67" s="216"/>
      <c r="U67" s="216"/>
      <c r="V67" s="216"/>
      <c r="W67" s="216"/>
      <c r="X67" s="216"/>
      <c r="Y67" s="216"/>
      <c r="Z67" s="216"/>
      <c r="AA67" s="217"/>
    </row>
    <row r="68" spans="2:27" ht="14.25" thickTop="1" thickBot="1" x14ac:dyDescent="0.25">
      <c r="B68" s="207"/>
      <c r="C68" s="188"/>
      <c r="D68" s="188"/>
      <c r="E68" s="188"/>
      <c r="F68" s="188"/>
      <c r="G68" s="188"/>
      <c r="H68" s="188"/>
      <c r="I68" s="188"/>
      <c r="J68" s="188"/>
      <c r="K68" s="188"/>
      <c r="L68" s="188"/>
      <c r="M68" s="188"/>
      <c r="N68" s="189"/>
      <c r="O68" s="10"/>
    </row>
    <row r="69" spans="2:27" ht="14.25" thickTop="1" thickBot="1" x14ac:dyDescent="0.25">
      <c r="B69" s="207"/>
      <c r="C69" s="188"/>
      <c r="D69" s="188"/>
      <c r="E69" s="188"/>
      <c r="F69" s="188"/>
      <c r="G69" s="188"/>
      <c r="H69" s="188"/>
      <c r="I69" s="188"/>
      <c r="J69" s="188"/>
      <c r="K69" s="188"/>
      <c r="L69" s="188"/>
      <c r="M69" s="188"/>
      <c r="N69" s="189"/>
      <c r="O69" s="10"/>
      <c r="Q69" s="218" t="s">
        <v>47</v>
      </c>
      <c r="R69" s="219"/>
      <c r="S69" s="219"/>
      <c r="T69" s="219"/>
      <c r="U69" s="219"/>
      <c r="V69" s="219"/>
      <c r="W69" s="219"/>
      <c r="X69" s="219"/>
      <c r="Y69" s="219"/>
      <c r="Z69" s="219"/>
      <c r="AA69" s="220"/>
    </row>
    <row r="70" spans="2:27" ht="13.5" thickTop="1" x14ac:dyDescent="0.2">
      <c r="B70" s="207"/>
      <c r="C70" s="188"/>
      <c r="D70" s="188"/>
      <c r="E70" s="188"/>
      <c r="F70" s="188"/>
      <c r="G70" s="188"/>
      <c r="H70" s="188"/>
      <c r="I70" s="188"/>
      <c r="J70" s="188"/>
      <c r="K70" s="188"/>
      <c r="L70" s="188"/>
      <c r="M70" s="188"/>
      <c r="N70" s="189"/>
      <c r="O70" s="10"/>
      <c r="Q70" s="222"/>
      <c r="R70" s="223"/>
      <c r="S70" s="223"/>
      <c r="T70" s="223"/>
      <c r="U70" s="224"/>
      <c r="V70" s="235"/>
      <c r="W70" s="235"/>
      <c r="X70" s="235"/>
      <c r="Y70" s="235"/>
      <c r="Z70" s="235"/>
      <c r="AA70" s="236"/>
    </row>
    <row r="71" spans="2:27" x14ac:dyDescent="0.2">
      <c r="B71" s="207"/>
      <c r="C71" s="188"/>
      <c r="D71" s="188"/>
      <c r="E71" s="188"/>
      <c r="F71" s="188"/>
      <c r="G71" s="188"/>
      <c r="H71" s="188"/>
      <c r="I71" s="188"/>
      <c r="J71" s="188"/>
      <c r="K71" s="188"/>
      <c r="L71" s="188"/>
      <c r="M71" s="188"/>
      <c r="N71" s="189"/>
      <c r="O71" s="10"/>
      <c r="Q71" s="225"/>
      <c r="R71" s="226"/>
      <c r="S71" s="226"/>
      <c r="T71" s="226"/>
      <c r="U71" s="227"/>
      <c r="V71" s="87"/>
      <c r="W71" s="87"/>
      <c r="X71" s="87"/>
      <c r="Y71" s="87"/>
      <c r="Z71" s="87"/>
      <c r="AA71" s="88"/>
    </row>
    <row r="72" spans="2:27" x14ac:dyDescent="0.2">
      <c r="B72" s="207"/>
      <c r="C72" s="188"/>
      <c r="D72" s="188"/>
      <c r="E72" s="188"/>
      <c r="F72" s="188"/>
      <c r="G72" s="188"/>
      <c r="H72" s="188"/>
      <c r="I72" s="188"/>
      <c r="J72" s="188"/>
      <c r="K72" s="188"/>
      <c r="L72" s="188"/>
      <c r="M72" s="188"/>
      <c r="N72" s="189"/>
      <c r="O72" s="10"/>
      <c r="Q72" s="225"/>
      <c r="R72" s="226"/>
      <c r="S72" s="226"/>
      <c r="T72" s="226"/>
      <c r="U72" s="227"/>
      <c r="V72" s="87"/>
      <c r="W72" s="87"/>
      <c r="X72" s="87"/>
      <c r="Y72" s="87"/>
      <c r="Z72" s="87"/>
      <c r="AA72" s="88"/>
    </row>
    <row r="73" spans="2:27" x14ac:dyDescent="0.2">
      <c r="B73" s="207"/>
      <c r="C73" s="188"/>
      <c r="D73" s="188"/>
      <c r="E73" s="188"/>
      <c r="F73" s="188"/>
      <c r="G73" s="188"/>
      <c r="H73" s="188"/>
      <c r="I73" s="188"/>
      <c r="J73" s="188"/>
      <c r="K73" s="188"/>
      <c r="L73" s="188"/>
      <c r="M73" s="188"/>
      <c r="N73" s="189"/>
      <c r="O73" s="10"/>
      <c r="Q73" s="225"/>
      <c r="R73" s="226"/>
      <c r="S73" s="226"/>
      <c r="T73" s="226"/>
      <c r="U73" s="227"/>
      <c r="V73" s="87"/>
      <c r="W73" s="87"/>
      <c r="X73" s="87"/>
      <c r="Y73" s="87"/>
      <c r="Z73" s="87"/>
      <c r="AA73" s="88"/>
    </row>
    <row r="74" spans="2:27" x14ac:dyDescent="0.2">
      <c r="B74" s="207"/>
      <c r="C74" s="188"/>
      <c r="D74" s="188"/>
      <c r="E74" s="188"/>
      <c r="F74" s="188"/>
      <c r="G74" s="188"/>
      <c r="H74" s="188"/>
      <c r="I74" s="188"/>
      <c r="J74" s="188"/>
      <c r="K74" s="188"/>
      <c r="L74" s="188"/>
      <c r="M74" s="188"/>
      <c r="N74" s="189"/>
      <c r="O74" s="10"/>
      <c r="Q74" s="225"/>
      <c r="R74" s="226"/>
      <c r="S74" s="226"/>
      <c r="T74" s="226"/>
      <c r="U74" s="227"/>
      <c r="V74" s="87"/>
      <c r="W74" s="87"/>
      <c r="X74" s="87"/>
      <c r="Y74" s="87"/>
      <c r="Z74" s="87"/>
      <c r="AA74" s="88"/>
    </row>
    <row r="75" spans="2:27" x14ac:dyDescent="0.2">
      <c r="B75" s="207"/>
      <c r="C75" s="188"/>
      <c r="D75" s="188"/>
      <c r="E75" s="188"/>
      <c r="F75" s="188"/>
      <c r="G75" s="188"/>
      <c r="H75" s="188"/>
      <c r="I75" s="188"/>
      <c r="J75" s="188"/>
      <c r="K75" s="188"/>
      <c r="L75" s="188"/>
      <c r="M75" s="188"/>
      <c r="N75" s="189"/>
      <c r="O75" s="10"/>
      <c r="Q75" s="225"/>
      <c r="R75" s="226"/>
      <c r="S75" s="226"/>
      <c r="T75" s="226"/>
      <c r="U75" s="227"/>
      <c r="V75" s="87"/>
      <c r="W75" s="87"/>
      <c r="X75" s="87"/>
      <c r="Y75" s="87"/>
      <c r="Z75" s="87"/>
      <c r="AA75" s="88"/>
    </row>
    <row r="76" spans="2:27" x14ac:dyDescent="0.2">
      <c r="B76" s="207"/>
      <c r="C76" s="188"/>
      <c r="D76" s="188"/>
      <c r="E76" s="188"/>
      <c r="F76" s="188"/>
      <c r="G76" s="188"/>
      <c r="H76" s="188"/>
      <c r="I76" s="188"/>
      <c r="J76" s="188"/>
      <c r="K76" s="188"/>
      <c r="L76" s="188"/>
      <c r="M76" s="188"/>
      <c r="N76" s="189"/>
      <c r="O76" s="10"/>
      <c r="Q76" s="225"/>
      <c r="R76" s="226"/>
      <c r="S76" s="226"/>
      <c r="T76" s="226"/>
      <c r="U76" s="227"/>
      <c r="V76" s="87"/>
      <c r="W76" s="87"/>
      <c r="X76" s="87"/>
      <c r="Y76" s="87"/>
      <c r="Z76" s="87"/>
      <c r="AA76" s="88"/>
    </row>
    <row r="77" spans="2:27" x14ac:dyDescent="0.2">
      <c r="B77" s="207"/>
      <c r="C77" s="188"/>
      <c r="D77" s="188"/>
      <c r="E77" s="188"/>
      <c r="F77" s="188"/>
      <c r="G77" s="188"/>
      <c r="H77" s="188"/>
      <c r="I77" s="188"/>
      <c r="J77" s="188"/>
      <c r="K77" s="188"/>
      <c r="L77" s="188"/>
      <c r="M77" s="188"/>
      <c r="N77" s="189"/>
      <c r="O77" s="10"/>
      <c r="Q77" s="225"/>
      <c r="R77" s="226"/>
      <c r="S77" s="226"/>
      <c r="T77" s="226"/>
      <c r="U77" s="227"/>
      <c r="V77" s="87"/>
      <c r="W77" s="87"/>
      <c r="X77" s="87"/>
      <c r="Y77" s="87"/>
      <c r="Z77" s="87"/>
      <c r="AA77" s="88"/>
    </row>
    <row r="78" spans="2:27" x14ac:dyDescent="0.2">
      <c r="B78" s="207"/>
      <c r="C78" s="188"/>
      <c r="D78" s="188"/>
      <c r="E78" s="188"/>
      <c r="F78" s="188"/>
      <c r="G78" s="188"/>
      <c r="H78" s="188"/>
      <c r="I78" s="188"/>
      <c r="J78" s="188"/>
      <c r="K78" s="188"/>
      <c r="L78" s="188"/>
      <c r="M78" s="188"/>
      <c r="N78" s="189"/>
      <c r="O78" s="10"/>
      <c r="Q78" s="225"/>
      <c r="R78" s="226"/>
      <c r="S78" s="226"/>
      <c r="T78" s="226"/>
      <c r="U78" s="227"/>
      <c r="V78" s="87"/>
      <c r="W78" s="87"/>
      <c r="X78" s="87"/>
      <c r="Y78" s="87"/>
      <c r="Z78" s="87"/>
      <c r="AA78" s="88"/>
    </row>
    <row r="79" spans="2:27" x14ac:dyDescent="0.2">
      <c r="B79" s="207"/>
      <c r="C79" s="188"/>
      <c r="D79" s="188"/>
      <c r="E79" s="188"/>
      <c r="F79" s="188"/>
      <c r="G79" s="188"/>
      <c r="H79" s="188"/>
      <c r="I79" s="188"/>
      <c r="J79" s="188"/>
      <c r="K79" s="188"/>
      <c r="L79" s="188"/>
      <c r="M79" s="188"/>
      <c r="N79" s="189"/>
      <c r="O79" s="10"/>
      <c r="Q79" s="225"/>
      <c r="R79" s="226"/>
      <c r="S79" s="226"/>
      <c r="T79" s="226"/>
      <c r="U79" s="227"/>
      <c r="V79" s="87"/>
      <c r="W79" s="87"/>
      <c r="X79" s="87"/>
      <c r="Y79" s="87"/>
      <c r="Z79" s="87"/>
      <c r="AA79" s="88"/>
    </row>
    <row r="80" spans="2:27" x14ac:dyDescent="0.2">
      <c r="B80" s="207"/>
      <c r="C80" s="188"/>
      <c r="D80" s="188"/>
      <c r="E80" s="188"/>
      <c r="F80" s="188"/>
      <c r="G80" s="188"/>
      <c r="H80" s="188"/>
      <c r="I80" s="188"/>
      <c r="J80" s="188"/>
      <c r="K80" s="188"/>
      <c r="L80" s="188"/>
      <c r="M80" s="188"/>
      <c r="N80" s="189"/>
      <c r="O80" s="10"/>
      <c r="Q80" s="225"/>
      <c r="R80" s="226"/>
      <c r="S80" s="226"/>
      <c r="T80" s="226"/>
      <c r="U80" s="227"/>
      <c r="V80" s="87"/>
      <c r="W80" s="87"/>
      <c r="X80" s="87"/>
      <c r="Y80" s="87"/>
      <c r="Z80" s="87"/>
      <c r="AA80" s="88"/>
    </row>
    <row r="81" spans="2:27" x14ac:dyDescent="0.2">
      <c r="B81" s="207"/>
      <c r="C81" s="188"/>
      <c r="D81" s="188"/>
      <c r="E81" s="188"/>
      <c r="F81" s="188"/>
      <c r="G81" s="188"/>
      <c r="H81" s="188"/>
      <c r="I81" s="188"/>
      <c r="J81" s="188"/>
      <c r="K81" s="188"/>
      <c r="L81" s="188"/>
      <c r="M81" s="188"/>
      <c r="N81" s="189"/>
      <c r="O81" s="10"/>
      <c r="Q81" s="225"/>
      <c r="R81" s="226"/>
      <c r="S81" s="226"/>
      <c r="T81" s="226"/>
      <c r="U81" s="227"/>
      <c r="V81" s="87"/>
      <c r="W81" s="87"/>
      <c r="X81" s="87"/>
      <c r="Y81" s="87"/>
      <c r="Z81" s="87"/>
      <c r="AA81" s="88"/>
    </row>
    <row r="82" spans="2:27" x14ac:dyDescent="0.2">
      <c r="B82" s="207"/>
      <c r="C82" s="188"/>
      <c r="D82" s="188"/>
      <c r="E82" s="188"/>
      <c r="F82" s="188"/>
      <c r="G82" s="188"/>
      <c r="H82" s="188"/>
      <c r="I82" s="188"/>
      <c r="J82" s="188"/>
      <c r="K82" s="188"/>
      <c r="L82" s="188"/>
      <c r="M82" s="188"/>
      <c r="N82" s="189"/>
      <c r="O82" s="10"/>
      <c r="Q82" s="228"/>
      <c r="R82" s="229"/>
      <c r="S82" s="229"/>
      <c r="T82" s="229"/>
      <c r="U82" s="230"/>
      <c r="V82" s="87"/>
      <c r="W82" s="87"/>
      <c r="X82" s="87"/>
      <c r="Y82" s="87"/>
      <c r="Z82" s="87"/>
      <c r="AA82" s="88"/>
    </row>
    <row r="83" spans="2:27" ht="13.5" thickBot="1" x14ac:dyDescent="0.25">
      <c r="B83" s="207"/>
      <c r="C83" s="188"/>
      <c r="D83" s="188"/>
      <c r="E83" s="188"/>
      <c r="F83" s="188"/>
      <c r="G83" s="188"/>
      <c r="H83" s="188"/>
      <c r="I83" s="188"/>
      <c r="J83" s="188"/>
      <c r="K83" s="188"/>
      <c r="L83" s="188"/>
      <c r="M83" s="188"/>
      <c r="N83" s="189"/>
      <c r="O83" s="10"/>
      <c r="Q83" s="169" t="s">
        <v>80</v>
      </c>
      <c r="R83" s="170"/>
      <c r="S83" s="170"/>
      <c r="T83" s="170"/>
      <c r="U83" s="170"/>
      <c r="V83" s="170" t="s">
        <v>81</v>
      </c>
      <c r="W83" s="170"/>
      <c r="X83" s="170"/>
      <c r="Y83" s="170"/>
      <c r="Z83" s="170"/>
      <c r="AA83" s="221"/>
    </row>
    <row r="84" spans="2:27" ht="14.25" thickTop="1" thickBot="1" x14ac:dyDescent="0.25">
      <c r="B84" s="207"/>
      <c r="C84" s="188"/>
      <c r="D84" s="188"/>
      <c r="E84" s="188"/>
      <c r="F84" s="188"/>
      <c r="G84" s="188"/>
      <c r="H84" s="188"/>
      <c r="I84" s="188"/>
      <c r="J84" s="188"/>
      <c r="K84" s="188"/>
      <c r="L84" s="188"/>
      <c r="M84" s="188"/>
      <c r="N84" s="189"/>
      <c r="Q84" s="10"/>
      <c r="R84" s="10"/>
      <c r="S84" s="10"/>
      <c r="T84" s="10"/>
      <c r="U84" s="10"/>
      <c r="V84" s="10"/>
      <c r="W84" s="10"/>
      <c r="X84" s="10"/>
      <c r="Y84" s="10"/>
      <c r="Z84" s="10"/>
      <c r="AA84" s="10"/>
    </row>
    <row r="85" spans="2:27" ht="13.5" thickTop="1" x14ac:dyDescent="0.2">
      <c r="B85" s="207"/>
      <c r="C85" s="188"/>
      <c r="D85" s="188"/>
      <c r="E85" s="188"/>
      <c r="F85" s="188"/>
      <c r="G85" s="188"/>
      <c r="H85" s="188"/>
      <c r="I85" s="188"/>
      <c r="J85" s="188"/>
      <c r="K85" s="188"/>
      <c r="L85" s="188"/>
      <c r="M85" s="188"/>
      <c r="N85" s="189"/>
      <c r="Q85" s="231"/>
      <c r="R85" s="232"/>
      <c r="S85" s="232"/>
      <c r="T85" s="232"/>
      <c r="U85" s="232"/>
      <c r="V85" s="232"/>
      <c r="W85" s="232"/>
      <c r="X85" s="232"/>
      <c r="Y85" s="232"/>
      <c r="Z85" s="232"/>
      <c r="AA85" s="234"/>
    </row>
    <row r="86" spans="2:27" x14ac:dyDescent="0.2">
      <c r="B86" s="207"/>
      <c r="C86" s="188"/>
      <c r="D86" s="188"/>
      <c r="E86" s="188"/>
      <c r="F86" s="188"/>
      <c r="G86" s="188"/>
      <c r="H86" s="188"/>
      <c r="I86" s="188"/>
      <c r="J86" s="188"/>
      <c r="K86" s="188"/>
      <c r="L86" s="188"/>
      <c r="M86" s="188"/>
      <c r="N86" s="189"/>
      <c r="Q86" s="233"/>
      <c r="R86" s="87"/>
      <c r="S86" s="87"/>
      <c r="T86" s="87"/>
      <c r="U86" s="87"/>
      <c r="V86" s="87"/>
      <c r="W86" s="87"/>
      <c r="X86" s="87"/>
      <c r="Y86" s="87"/>
      <c r="Z86" s="87"/>
      <c r="AA86" s="88"/>
    </row>
    <row r="87" spans="2:27" x14ac:dyDescent="0.2">
      <c r="B87" s="207"/>
      <c r="C87" s="188"/>
      <c r="D87" s="188"/>
      <c r="E87" s="188"/>
      <c r="F87" s="188"/>
      <c r="G87" s="188"/>
      <c r="H87" s="188"/>
      <c r="I87" s="188"/>
      <c r="J87" s="188"/>
      <c r="K87" s="188"/>
      <c r="L87" s="188"/>
      <c r="M87" s="188"/>
      <c r="N87" s="189"/>
      <c r="Q87" s="233"/>
      <c r="R87" s="87"/>
      <c r="S87" s="87"/>
      <c r="T87" s="87"/>
      <c r="U87" s="87"/>
      <c r="V87" s="87"/>
      <c r="W87" s="87"/>
      <c r="X87" s="87"/>
      <c r="Y87" s="87"/>
      <c r="Z87" s="87"/>
      <c r="AA87" s="88"/>
    </row>
    <row r="88" spans="2:27" x14ac:dyDescent="0.2">
      <c r="B88" s="207"/>
      <c r="C88" s="188"/>
      <c r="D88" s="188"/>
      <c r="E88" s="188"/>
      <c r="F88" s="188"/>
      <c r="G88" s="188"/>
      <c r="H88" s="188"/>
      <c r="I88" s="188"/>
      <c r="J88" s="188"/>
      <c r="K88" s="188"/>
      <c r="L88" s="188"/>
      <c r="M88" s="188"/>
      <c r="N88" s="189"/>
      <c r="Q88" s="233"/>
      <c r="R88" s="87"/>
      <c r="S88" s="87"/>
      <c r="T88" s="87"/>
      <c r="U88" s="87"/>
      <c r="V88" s="87"/>
      <c r="W88" s="87"/>
      <c r="X88" s="87"/>
      <c r="Y88" s="87"/>
      <c r="Z88" s="87"/>
      <c r="AA88" s="88"/>
    </row>
    <row r="89" spans="2:27" x14ac:dyDescent="0.2">
      <c r="B89" s="207"/>
      <c r="C89" s="188"/>
      <c r="D89" s="188"/>
      <c r="E89" s="188"/>
      <c r="F89" s="188"/>
      <c r="G89" s="188"/>
      <c r="H89" s="188"/>
      <c r="I89" s="188"/>
      <c r="J89" s="188"/>
      <c r="K89" s="188"/>
      <c r="L89" s="188"/>
      <c r="M89" s="188"/>
      <c r="N89" s="189"/>
      <c r="Q89" s="233"/>
      <c r="R89" s="87"/>
      <c r="S89" s="87"/>
      <c r="T89" s="87"/>
      <c r="U89" s="87"/>
      <c r="V89" s="87"/>
      <c r="W89" s="87"/>
      <c r="X89" s="87"/>
      <c r="Y89" s="87"/>
      <c r="Z89" s="87"/>
      <c r="AA89" s="88"/>
    </row>
    <row r="90" spans="2:27" x14ac:dyDescent="0.2">
      <c r="B90" s="207"/>
      <c r="C90" s="188"/>
      <c r="D90" s="188"/>
      <c r="E90" s="188"/>
      <c r="F90" s="188"/>
      <c r="G90" s="188"/>
      <c r="H90" s="188"/>
      <c r="I90" s="188"/>
      <c r="J90" s="188"/>
      <c r="K90" s="188"/>
      <c r="L90" s="188"/>
      <c r="M90" s="188"/>
      <c r="N90" s="189"/>
      <c r="Q90" s="233"/>
      <c r="R90" s="87"/>
      <c r="S90" s="87"/>
      <c r="T90" s="87"/>
      <c r="U90" s="87"/>
      <c r="V90" s="87"/>
      <c r="W90" s="87"/>
      <c r="X90" s="87"/>
      <c r="Y90" s="87"/>
      <c r="Z90" s="87"/>
      <c r="AA90" s="88"/>
    </row>
    <row r="91" spans="2:27" x14ac:dyDescent="0.2">
      <c r="B91" s="207"/>
      <c r="C91" s="188"/>
      <c r="D91" s="188"/>
      <c r="E91" s="188"/>
      <c r="F91" s="188"/>
      <c r="G91" s="188"/>
      <c r="H91" s="188"/>
      <c r="I91" s="188"/>
      <c r="J91" s="188"/>
      <c r="K91" s="188"/>
      <c r="L91" s="188"/>
      <c r="M91" s="188"/>
      <c r="N91" s="189"/>
      <c r="Q91" s="233"/>
      <c r="R91" s="87"/>
      <c r="S91" s="87"/>
      <c r="T91" s="87"/>
      <c r="U91" s="87"/>
      <c r="V91" s="87"/>
      <c r="W91" s="87"/>
      <c r="X91" s="87"/>
      <c r="Y91" s="87"/>
      <c r="Z91" s="87"/>
      <c r="AA91" s="88"/>
    </row>
    <row r="92" spans="2:27" x14ac:dyDescent="0.2">
      <c r="B92" s="207"/>
      <c r="C92" s="188"/>
      <c r="D92" s="188"/>
      <c r="E92" s="188"/>
      <c r="F92" s="188"/>
      <c r="G92" s="188"/>
      <c r="H92" s="188"/>
      <c r="I92" s="188"/>
      <c r="J92" s="188"/>
      <c r="K92" s="188"/>
      <c r="L92" s="188"/>
      <c r="M92" s="188"/>
      <c r="N92" s="189"/>
      <c r="Q92" s="233"/>
      <c r="R92" s="87"/>
      <c r="S92" s="87"/>
      <c r="T92" s="87"/>
      <c r="U92" s="87"/>
      <c r="V92" s="87"/>
      <c r="W92" s="87"/>
      <c r="X92" s="87"/>
      <c r="Y92" s="87"/>
      <c r="Z92" s="87"/>
      <c r="AA92" s="88"/>
    </row>
    <row r="93" spans="2:27" x14ac:dyDescent="0.2">
      <c r="B93" s="207"/>
      <c r="C93" s="188"/>
      <c r="D93" s="188"/>
      <c r="E93" s="188"/>
      <c r="F93" s="188"/>
      <c r="G93" s="188"/>
      <c r="H93" s="188"/>
      <c r="I93" s="188"/>
      <c r="J93" s="188"/>
      <c r="K93" s="188"/>
      <c r="L93" s="188"/>
      <c r="M93" s="188"/>
      <c r="N93" s="189"/>
      <c r="Q93" s="233"/>
      <c r="R93" s="87"/>
      <c r="S93" s="87"/>
      <c r="T93" s="87"/>
      <c r="U93" s="87"/>
      <c r="V93" s="87"/>
      <c r="W93" s="87"/>
      <c r="X93" s="87"/>
      <c r="Y93" s="87"/>
      <c r="Z93" s="87"/>
      <c r="AA93" s="88"/>
    </row>
    <row r="94" spans="2:27" x14ac:dyDescent="0.2">
      <c r="B94" s="207"/>
      <c r="C94" s="188"/>
      <c r="D94" s="188"/>
      <c r="E94" s="188"/>
      <c r="F94" s="188"/>
      <c r="G94" s="188"/>
      <c r="H94" s="188"/>
      <c r="I94" s="188"/>
      <c r="J94" s="188"/>
      <c r="K94" s="188"/>
      <c r="L94" s="188"/>
      <c r="M94" s="188"/>
      <c r="N94" s="189"/>
      <c r="Q94" s="233"/>
      <c r="R94" s="87"/>
      <c r="S94" s="87"/>
      <c r="T94" s="87"/>
      <c r="U94" s="87"/>
      <c r="V94" s="87"/>
      <c r="W94" s="87"/>
      <c r="X94" s="87"/>
      <c r="Y94" s="87"/>
      <c r="Z94" s="87"/>
      <c r="AA94" s="88"/>
    </row>
    <row r="95" spans="2:27" x14ac:dyDescent="0.2">
      <c r="B95" s="207"/>
      <c r="C95" s="188"/>
      <c r="D95" s="188"/>
      <c r="E95" s="188"/>
      <c r="F95" s="188"/>
      <c r="G95" s="188"/>
      <c r="H95" s="188"/>
      <c r="I95" s="188"/>
      <c r="J95" s="188"/>
      <c r="K95" s="188"/>
      <c r="L95" s="188"/>
      <c r="M95" s="188"/>
      <c r="N95" s="189"/>
      <c r="Q95" s="233"/>
      <c r="R95" s="87"/>
      <c r="S95" s="87"/>
      <c r="T95" s="87"/>
      <c r="U95" s="87"/>
      <c r="V95" s="87"/>
      <c r="W95" s="87"/>
      <c r="X95" s="87"/>
      <c r="Y95" s="87"/>
      <c r="Z95" s="87"/>
      <c r="AA95" s="88"/>
    </row>
    <row r="96" spans="2:27" x14ac:dyDescent="0.2">
      <c r="B96" s="207"/>
      <c r="C96" s="188"/>
      <c r="D96" s="188"/>
      <c r="E96" s="188"/>
      <c r="F96" s="188"/>
      <c r="G96" s="188"/>
      <c r="H96" s="188"/>
      <c r="I96" s="188"/>
      <c r="J96" s="188"/>
      <c r="K96" s="188"/>
      <c r="L96" s="188"/>
      <c r="M96" s="188"/>
      <c r="N96" s="189"/>
      <c r="Q96" s="233"/>
      <c r="R96" s="87"/>
      <c r="S96" s="87"/>
      <c r="T96" s="87"/>
      <c r="U96" s="87"/>
      <c r="V96" s="87"/>
      <c r="W96" s="87"/>
      <c r="X96" s="87"/>
      <c r="Y96" s="87"/>
      <c r="Z96" s="87"/>
      <c r="AA96" s="88"/>
    </row>
    <row r="97" spans="2:27" x14ac:dyDescent="0.2">
      <c r="B97" s="207"/>
      <c r="C97" s="188"/>
      <c r="D97" s="188"/>
      <c r="E97" s="188"/>
      <c r="F97" s="188"/>
      <c r="G97" s="188"/>
      <c r="H97" s="188"/>
      <c r="I97" s="188"/>
      <c r="J97" s="188"/>
      <c r="K97" s="188"/>
      <c r="L97" s="188"/>
      <c r="M97" s="188"/>
      <c r="N97" s="189"/>
      <c r="Q97" s="233"/>
      <c r="R97" s="87"/>
      <c r="S97" s="87"/>
      <c r="T97" s="87"/>
      <c r="U97" s="87"/>
      <c r="V97" s="87"/>
      <c r="W97" s="87"/>
      <c r="X97" s="87"/>
      <c r="Y97" s="87"/>
      <c r="Z97" s="87"/>
      <c r="AA97" s="88"/>
    </row>
    <row r="98" spans="2:27" ht="13.5" thickBot="1" x14ac:dyDescent="0.25">
      <c r="B98" s="208"/>
      <c r="C98" s="191"/>
      <c r="D98" s="191"/>
      <c r="E98" s="191"/>
      <c r="F98" s="191"/>
      <c r="G98" s="191"/>
      <c r="H98" s="191"/>
      <c r="I98" s="191"/>
      <c r="J98" s="191"/>
      <c r="K98" s="191"/>
      <c r="L98" s="191"/>
      <c r="M98" s="191"/>
      <c r="N98" s="192"/>
      <c r="Q98" s="169" t="s">
        <v>82</v>
      </c>
      <c r="R98" s="170"/>
      <c r="S98" s="170"/>
      <c r="T98" s="170"/>
      <c r="U98" s="170"/>
      <c r="V98" s="170" t="s">
        <v>83</v>
      </c>
      <c r="W98" s="170"/>
      <c r="X98" s="170"/>
      <c r="Y98" s="170"/>
      <c r="Z98" s="170"/>
      <c r="AA98" s="221"/>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disablePrompts="1"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99"/>
  <sheetViews>
    <sheetView showGridLines="0" tabSelected="1" view="pageBreakPreview" topLeftCell="B1" zoomScale="80" zoomScaleNormal="80" zoomScaleSheetLayoutView="80" workbookViewId="0">
      <selection activeCell="V99" sqref="F3:V99"/>
    </sheetView>
  </sheetViews>
  <sheetFormatPr baseColWidth="10" defaultColWidth="11.42578125" defaultRowHeight="15" customHeight="1" x14ac:dyDescent="0.2"/>
  <cols>
    <col min="1" max="1" width="0"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43" t="s">
        <v>55</v>
      </c>
      <c r="C1" s="243"/>
      <c r="D1" s="243"/>
      <c r="E1" s="243"/>
      <c r="F1" s="243"/>
      <c r="G1" s="243"/>
      <c r="H1" s="243"/>
      <c r="I1" s="243"/>
      <c r="J1" s="243"/>
      <c r="K1" s="243"/>
      <c r="L1" s="243"/>
      <c r="M1" s="243"/>
      <c r="N1" s="243"/>
      <c r="O1" s="243"/>
      <c r="P1" s="243"/>
      <c r="Q1" s="243"/>
      <c r="R1" s="243"/>
      <c r="S1" s="243"/>
      <c r="T1" s="243"/>
      <c r="U1" s="243"/>
      <c r="V1" s="243"/>
      <c r="W1" s="243"/>
    </row>
    <row r="2" spans="1:32" s="26" customFormat="1" ht="119.25" customHeight="1" x14ac:dyDescent="0.2">
      <c r="B2" s="51" t="s">
        <v>72</v>
      </c>
      <c r="C2" s="20" t="s">
        <v>324</v>
      </c>
      <c r="D2" s="20" t="s">
        <v>325</v>
      </c>
      <c r="E2" s="20" t="s">
        <v>77</v>
      </c>
      <c r="F2" s="20" t="s">
        <v>56</v>
      </c>
      <c r="G2" s="20" t="s">
        <v>326</v>
      </c>
      <c r="H2" s="20" t="s">
        <v>299</v>
      </c>
      <c r="I2" s="20" t="s">
        <v>327</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328</v>
      </c>
    </row>
    <row r="3" spans="1:32" s="22" customFormat="1" ht="24" customHeight="1" x14ac:dyDescent="0.2">
      <c r="A3" s="43" t="s">
        <v>329</v>
      </c>
      <c r="B3" s="52" t="s">
        <v>2</v>
      </c>
      <c r="C3" s="40" t="s">
        <v>319</v>
      </c>
      <c r="D3" s="40" t="s">
        <v>320</v>
      </c>
      <c r="E3" s="40" t="s">
        <v>323</v>
      </c>
      <c r="F3" s="40" t="s">
        <v>62</v>
      </c>
      <c r="G3" s="40" t="s">
        <v>3</v>
      </c>
      <c r="H3" s="40" t="s">
        <v>295</v>
      </c>
      <c r="I3" s="40" t="s">
        <v>4</v>
      </c>
      <c r="J3" s="40" t="s">
        <v>296</v>
      </c>
      <c r="K3" s="40" t="s">
        <v>5</v>
      </c>
      <c r="L3" s="40" t="s">
        <v>297</v>
      </c>
      <c r="M3" s="40" t="s">
        <v>53</v>
      </c>
      <c r="N3" s="40" t="s">
        <v>6</v>
      </c>
      <c r="O3" s="40" t="s">
        <v>7</v>
      </c>
      <c r="P3" s="40" t="s">
        <v>8</v>
      </c>
      <c r="Q3" s="40" t="s">
        <v>9</v>
      </c>
      <c r="R3" s="40" t="s">
        <v>298</v>
      </c>
      <c r="S3" s="40" t="s">
        <v>10</v>
      </c>
      <c r="T3" s="40" t="s">
        <v>11</v>
      </c>
      <c r="U3" s="40" t="s">
        <v>12</v>
      </c>
      <c r="V3" s="40" t="s">
        <v>13</v>
      </c>
      <c r="W3" s="40" t="s">
        <v>0</v>
      </c>
    </row>
    <row r="4" spans="1:32" ht="15" customHeight="1" x14ac:dyDescent="0.2">
      <c r="A4" s="44">
        <f>SUM(G4:V4)</f>
        <v>273</v>
      </c>
      <c r="B4" s="53">
        <v>41725</v>
      </c>
      <c r="C4" s="45" t="s">
        <v>321</v>
      </c>
      <c r="D4" s="45" t="s">
        <v>322</v>
      </c>
      <c r="E4" s="46">
        <v>600</v>
      </c>
      <c r="F4" s="46">
        <v>1</v>
      </c>
      <c r="G4" s="46">
        <v>218</v>
      </c>
      <c r="H4" s="46">
        <v>5</v>
      </c>
      <c r="I4" s="46">
        <v>11</v>
      </c>
      <c r="J4" s="46">
        <v>6</v>
      </c>
      <c r="K4" s="46">
        <v>0</v>
      </c>
      <c r="L4" s="46">
        <v>0</v>
      </c>
      <c r="M4" s="46">
        <v>0</v>
      </c>
      <c r="N4" s="46">
        <v>15</v>
      </c>
      <c r="O4" s="46">
        <v>0</v>
      </c>
      <c r="P4" s="46">
        <v>0</v>
      </c>
      <c r="Q4" s="46">
        <v>0</v>
      </c>
      <c r="R4" s="46">
        <v>0</v>
      </c>
      <c r="S4" s="46">
        <v>0</v>
      </c>
      <c r="T4" s="46">
        <v>0</v>
      </c>
      <c r="U4" s="46">
        <v>14</v>
      </c>
      <c r="V4" s="46">
        <v>4</v>
      </c>
      <c r="W4" s="47"/>
      <c r="X4" s="23"/>
      <c r="Y4" s="23"/>
      <c r="Z4" s="23"/>
      <c r="AA4" s="23"/>
      <c r="AB4" s="23"/>
      <c r="AC4" s="23"/>
      <c r="AD4" s="23"/>
      <c r="AE4" s="23"/>
      <c r="AF4" s="23"/>
    </row>
    <row r="5" spans="1:32" ht="15" customHeight="1" x14ac:dyDescent="0.2">
      <c r="A5" s="44">
        <f t="shared" ref="A5:A68" si="0">SUM(G5:V5)</f>
        <v>439</v>
      </c>
      <c r="B5" s="53">
        <v>41725</v>
      </c>
      <c r="C5" s="45" t="s">
        <v>321</v>
      </c>
      <c r="D5" s="45" t="s">
        <v>322</v>
      </c>
      <c r="E5" s="46">
        <v>615</v>
      </c>
      <c r="F5" s="46">
        <v>1</v>
      </c>
      <c r="G5" s="46">
        <v>362</v>
      </c>
      <c r="H5" s="46">
        <v>7</v>
      </c>
      <c r="I5" s="46">
        <v>14</v>
      </c>
      <c r="J5" s="46">
        <v>5</v>
      </c>
      <c r="K5" s="46">
        <v>0</v>
      </c>
      <c r="L5" s="46">
        <v>0</v>
      </c>
      <c r="M5" s="46">
        <v>0</v>
      </c>
      <c r="N5" s="46">
        <v>14</v>
      </c>
      <c r="O5" s="46">
        <v>0</v>
      </c>
      <c r="P5" s="46">
        <v>0</v>
      </c>
      <c r="Q5" s="46">
        <v>0</v>
      </c>
      <c r="R5" s="46">
        <v>0</v>
      </c>
      <c r="S5" s="46">
        <v>0</v>
      </c>
      <c r="T5" s="46">
        <v>0</v>
      </c>
      <c r="U5" s="46">
        <v>24</v>
      </c>
      <c r="V5" s="46">
        <v>13</v>
      </c>
      <c r="W5" s="47" t="s">
        <v>330</v>
      </c>
      <c r="X5" s="23"/>
      <c r="Y5" s="23"/>
      <c r="Z5" s="23"/>
      <c r="AA5" s="23"/>
      <c r="AB5" s="23"/>
      <c r="AC5" s="23"/>
      <c r="AD5" s="23"/>
      <c r="AE5" s="23"/>
      <c r="AF5" s="23"/>
    </row>
    <row r="6" spans="1:32" ht="15" customHeight="1" x14ac:dyDescent="0.2">
      <c r="A6" s="44">
        <f t="shared" si="0"/>
        <v>426</v>
      </c>
      <c r="B6" s="53">
        <v>41725</v>
      </c>
      <c r="C6" s="45" t="s">
        <v>321</v>
      </c>
      <c r="D6" s="45" t="s">
        <v>322</v>
      </c>
      <c r="E6" s="46">
        <v>630</v>
      </c>
      <c r="F6" s="46">
        <v>1</v>
      </c>
      <c r="G6" s="46">
        <v>340</v>
      </c>
      <c r="H6" s="46">
        <v>2</v>
      </c>
      <c r="I6" s="46">
        <v>11</v>
      </c>
      <c r="J6" s="46">
        <v>6</v>
      </c>
      <c r="K6" s="46">
        <v>0</v>
      </c>
      <c r="L6" s="46">
        <v>0</v>
      </c>
      <c r="M6" s="46">
        <v>0</v>
      </c>
      <c r="N6" s="46">
        <v>26</v>
      </c>
      <c r="O6" s="46">
        <v>1</v>
      </c>
      <c r="P6" s="46">
        <v>0</v>
      </c>
      <c r="Q6" s="46">
        <v>0</v>
      </c>
      <c r="R6" s="46">
        <v>0</v>
      </c>
      <c r="S6" s="46">
        <v>0</v>
      </c>
      <c r="T6" s="46">
        <v>0</v>
      </c>
      <c r="U6" s="46">
        <v>32</v>
      </c>
      <c r="V6" s="46">
        <v>8</v>
      </c>
      <c r="W6" s="47"/>
      <c r="X6" s="23"/>
      <c r="Y6" s="23"/>
      <c r="Z6" s="23"/>
      <c r="AA6" s="23"/>
      <c r="AB6" s="23"/>
      <c r="AC6" s="23"/>
      <c r="AD6" s="23"/>
      <c r="AE6" s="23"/>
      <c r="AF6" s="23"/>
    </row>
    <row r="7" spans="1:32" ht="15" customHeight="1" x14ac:dyDescent="0.2">
      <c r="A7" s="44">
        <f t="shared" si="0"/>
        <v>450</v>
      </c>
      <c r="B7" s="53">
        <v>41725</v>
      </c>
      <c r="C7" s="45" t="s">
        <v>321</v>
      </c>
      <c r="D7" s="45" t="s">
        <v>322</v>
      </c>
      <c r="E7" s="46">
        <v>645</v>
      </c>
      <c r="F7" s="46">
        <v>1</v>
      </c>
      <c r="G7" s="46">
        <v>371</v>
      </c>
      <c r="H7" s="46">
        <v>3</v>
      </c>
      <c r="I7" s="46">
        <v>8</v>
      </c>
      <c r="J7" s="46">
        <v>4</v>
      </c>
      <c r="K7" s="46">
        <v>0</v>
      </c>
      <c r="L7" s="46">
        <v>0</v>
      </c>
      <c r="M7" s="46">
        <v>0</v>
      </c>
      <c r="N7" s="46">
        <v>19</v>
      </c>
      <c r="O7" s="46">
        <v>0</v>
      </c>
      <c r="P7" s="46">
        <v>0</v>
      </c>
      <c r="Q7" s="46">
        <v>2</v>
      </c>
      <c r="R7" s="46">
        <v>0</v>
      </c>
      <c r="S7" s="46">
        <v>0</v>
      </c>
      <c r="T7" s="46">
        <v>0</v>
      </c>
      <c r="U7" s="46">
        <v>35</v>
      </c>
      <c r="V7" s="46">
        <v>8</v>
      </c>
      <c r="W7" s="47"/>
      <c r="X7" s="23"/>
      <c r="Y7" s="23"/>
      <c r="Z7" s="23"/>
      <c r="AA7" s="23"/>
      <c r="AB7" s="23"/>
      <c r="AC7" s="23"/>
      <c r="AD7" s="23"/>
      <c r="AE7" s="23"/>
      <c r="AF7" s="23"/>
    </row>
    <row r="8" spans="1:32" ht="15" customHeight="1" x14ac:dyDescent="0.2">
      <c r="A8" s="44">
        <f t="shared" si="0"/>
        <v>395</v>
      </c>
      <c r="B8" s="53">
        <v>41725</v>
      </c>
      <c r="C8" s="45" t="s">
        <v>321</v>
      </c>
      <c r="D8" s="45" t="s">
        <v>322</v>
      </c>
      <c r="E8" s="46">
        <v>700</v>
      </c>
      <c r="F8" s="46">
        <v>1</v>
      </c>
      <c r="G8" s="46">
        <v>315</v>
      </c>
      <c r="H8" s="46">
        <v>5</v>
      </c>
      <c r="I8" s="46">
        <v>8</v>
      </c>
      <c r="J8" s="46">
        <v>3</v>
      </c>
      <c r="K8" s="46">
        <v>0</v>
      </c>
      <c r="L8" s="46">
        <v>0</v>
      </c>
      <c r="M8" s="46">
        <v>0</v>
      </c>
      <c r="N8" s="46">
        <v>13</v>
      </c>
      <c r="O8" s="46">
        <v>0</v>
      </c>
      <c r="P8" s="46">
        <v>2</v>
      </c>
      <c r="Q8" s="46">
        <v>0</v>
      </c>
      <c r="R8" s="46">
        <v>0</v>
      </c>
      <c r="S8" s="46">
        <v>0</v>
      </c>
      <c r="T8" s="46">
        <v>0</v>
      </c>
      <c r="U8" s="46">
        <v>41</v>
      </c>
      <c r="V8" s="46">
        <v>8</v>
      </c>
      <c r="W8" s="47"/>
      <c r="X8" s="23"/>
      <c r="Y8" s="23"/>
      <c r="Z8" s="23"/>
      <c r="AA8" s="23"/>
      <c r="AB8" s="23"/>
      <c r="AC8" s="23"/>
      <c r="AD8" s="23"/>
      <c r="AE8" s="23"/>
      <c r="AF8" s="23"/>
    </row>
    <row r="9" spans="1:32" ht="15" customHeight="1" x14ac:dyDescent="0.2">
      <c r="A9" s="44">
        <f t="shared" si="0"/>
        <v>495</v>
      </c>
      <c r="B9" s="53">
        <v>41725</v>
      </c>
      <c r="C9" s="45" t="s">
        <v>321</v>
      </c>
      <c r="D9" s="45" t="s">
        <v>322</v>
      </c>
      <c r="E9" s="46">
        <v>715</v>
      </c>
      <c r="F9" s="46">
        <v>1</v>
      </c>
      <c r="G9" s="46">
        <v>375</v>
      </c>
      <c r="H9" s="46">
        <v>4</v>
      </c>
      <c r="I9" s="46">
        <v>9</v>
      </c>
      <c r="J9" s="46">
        <v>5</v>
      </c>
      <c r="K9" s="46">
        <v>0</v>
      </c>
      <c r="L9" s="46">
        <v>0</v>
      </c>
      <c r="M9" s="46">
        <v>0</v>
      </c>
      <c r="N9" s="46">
        <v>12</v>
      </c>
      <c r="O9" s="46">
        <v>0</v>
      </c>
      <c r="P9" s="46">
        <v>3</v>
      </c>
      <c r="Q9" s="46">
        <v>2</v>
      </c>
      <c r="R9" s="46">
        <v>0</v>
      </c>
      <c r="S9" s="46">
        <v>0</v>
      </c>
      <c r="T9" s="46">
        <v>0</v>
      </c>
      <c r="U9" s="46">
        <v>67</v>
      </c>
      <c r="V9" s="46">
        <v>18</v>
      </c>
      <c r="W9" s="47"/>
      <c r="X9" s="23"/>
      <c r="Y9" s="23"/>
      <c r="Z9" s="23"/>
      <c r="AA9" s="23"/>
      <c r="AB9" s="23"/>
      <c r="AC9" s="23"/>
      <c r="AD9" s="23"/>
      <c r="AE9" s="23"/>
      <c r="AF9" s="23"/>
    </row>
    <row r="10" spans="1:32" ht="15" customHeight="1" x14ac:dyDescent="0.2">
      <c r="A10" s="44">
        <f t="shared" si="0"/>
        <v>439</v>
      </c>
      <c r="B10" s="53">
        <v>41725</v>
      </c>
      <c r="C10" s="45" t="s">
        <v>321</v>
      </c>
      <c r="D10" s="45" t="s">
        <v>322</v>
      </c>
      <c r="E10" s="46">
        <v>730</v>
      </c>
      <c r="F10" s="46">
        <v>1</v>
      </c>
      <c r="G10" s="46">
        <v>339</v>
      </c>
      <c r="H10" s="46">
        <v>6</v>
      </c>
      <c r="I10" s="46">
        <v>7</v>
      </c>
      <c r="J10" s="46">
        <v>5</v>
      </c>
      <c r="K10" s="46">
        <v>0</v>
      </c>
      <c r="L10" s="46">
        <v>0</v>
      </c>
      <c r="M10" s="46">
        <v>0</v>
      </c>
      <c r="N10" s="46">
        <v>12</v>
      </c>
      <c r="O10" s="46">
        <v>0</v>
      </c>
      <c r="P10" s="46">
        <v>0</v>
      </c>
      <c r="Q10" s="46">
        <v>2</v>
      </c>
      <c r="R10" s="46">
        <v>0</v>
      </c>
      <c r="S10" s="46">
        <v>0</v>
      </c>
      <c r="T10" s="46">
        <v>0</v>
      </c>
      <c r="U10" s="46">
        <v>55</v>
      </c>
      <c r="V10" s="46">
        <v>13</v>
      </c>
      <c r="W10" s="47"/>
      <c r="X10" s="23"/>
      <c r="Y10" s="23"/>
      <c r="Z10" s="23"/>
      <c r="AA10" s="23"/>
      <c r="AB10" s="23"/>
      <c r="AC10" s="23"/>
      <c r="AD10" s="23"/>
      <c r="AE10" s="23"/>
      <c r="AF10" s="23"/>
    </row>
    <row r="11" spans="1:32" ht="15" customHeight="1" x14ac:dyDescent="0.2">
      <c r="A11" s="44">
        <f t="shared" si="0"/>
        <v>431</v>
      </c>
      <c r="B11" s="53">
        <v>41725</v>
      </c>
      <c r="C11" s="45" t="s">
        <v>321</v>
      </c>
      <c r="D11" s="45" t="s">
        <v>322</v>
      </c>
      <c r="E11" s="46">
        <v>745</v>
      </c>
      <c r="F11" s="46">
        <v>1</v>
      </c>
      <c r="G11" s="46">
        <v>317</v>
      </c>
      <c r="H11" s="46">
        <v>7</v>
      </c>
      <c r="I11" s="46">
        <v>14</v>
      </c>
      <c r="J11" s="46">
        <v>6</v>
      </c>
      <c r="K11" s="46">
        <v>0</v>
      </c>
      <c r="L11" s="46">
        <v>0</v>
      </c>
      <c r="M11" s="46">
        <v>0</v>
      </c>
      <c r="N11" s="46">
        <v>17</v>
      </c>
      <c r="O11" s="46">
        <v>0</v>
      </c>
      <c r="P11" s="46">
        <v>1</v>
      </c>
      <c r="Q11" s="46">
        <v>4</v>
      </c>
      <c r="R11" s="46">
        <v>0</v>
      </c>
      <c r="S11" s="46">
        <v>0</v>
      </c>
      <c r="T11" s="46">
        <v>0</v>
      </c>
      <c r="U11" s="46">
        <v>60</v>
      </c>
      <c r="V11" s="46">
        <v>5</v>
      </c>
      <c r="W11" s="47"/>
      <c r="X11" s="23"/>
      <c r="Y11" s="23"/>
      <c r="Z11" s="23"/>
      <c r="AA11" s="23"/>
      <c r="AB11" s="23"/>
      <c r="AC11" s="23"/>
      <c r="AD11" s="23"/>
      <c r="AE11" s="23"/>
      <c r="AF11" s="23"/>
    </row>
    <row r="12" spans="1:32" ht="15" customHeight="1" x14ac:dyDescent="0.2">
      <c r="A12" s="44">
        <f t="shared" si="0"/>
        <v>356</v>
      </c>
      <c r="B12" s="53">
        <v>41725</v>
      </c>
      <c r="C12" s="45" t="s">
        <v>321</v>
      </c>
      <c r="D12" s="45" t="s">
        <v>322</v>
      </c>
      <c r="E12" s="46">
        <v>800</v>
      </c>
      <c r="F12" s="46">
        <v>1</v>
      </c>
      <c r="G12" s="46">
        <v>261</v>
      </c>
      <c r="H12" s="46">
        <v>4</v>
      </c>
      <c r="I12" s="46">
        <v>13</v>
      </c>
      <c r="J12" s="46">
        <v>4</v>
      </c>
      <c r="K12" s="46">
        <v>0</v>
      </c>
      <c r="L12" s="46">
        <v>0</v>
      </c>
      <c r="M12" s="46">
        <v>0</v>
      </c>
      <c r="N12" s="46">
        <v>10</v>
      </c>
      <c r="O12" s="46">
        <v>0</v>
      </c>
      <c r="P12" s="46">
        <v>1</v>
      </c>
      <c r="Q12" s="46">
        <v>6</v>
      </c>
      <c r="R12" s="46">
        <v>0</v>
      </c>
      <c r="S12" s="46">
        <v>0</v>
      </c>
      <c r="T12" s="46">
        <v>0</v>
      </c>
      <c r="U12" s="46">
        <v>51</v>
      </c>
      <c r="V12" s="46">
        <v>6</v>
      </c>
      <c r="W12" s="47"/>
      <c r="X12" s="23"/>
      <c r="Y12" s="23"/>
      <c r="Z12" s="23"/>
      <c r="AA12" s="23"/>
      <c r="AB12" s="23"/>
      <c r="AC12" s="23"/>
      <c r="AD12" s="23"/>
      <c r="AE12" s="23"/>
      <c r="AF12" s="23"/>
    </row>
    <row r="13" spans="1:32" ht="15" customHeight="1" x14ac:dyDescent="0.2">
      <c r="A13" s="44">
        <f t="shared" si="0"/>
        <v>406</v>
      </c>
      <c r="B13" s="53">
        <v>41725</v>
      </c>
      <c r="C13" s="45" t="s">
        <v>321</v>
      </c>
      <c r="D13" s="45" t="s">
        <v>322</v>
      </c>
      <c r="E13" s="46">
        <v>815</v>
      </c>
      <c r="F13" s="46">
        <v>1</v>
      </c>
      <c r="G13" s="46">
        <v>302</v>
      </c>
      <c r="H13" s="46">
        <v>4</v>
      </c>
      <c r="I13" s="46">
        <v>12</v>
      </c>
      <c r="J13" s="46">
        <v>8</v>
      </c>
      <c r="K13" s="46">
        <v>0</v>
      </c>
      <c r="L13" s="46">
        <v>0</v>
      </c>
      <c r="M13" s="46">
        <v>0</v>
      </c>
      <c r="N13" s="46">
        <v>20</v>
      </c>
      <c r="O13" s="46">
        <v>0</v>
      </c>
      <c r="P13" s="46">
        <v>4</v>
      </c>
      <c r="Q13" s="46">
        <v>0</v>
      </c>
      <c r="R13" s="46">
        <v>1</v>
      </c>
      <c r="S13" s="46">
        <v>0</v>
      </c>
      <c r="T13" s="46">
        <v>0</v>
      </c>
      <c r="U13" s="46">
        <v>48</v>
      </c>
      <c r="V13" s="46">
        <v>7</v>
      </c>
      <c r="W13" s="47"/>
      <c r="X13" s="23"/>
      <c r="Y13" s="23"/>
      <c r="Z13" s="23"/>
      <c r="AA13" s="23"/>
      <c r="AB13" s="23"/>
      <c r="AC13" s="23"/>
      <c r="AD13" s="23"/>
      <c r="AE13" s="23"/>
      <c r="AF13" s="23"/>
    </row>
    <row r="14" spans="1:32" ht="15" customHeight="1" x14ac:dyDescent="0.2">
      <c r="A14" s="44">
        <f t="shared" si="0"/>
        <v>402</v>
      </c>
      <c r="B14" s="53">
        <v>41725</v>
      </c>
      <c r="C14" s="45" t="s">
        <v>321</v>
      </c>
      <c r="D14" s="45" t="s">
        <v>322</v>
      </c>
      <c r="E14" s="46">
        <v>830</v>
      </c>
      <c r="F14" s="46">
        <v>1</v>
      </c>
      <c r="G14" s="46">
        <v>321</v>
      </c>
      <c r="H14" s="46">
        <v>3</v>
      </c>
      <c r="I14" s="46">
        <v>12</v>
      </c>
      <c r="J14" s="46">
        <v>5</v>
      </c>
      <c r="K14" s="46">
        <v>0</v>
      </c>
      <c r="L14" s="46">
        <v>0</v>
      </c>
      <c r="M14" s="46">
        <v>0</v>
      </c>
      <c r="N14" s="46">
        <v>5</v>
      </c>
      <c r="O14" s="46">
        <v>0</v>
      </c>
      <c r="P14" s="46">
        <v>1</v>
      </c>
      <c r="Q14" s="46">
        <v>0</v>
      </c>
      <c r="R14" s="46">
        <v>1</v>
      </c>
      <c r="S14" s="46">
        <v>0</v>
      </c>
      <c r="T14" s="46">
        <v>0</v>
      </c>
      <c r="U14" s="46">
        <v>52</v>
      </c>
      <c r="V14" s="46">
        <v>2</v>
      </c>
      <c r="W14" s="47"/>
      <c r="X14" s="23"/>
      <c r="Y14" s="23"/>
      <c r="Z14" s="23"/>
      <c r="AA14" s="23"/>
      <c r="AB14" s="23"/>
      <c r="AC14" s="23"/>
      <c r="AD14" s="23"/>
      <c r="AE14" s="23"/>
      <c r="AF14" s="23"/>
    </row>
    <row r="15" spans="1:32" ht="15" customHeight="1" x14ac:dyDescent="0.2">
      <c r="A15" s="44">
        <f t="shared" si="0"/>
        <v>347</v>
      </c>
      <c r="B15" s="53">
        <v>41725</v>
      </c>
      <c r="C15" s="45" t="s">
        <v>321</v>
      </c>
      <c r="D15" s="45" t="s">
        <v>322</v>
      </c>
      <c r="E15" s="46">
        <v>845</v>
      </c>
      <c r="F15" s="46">
        <v>1</v>
      </c>
      <c r="G15" s="46">
        <v>286</v>
      </c>
      <c r="H15" s="46">
        <v>4</v>
      </c>
      <c r="I15" s="46">
        <v>3</v>
      </c>
      <c r="J15" s="46">
        <v>3</v>
      </c>
      <c r="K15" s="46">
        <v>0</v>
      </c>
      <c r="L15" s="46">
        <v>0</v>
      </c>
      <c r="M15" s="46">
        <v>0</v>
      </c>
      <c r="N15" s="46">
        <v>2</v>
      </c>
      <c r="O15" s="46">
        <v>0</v>
      </c>
      <c r="P15" s="46">
        <v>1</v>
      </c>
      <c r="Q15" s="46">
        <v>1</v>
      </c>
      <c r="R15" s="46">
        <v>0</v>
      </c>
      <c r="S15" s="46">
        <v>0</v>
      </c>
      <c r="T15" s="46">
        <v>0</v>
      </c>
      <c r="U15" s="46">
        <v>40</v>
      </c>
      <c r="V15" s="46">
        <v>7</v>
      </c>
      <c r="W15" s="47"/>
      <c r="X15" s="23"/>
      <c r="Y15" s="23"/>
      <c r="Z15" s="23"/>
      <c r="AA15" s="23"/>
      <c r="AB15" s="23"/>
      <c r="AC15" s="23"/>
      <c r="AD15" s="23"/>
      <c r="AE15" s="23"/>
      <c r="AF15" s="23"/>
    </row>
    <row r="16" spans="1:32" ht="15" customHeight="1" x14ac:dyDescent="0.2">
      <c r="A16" s="44">
        <f t="shared" si="0"/>
        <v>359</v>
      </c>
      <c r="B16" s="53">
        <v>41725</v>
      </c>
      <c r="C16" s="45" t="s">
        <v>321</v>
      </c>
      <c r="D16" s="45" t="s">
        <v>322</v>
      </c>
      <c r="E16" s="46">
        <v>1700</v>
      </c>
      <c r="F16" s="46">
        <v>1</v>
      </c>
      <c r="G16" s="46">
        <v>245</v>
      </c>
      <c r="H16" s="46">
        <v>3</v>
      </c>
      <c r="I16" s="46">
        <v>13</v>
      </c>
      <c r="J16" s="46">
        <v>14</v>
      </c>
      <c r="K16" s="46">
        <v>0</v>
      </c>
      <c r="L16" s="46">
        <v>0</v>
      </c>
      <c r="M16" s="46">
        <v>0</v>
      </c>
      <c r="N16" s="46">
        <v>6</v>
      </c>
      <c r="O16" s="46">
        <v>0</v>
      </c>
      <c r="P16" s="46">
        <v>1</v>
      </c>
      <c r="Q16" s="46">
        <v>3</v>
      </c>
      <c r="R16" s="46">
        <v>0</v>
      </c>
      <c r="S16" s="46">
        <v>0</v>
      </c>
      <c r="T16" s="46">
        <v>0</v>
      </c>
      <c r="U16" s="46">
        <v>64</v>
      </c>
      <c r="V16" s="46">
        <v>10</v>
      </c>
      <c r="W16" s="47"/>
      <c r="X16" s="23"/>
      <c r="Y16" s="23"/>
      <c r="Z16" s="23"/>
      <c r="AA16" s="23"/>
      <c r="AB16" s="23"/>
      <c r="AC16" s="23"/>
      <c r="AD16" s="23"/>
      <c r="AE16" s="23"/>
      <c r="AF16" s="23"/>
    </row>
    <row r="17" spans="1:32" ht="15" customHeight="1" x14ac:dyDescent="0.2">
      <c r="A17" s="44">
        <f t="shared" si="0"/>
        <v>309</v>
      </c>
      <c r="B17" s="53">
        <v>41725</v>
      </c>
      <c r="C17" s="45" t="s">
        <v>321</v>
      </c>
      <c r="D17" s="45" t="s">
        <v>322</v>
      </c>
      <c r="E17" s="46">
        <v>1715</v>
      </c>
      <c r="F17" s="46">
        <v>1</v>
      </c>
      <c r="G17" s="46">
        <v>220</v>
      </c>
      <c r="H17" s="46">
        <v>1</v>
      </c>
      <c r="I17" s="46">
        <v>4</v>
      </c>
      <c r="J17" s="46">
        <v>6</v>
      </c>
      <c r="K17" s="46">
        <v>0</v>
      </c>
      <c r="L17" s="46">
        <v>0</v>
      </c>
      <c r="M17" s="46">
        <v>0</v>
      </c>
      <c r="N17" s="46">
        <v>5</v>
      </c>
      <c r="O17" s="46">
        <v>0</v>
      </c>
      <c r="P17" s="46">
        <v>1</v>
      </c>
      <c r="Q17" s="46">
        <v>3</v>
      </c>
      <c r="R17" s="46">
        <v>0</v>
      </c>
      <c r="S17" s="46">
        <v>0</v>
      </c>
      <c r="T17" s="46">
        <v>0</v>
      </c>
      <c r="U17" s="46">
        <v>57</v>
      </c>
      <c r="V17" s="46">
        <v>12</v>
      </c>
      <c r="W17" s="47"/>
      <c r="X17" s="23"/>
      <c r="Y17" s="23"/>
      <c r="Z17" s="23"/>
      <c r="AA17" s="23"/>
      <c r="AB17" s="23"/>
      <c r="AC17" s="23"/>
      <c r="AD17" s="23"/>
      <c r="AE17" s="23"/>
      <c r="AF17" s="23"/>
    </row>
    <row r="18" spans="1:32" ht="15" customHeight="1" x14ac:dyDescent="0.2">
      <c r="A18" s="44">
        <f t="shared" si="0"/>
        <v>325</v>
      </c>
      <c r="B18" s="53">
        <v>41725</v>
      </c>
      <c r="C18" s="45" t="s">
        <v>321</v>
      </c>
      <c r="D18" s="45" t="s">
        <v>322</v>
      </c>
      <c r="E18" s="46">
        <v>1730</v>
      </c>
      <c r="F18" s="46">
        <v>1</v>
      </c>
      <c r="G18" s="46">
        <v>223</v>
      </c>
      <c r="H18" s="46">
        <v>4</v>
      </c>
      <c r="I18" s="46">
        <v>6</v>
      </c>
      <c r="J18" s="46">
        <v>12</v>
      </c>
      <c r="K18" s="46">
        <v>0</v>
      </c>
      <c r="L18" s="46">
        <v>0</v>
      </c>
      <c r="M18" s="46">
        <v>0</v>
      </c>
      <c r="N18" s="46">
        <v>6</v>
      </c>
      <c r="O18" s="46">
        <v>0</v>
      </c>
      <c r="P18" s="46">
        <v>0</v>
      </c>
      <c r="Q18" s="46">
        <v>2</v>
      </c>
      <c r="R18" s="46">
        <v>0</v>
      </c>
      <c r="S18" s="46">
        <v>0</v>
      </c>
      <c r="T18" s="46">
        <v>0</v>
      </c>
      <c r="U18" s="46">
        <v>67</v>
      </c>
      <c r="V18" s="46">
        <v>5</v>
      </c>
      <c r="W18" s="47"/>
      <c r="X18" s="23"/>
      <c r="Y18" s="23"/>
      <c r="Z18" s="23"/>
      <c r="AA18" s="23"/>
      <c r="AB18" s="23"/>
      <c r="AC18" s="23"/>
      <c r="AD18" s="23"/>
      <c r="AE18" s="23"/>
      <c r="AF18" s="23"/>
    </row>
    <row r="19" spans="1:32" ht="15" customHeight="1" x14ac:dyDescent="0.2">
      <c r="A19" s="44">
        <f t="shared" si="0"/>
        <v>311</v>
      </c>
      <c r="B19" s="53">
        <v>41725</v>
      </c>
      <c r="C19" s="45" t="s">
        <v>321</v>
      </c>
      <c r="D19" s="45" t="s">
        <v>322</v>
      </c>
      <c r="E19" s="46">
        <v>1745</v>
      </c>
      <c r="F19" s="46">
        <v>1</v>
      </c>
      <c r="G19" s="46">
        <v>207</v>
      </c>
      <c r="H19" s="46">
        <v>2</v>
      </c>
      <c r="I19" s="46">
        <v>7</v>
      </c>
      <c r="J19" s="46">
        <v>6</v>
      </c>
      <c r="K19" s="46">
        <v>0</v>
      </c>
      <c r="L19" s="46">
        <v>0</v>
      </c>
      <c r="M19" s="46">
        <v>0</v>
      </c>
      <c r="N19" s="46">
        <v>3</v>
      </c>
      <c r="O19" s="46">
        <v>0</v>
      </c>
      <c r="P19" s="46">
        <v>2</v>
      </c>
      <c r="Q19" s="46">
        <v>0</v>
      </c>
      <c r="R19" s="46">
        <v>0</v>
      </c>
      <c r="S19" s="46">
        <v>0</v>
      </c>
      <c r="T19" s="46">
        <v>0</v>
      </c>
      <c r="U19" s="46">
        <v>73</v>
      </c>
      <c r="V19" s="46">
        <v>11</v>
      </c>
      <c r="W19" s="47"/>
      <c r="X19" s="23"/>
      <c r="Y19" s="23"/>
      <c r="Z19" s="23"/>
      <c r="AA19" s="23"/>
      <c r="AB19" s="23"/>
      <c r="AC19" s="23"/>
      <c r="AD19" s="23"/>
      <c r="AE19" s="23"/>
      <c r="AF19" s="23"/>
    </row>
    <row r="20" spans="1:32" ht="15" customHeight="1" x14ac:dyDescent="0.2">
      <c r="A20" s="44">
        <f t="shared" si="0"/>
        <v>320</v>
      </c>
      <c r="B20" s="53">
        <v>41725</v>
      </c>
      <c r="C20" s="45" t="s">
        <v>321</v>
      </c>
      <c r="D20" s="45" t="s">
        <v>322</v>
      </c>
      <c r="E20" s="46">
        <v>1800</v>
      </c>
      <c r="F20" s="46">
        <v>1</v>
      </c>
      <c r="G20" s="46">
        <v>214</v>
      </c>
      <c r="H20" s="46">
        <v>2</v>
      </c>
      <c r="I20" s="46">
        <v>10</v>
      </c>
      <c r="J20" s="46">
        <v>17</v>
      </c>
      <c r="K20" s="46">
        <v>0</v>
      </c>
      <c r="L20" s="46">
        <v>0</v>
      </c>
      <c r="M20" s="46">
        <v>0</v>
      </c>
      <c r="N20" s="46">
        <v>9</v>
      </c>
      <c r="O20" s="46">
        <v>0</v>
      </c>
      <c r="P20" s="46">
        <v>2</v>
      </c>
      <c r="Q20" s="46">
        <v>1</v>
      </c>
      <c r="R20" s="46">
        <v>0</v>
      </c>
      <c r="S20" s="46">
        <v>0</v>
      </c>
      <c r="T20" s="46">
        <v>0</v>
      </c>
      <c r="U20" s="46">
        <v>57</v>
      </c>
      <c r="V20" s="46">
        <v>8</v>
      </c>
      <c r="W20" s="47"/>
      <c r="X20" s="23"/>
      <c r="Y20" s="23"/>
      <c r="Z20" s="23"/>
      <c r="AA20" s="23"/>
      <c r="AB20" s="23"/>
      <c r="AC20" s="23"/>
      <c r="AD20" s="23"/>
      <c r="AE20" s="23"/>
      <c r="AF20" s="23"/>
    </row>
    <row r="21" spans="1:32" ht="15" customHeight="1" x14ac:dyDescent="0.2">
      <c r="A21" s="44">
        <f t="shared" si="0"/>
        <v>268</v>
      </c>
      <c r="B21" s="53">
        <v>41725</v>
      </c>
      <c r="C21" s="45" t="s">
        <v>321</v>
      </c>
      <c r="D21" s="45" t="s">
        <v>322</v>
      </c>
      <c r="E21" s="46">
        <v>1815</v>
      </c>
      <c r="F21" s="46">
        <v>1</v>
      </c>
      <c r="G21" s="46">
        <v>196</v>
      </c>
      <c r="H21" s="46">
        <v>2</v>
      </c>
      <c r="I21" s="46">
        <v>2</v>
      </c>
      <c r="J21" s="46">
        <v>6</v>
      </c>
      <c r="K21" s="46">
        <v>0</v>
      </c>
      <c r="L21" s="46">
        <v>0</v>
      </c>
      <c r="M21" s="46">
        <v>0</v>
      </c>
      <c r="N21" s="46">
        <v>7</v>
      </c>
      <c r="O21" s="46">
        <v>0</v>
      </c>
      <c r="P21" s="46">
        <v>3</v>
      </c>
      <c r="Q21" s="46">
        <v>1</v>
      </c>
      <c r="R21" s="46">
        <v>0</v>
      </c>
      <c r="S21" s="46">
        <v>0</v>
      </c>
      <c r="T21" s="46">
        <v>0</v>
      </c>
      <c r="U21" s="46">
        <v>42</v>
      </c>
      <c r="V21" s="46">
        <v>9</v>
      </c>
      <c r="W21" s="47"/>
      <c r="X21" s="23"/>
      <c r="Y21" s="23"/>
      <c r="Z21" s="23"/>
      <c r="AA21" s="23"/>
      <c r="AB21" s="23"/>
      <c r="AC21" s="23"/>
      <c r="AD21" s="23"/>
      <c r="AE21" s="23"/>
      <c r="AF21" s="23"/>
    </row>
    <row r="22" spans="1:32" ht="15" customHeight="1" x14ac:dyDescent="0.2">
      <c r="A22" s="44">
        <f t="shared" si="0"/>
        <v>255</v>
      </c>
      <c r="B22" s="53">
        <v>41725</v>
      </c>
      <c r="C22" s="45" t="s">
        <v>321</v>
      </c>
      <c r="D22" s="45" t="s">
        <v>322</v>
      </c>
      <c r="E22" s="46">
        <v>1830</v>
      </c>
      <c r="F22" s="46">
        <v>1</v>
      </c>
      <c r="G22" s="46">
        <v>178</v>
      </c>
      <c r="H22" s="46">
        <v>1</v>
      </c>
      <c r="I22" s="46">
        <v>8</v>
      </c>
      <c r="J22" s="46">
        <v>5</v>
      </c>
      <c r="K22" s="46">
        <v>0</v>
      </c>
      <c r="L22" s="46">
        <v>0</v>
      </c>
      <c r="M22" s="46">
        <v>0</v>
      </c>
      <c r="N22" s="46">
        <v>6</v>
      </c>
      <c r="O22" s="46">
        <v>0</v>
      </c>
      <c r="P22" s="46">
        <v>1</v>
      </c>
      <c r="Q22" s="46">
        <v>1</v>
      </c>
      <c r="R22" s="46">
        <v>0</v>
      </c>
      <c r="S22" s="46">
        <v>0</v>
      </c>
      <c r="T22" s="46">
        <v>0</v>
      </c>
      <c r="U22" s="46">
        <v>41</v>
      </c>
      <c r="V22" s="46">
        <v>14</v>
      </c>
      <c r="W22" s="47"/>
      <c r="X22" s="23"/>
      <c r="Y22" s="23"/>
      <c r="Z22" s="23"/>
      <c r="AA22" s="23"/>
      <c r="AB22" s="23"/>
      <c r="AC22" s="23"/>
      <c r="AD22" s="23"/>
      <c r="AE22" s="23"/>
      <c r="AF22" s="23"/>
    </row>
    <row r="23" spans="1:32" ht="15" customHeight="1" x14ac:dyDescent="0.2">
      <c r="A23" s="44">
        <f t="shared" si="0"/>
        <v>229</v>
      </c>
      <c r="B23" s="53">
        <v>41725</v>
      </c>
      <c r="C23" s="45" t="s">
        <v>321</v>
      </c>
      <c r="D23" s="45" t="s">
        <v>322</v>
      </c>
      <c r="E23" s="46">
        <v>1845</v>
      </c>
      <c r="F23" s="46">
        <v>1</v>
      </c>
      <c r="G23" s="46">
        <v>167</v>
      </c>
      <c r="H23" s="46">
        <v>2</v>
      </c>
      <c r="I23" s="46">
        <v>8</v>
      </c>
      <c r="J23" s="46">
        <v>7</v>
      </c>
      <c r="K23" s="46">
        <v>0</v>
      </c>
      <c r="L23" s="46">
        <v>0</v>
      </c>
      <c r="M23" s="46">
        <v>0</v>
      </c>
      <c r="N23" s="46">
        <v>7</v>
      </c>
      <c r="O23" s="46">
        <v>0</v>
      </c>
      <c r="P23" s="46">
        <v>0</v>
      </c>
      <c r="Q23" s="46">
        <v>2</v>
      </c>
      <c r="R23" s="46">
        <v>0</v>
      </c>
      <c r="S23" s="46">
        <v>0</v>
      </c>
      <c r="T23" s="46">
        <v>0</v>
      </c>
      <c r="U23" s="46">
        <v>33</v>
      </c>
      <c r="V23" s="46">
        <v>3</v>
      </c>
      <c r="W23" s="47"/>
      <c r="X23" s="23"/>
      <c r="Y23" s="23"/>
      <c r="Z23" s="23"/>
      <c r="AA23" s="23"/>
      <c r="AB23" s="23"/>
      <c r="AC23" s="23"/>
      <c r="AD23" s="23"/>
      <c r="AE23" s="23"/>
      <c r="AF23" s="23"/>
    </row>
    <row r="24" spans="1:32" ht="15" customHeight="1" x14ac:dyDescent="0.2">
      <c r="A24" s="44">
        <f t="shared" si="0"/>
        <v>248</v>
      </c>
      <c r="B24" s="53">
        <v>41725</v>
      </c>
      <c r="C24" s="45" t="s">
        <v>321</v>
      </c>
      <c r="D24" s="45" t="s">
        <v>322</v>
      </c>
      <c r="E24" s="46">
        <v>1900</v>
      </c>
      <c r="F24" s="46">
        <v>1</v>
      </c>
      <c r="G24" s="46">
        <v>189</v>
      </c>
      <c r="H24" s="46">
        <v>4</v>
      </c>
      <c r="I24" s="46">
        <v>11</v>
      </c>
      <c r="J24" s="46">
        <v>10</v>
      </c>
      <c r="K24" s="46">
        <v>0</v>
      </c>
      <c r="L24" s="46">
        <v>0</v>
      </c>
      <c r="M24" s="46">
        <v>0</v>
      </c>
      <c r="N24" s="46">
        <v>2</v>
      </c>
      <c r="O24" s="46">
        <v>0</v>
      </c>
      <c r="P24" s="46">
        <v>1</v>
      </c>
      <c r="Q24" s="46">
        <v>1</v>
      </c>
      <c r="R24" s="46">
        <v>0</v>
      </c>
      <c r="S24" s="46">
        <v>0</v>
      </c>
      <c r="T24" s="46">
        <v>0</v>
      </c>
      <c r="U24" s="46">
        <v>26</v>
      </c>
      <c r="V24" s="46">
        <v>4</v>
      </c>
      <c r="W24" s="47"/>
      <c r="X24" s="23"/>
      <c r="Y24" s="23"/>
      <c r="Z24" s="23"/>
      <c r="AA24" s="23"/>
      <c r="AB24" s="23"/>
      <c r="AC24" s="23"/>
      <c r="AD24" s="23"/>
      <c r="AE24" s="23"/>
      <c r="AF24" s="23"/>
    </row>
    <row r="25" spans="1:32" ht="15" customHeight="1" x14ac:dyDescent="0.2">
      <c r="A25" s="44">
        <f t="shared" si="0"/>
        <v>263</v>
      </c>
      <c r="B25" s="53">
        <v>41725</v>
      </c>
      <c r="C25" s="45" t="s">
        <v>321</v>
      </c>
      <c r="D25" s="45" t="s">
        <v>322</v>
      </c>
      <c r="E25" s="46">
        <v>1915</v>
      </c>
      <c r="F25" s="46">
        <v>1</v>
      </c>
      <c r="G25" s="46">
        <v>204</v>
      </c>
      <c r="H25" s="46">
        <v>1</v>
      </c>
      <c r="I25" s="46">
        <v>9</v>
      </c>
      <c r="J25" s="46">
        <v>5</v>
      </c>
      <c r="K25" s="46">
        <v>0</v>
      </c>
      <c r="L25" s="46">
        <v>0</v>
      </c>
      <c r="M25" s="46">
        <v>0</v>
      </c>
      <c r="N25" s="46">
        <v>4</v>
      </c>
      <c r="O25" s="46">
        <v>0</v>
      </c>
      <c r="P25" s="46">
        <v>0</v>
      </c>
      <c r="Q25" s="46">
        <v>0</v>
      </c>
      <c r="R25" s="46">
        <v>1</v>
      </c>
      <c r="S25" s="46">
        <v>0</v>
      </c>
      <c r="T25" s="46">
        <v>0</v>
      </c>
      <c r="U25" s="46">
        <v>37</v>
      </c>
      <c r="V25" s="46">
        <v>2</v>
      </c>
      <c r="W25" s="47"/>
      <c r="X25" s="23"/>
      <c r="Y25" s="23"/>
      <c r="Z25" s="23"/>
      <c r="AA25" s="23"/>
      <c r="AB25" s="23"/>
      <c r="AC25" s="23"/>
      <c r="AD25" s="23"/>
      <c r="AE25" s="23"/>
      <c r="AF25" s="23"/>
    </row>
    <row r="26" spans="1:32" ht="15" customHeight="1" x14ac:dyDescent="0.2">
      <c r="A26" s="44">
        <f t="shared" si="0"/>
        <v>333</v>
      </c>
      <c r="B26" s="53">
        <v>41725</v>
      </c>
      <c r="C26" s="45" t="s">
        <v>321</v>
      </c>
      <c r="D26" s="45" t="s">
        <v>322</v>
      </c>
      <c r="E26" s="46">
        <v>1930</v>
      </c>
      <c r="F26" s="46">
        <v>1</v>
      </c>
      <c r="G26" s="46">
        <v>270</v>
      </c>
      <c r="H26" s="46">
        <v>1</v>
      </c>
      <c r="I26" s="46">
        <v>10</v>
      </c>
      <c r="J26" s="46">
        <v>4</v>
      </c>
      <c r="K26" s="46">
        <v>0</v>
      </c>
      <c r="L26" s="46">
        <v>0</v>
      </c>
      <c r="M26" s="46">
        <v>0</v>
      </c>
      <c r="N26" s="46">
        <v>2</v>
      </c>
      <c r="O26" s="46">
        <v>0</v>
      </c>
      <c r="P26" s="46">
        <v>1</v>
      </c>
      <c r="Q26" s="46">
        <v>1</v>
      </c>
      <c r="R26" s="46">
        <v>0</v>
      </c>
      <c r="S26" s="46">
        <v>0</v>
      </c>
      <c r="T26" s="46">
        <v>0</v>
      </c>
      <c r="U26" s="46">
        <v>35</v>
      </c>
      <c r="V26" s="46">
        <v>9</v>
      </c>
      <c r="W26" s="47"/>
      <c r="X26" s="23"/>
      <c r="Y26" s="23"/>
      <c r="Z26" s="23"/>
      <c r="AA26" s="23"/>
      <c r="AB26" s="23"/>
      <c r="AC26" s="23"/>
      <c r="AD26" s="23"/>
      <c r="AE26" s="23"/>
      <c r="AF26" s="23"/>
    </row>
    <row r="27" spans="1:32" ht="15" customHeight="1" x14ac:dyDescent="0.2">
      <c r="A27" s="44">
        <f t="shared" si="0"/>
        <v>298</v>
      </c>
      <c r="B27" s="53">
        <v>41725</v>
      </c>
      <c r="C27" s="45" t="s">
        <v>321</v>
      </c>
      <c r="D27" s="45" t="s">
        <v>322</v>
      </c>
      <c r="E27" s="46">
        <v>1945</v>
      </c>
      <c r="F27" s="46">
        <v>1</v>
      </c>
      <c r="G27" s="46">
        <v>256</v>
      </c>
      <c r="H27" s="46">
        <v>2</v>
      </c>
      <c r="I27" s="46">
        <v>8</v>
      </c>
      <c r="J27" s="46">
        <v>5</v>
      </c>
      <c r="K27" s="46">
        <v>0</v>
      </c>
      <c r="L27" s="46">
        <v>0</v>
      </c>
      <c r="M27" s="46">
        <v>0</v>
      </c>
      <c r="N27" s="46">
        <v>1</v>
      </c>
      <c r="O27" s="46">
        <v>0</v>
      </c>
      <c r="P27" s="46">
        <v>1</v>
      </c>
      <c r="Q27" s="46">
        <v>0</v>
      </c>
      <c r="R27" s="46">
        <v>0</v>
      </c>
      <c r="S27" s="46">
        <v>0</v>
      </c>
      <c r="T27" s="46">
        <v>0</v>
      </c>
      <c r="U27" s="46">
        <v>20</v>
      </c>
      <c r="V27" s="46">
        <v>5</v>
      </c>
      <c r="W27" s="47"/>
      <c r="X27" s="23"/>
      <c r="Y27" s="23"/>
      <c r="Z27" s="23"/>
      <c r="AA27" s="23"/>
      <c r="AB27" s="23"/>
      <c r="AC27" s="23"/>
      <c r="AD27" s="23"/>
      <c r="AE27" s="23"/>
      <c r="AF27" s="23"/>
    </row>
    <row r="28" spans="1:32" ht="15" customHeight="1" x14ac:dyDescent="0.2">
      <c r="A28" s="44">
        <f t="shared" si="0"/>
        <v>91</v>
      </c>
      <c r="B28" s="53">
        <v>41725</v>
      </c>
      <c r="C28" s="45" t="s">
        <v>321</v>
      </c>
      <c r="D28" s="45" t="s">
        <v>322</v>
      </c>
      <c r="E28" s="46">
        <v>600</v>
      </c>
      <c r="F28" s="46">
        <v>2</v>
      </c>
      <c r="G28" s="46">
        <v>50</v>
      </c>
      <c r="H28" s="46">
        <v>2</v>
      </c>
      <c r="I28" s="46">
        <v>1</v>
      </c>
      <c r="J28" s="46">
        <v>6</v>
      </c>
      <c r="K28" s="46">
        <v>0</v>
      </c>
      <c r="L28" s="46">
        <v>0</v>
      </c>
      <c r="M28" s="46">
        <v>0</v>
      </c>
      <c r="N28" s="46">
        <v>6</v>
      </c>
      <c r="O28" s="46">
        <v>0</v>
      </c>
      <c r="P28" s="46">
        <v>0</v>
      </c>
      <c r="Q28" s="46">
        <v>0</v>
      </c>
      <c r="R28" s="46">
        <v>1</v>
      </c>
      <c r="S28" s="46">
        <v>0</v>
      </c>
      <c r="T28" s="46">
        <v>0</v>
      </c>
      <c r="U28" s="46">
        <v>18</v>
      </c>
      <c r="V28" s="46">
        <v>7</v>
      </c>
      <c r="W28" s="47"/>
      <c r="X28" s="23"/>
      <c r="Y28" s="23"/>
      <c r="Z28" s="23"/>
      <c r="AA28" s="23"/>
      <c r="AB28" s="23"/>
      <c r="AC28" s="23"/>
      <c r="AD28" s="23"/>
      <c r="AE28" s="23"/>
      <c r="AF28" s="23"/>
    </row>
    <row r="29" spans="1:32" ht="15" customHeight="1" x14ac:dyDescent="0.2">
      <c r="A29" s="44">
        <f t="shared" si="0"/>
        <v>103</v>
      </c>
      <c r="B29" s="53">
        <v>41725</v>
      </c>
      <c r="C29" s="45" t="s">
        <v>321</v>
      </c>
      <c r="D29" s="45" t="s">
        <v>322</v>
      </c>
      <c r="E29" s="46">
        <v>615</v>
      </c>
      <c r="F29" s="46">
        <v>2</v>
      </c>
      <c r="G29" s="46">
        <v>57</v>
      </c>
      <c r="H29" s="46">
        <v>2</v>
      </c>
      <c r="I29" s="46">
        <v>10</v>
      </c>
      <c r="J29" s="46">
        <v>5</v>
      </c>
      <c r="K29" s="46">
        <v>0</v>
      </c>
      <c r="L29" s="46">
        <v>0</v>
      </c>
      <c r="M29" s="46">
        <v>0</v>
      </c>
      <c r="N29" s="46">
        <v>7</v>
      </c>
      <c r="O29" s="46">
        <v>0</v>
      </c>
      <c r="P29" s="46">
        <v>1</v>
      </c>
      <c r="Q29" s="46">
        <v>2</v>
      </c>
      <c r="R29" s="46">
        <v>0</v>
      </c>
      <c r="S29" s="46">
        <v>0</v>
      </c>
      <c r="T29" s="46">
        <v>0</v>
      </c>
      <c r="U29" s="46">
        <v>10</v>
      </c>
      <c r="V29" s="46">
        <v>9</v>
      </c>
      <c r="W29" s="47"/>
      <c r="X29" s="23"/>
      <c r="Y29" s="23"/>
      <c r="Z29" s="23"/>
      <c r="AA29" s="23"/>
      <c r="AB29" s="23"/>
      <c r="AC29" s="23"/>
      <c r="AD29" s="23"/>
      <c r="AE29" s="23"/>
      <c r="AF29" s="23"/>
    </row>
    <row r="30" spans="1:32" ht="15" customHeight="1" x14ac:dyDescent="0.2">
      <c r="A30" s="44">
        <f t="shared" si="0"/>
        <v>125</v>
      </c>
      <c r="B30" s="53">
        <v>41725</v>
      </c>
      <c r="C30" s="45" t="s">
        <v>321</v>
      </c>
      <c r="D30" s="45" t="s">
        <v>322</v>
      </c>
      <c r="E30" s="46">
        <v>630</v>
      </c>
      <c r="F30" s="46">
        <v>2</v>
      </c>
      <c r="G30" s="46">
        <v>73</v>
      </c>
      <c r="H30" s="46">
        <v>2</v>
      </c>
      <c r="I30" s="46">
        <v>7</v>
      </c>
      <c r="J30" s="46">
        <v>5</v>
      </c>
      <c r="K30" s="46">
        <v>0</v>
      </c>
      <c r="L30" s="46">
        <v>0</v>
      </c>
      <c r="M30" s="46">
        <v>0</v>
      </c>
      <c r="N30" s="46">
        <v>8</v>
      </c>
      <c r="O30" s="46">
        <v>0</v>
      </c>
      <c r="P30" s="46">
        <v>2</v>
      </c>
      <c r="Q30" s="46">
        <v>1</v>
      </c>
      <c r="R30" s="46">
        <v>0</v>
      </c>
      <c r="S30" s="46">
        <v>0</v>
      </c>
      <c r="T30" s="46">
        <v>0</v>
      </c>
      <c r="U30" s="46">
        <v>17</v>
      </c>
      <c r="V30" s="46">
        <v>10</v>
      </c>
      <c r="W30" s="47"/>
      <c r="X30" s="23"/>
      <c r="Y30" s="23"/>
      <c r="Z30" s="23"/>
      <c r="AA30" s="23"/>
      <c r="AB30" s="23"/>
      <c r="AC30" s="23"/>
      <c r="AD30" s="23"/>
      <c r="AE30" s="23"/>
      <c r="AF30" s="23"/>
    </row>
    <row r="31" spans="1:32" ht="15" customHeight="1" x14ac:dyDescent="0.2">
      <c r="A31" s="44">
        <f t="shared" si="0"/>
        <v>150</v>
      </c>
      <c r="B31" s="53">
        <v>41725</v>
      </c>
      <c r="C31" s="45" t="s">
        <v>321</v>
      </c>
      <c r="D31" s="45" t="s">
        <v>322</v>
      </c>
      <c r="E31" s="46">
        <v>645</v>
      </c>
      <c r="F31" s="46">
        <v>2</v>
      </c>
      <c r="G31" s="46">
        <v>101</v>
      </c>
      <c r="H31" s="46">
        <v>1</v>
      </c>
      <c r="I31" s="46">
        <v>11</v>
      </c>
      <c r="J31" s="46">
        <v>3</v>
      </c>
      <c r="K31" s="46">
        <v>0</v>
      </c>
      <c r="L31" s="46">
        <v>0</v>
      </c>
      <c r="M31" s="46">
        <v>0</v>
      </c>
      <c r="N31" s="46">
        <v>8</v>
      </c>
      <c r="O31" s="46">
        <v>0</v>
      </c>
      <c r="P31" s="46">
        <v>0</v>
      </c>
      <c r="Q31" s="46">
        <v>0</v>
      </c>
      <c r="R31" s="46">
        <v>0</v>
      </c>
      <c r="S31" s="46">
        <v>0</v>
      </c>
      <c r="T31" s="46">
        <v>0</v>
      </c>
      <c r="U31" s="46">
        <v>19</v>
      </c>
      <c r="V31" s="46">
        <v>7</v>
      </c>
      <c r="W31" s="47"/>
      <c r="X31" s="23"/>
      <c r="Y31" s="23"/>
      <c r="Z31" s="23"/>
      <c r="AA31" s="23"/>
      <c r="AB31" s="23"/>
      <c r="AC31" s="23"/>
      <c r="AD31" s="23"/>
      <c r="AE31" s="23"/>
      <c r="AF31" s="23"/>
    </row>
    <row r="32" spans="1:32" ht="15" customHeight="1" x14ac:dyDescent="0.2">
      <c r="A32" s="44">
        <f t="shared" si="0"/>
        <v>160</v>
      </c>
      <c r="B32" s="53">
        <v>41725</v>
      </c>
      <c r="C32" s="45" t="s">
        <v>321</v>
      </c>
      <c r="D32" s="45" t="s">
        <v>322</v>
      </c>
      <c r="E32" s="46">
        <v>700</v>
      </c>
      <c r="F32" s="46">
        <v>2</v>
      </c>
      <c r="G32" s="46">
        <v>100</v>
      </c>
      <c r="H32" s="46">
        <v>1</v>
      </c>
      <c r="I32" s="46">
        <v>5</v>
      </c>
      <c r="J32" s="46">
        <v>6</v>
      </c>
      <c r="K32" s="46">
        <v>0</v>
      </c>
      <c r="L32" s="46">
        <v>0</v>
      </c>
      <c r="M32" s="46">
        <v>0</v>
      </c>
      <c r="N32" s="46">
        <v>16</v>
      </c>
      <c r="O32" s="46">
        <v>0</v>
      </c>
      <c r="P32" s="46">
        <v>0</v>
      </c>
      <c r="Q32" s="46">
        <v>2</v>
      </c>
      <c r="R32" s="46">
        <v>1</v>
      </c>
      <c r="S32" s="46">
        <v>0</v>
      </c>
      <c r="T32" s="46">
        <v>0</v>
      </c>
      <c r="U32" s="46">
        <v>24</v>
      </c>
      <c r="V32" s="46">
        <v>5</v>
      </c>
      <c r="W32" s="47"/>
      <c r="X32" s="23"/>
      <c r="Y32" s="23"/>
      <c r="Z32" s="23"/>
      <c r="AA32" s="23"/>
      <c r="AB32" s="23"/>
      <c r="AC32" s="23"/>
      <c r="AD32" s="23"/>
      <c r="AE32" s="23"/>
      <c r="AF32" s="23"/>
    </row>
    <row r="33" spans="1:32" ht="15" customHeight="1" x14ac:dyDescent="0.2">
      <c r="A33" s="44">
        <f t="shared" si="0"/>
        <v>177</v>
      </c>
      <c r="B33" s="53">
        <v>41725</v>
      </c>
      <c r="C33" s="45" t="s">
        <v>321</v>
      </c>
      <c r="D33" s="45" t="s">
        <v>322</v>
      </c>
      <c r="E33" s="46">
        <v>715</v>
      </c>
      <c r="F33" s="46">
        <v>2</v>
      </c>
      <c r="G33" s="46">
        <v>130</v>
      </c>
      <c r="H33" s="46">
        <v>2</v>
      </c>
      <c r="I33" s="46">
        <v>11</v>
      </c>
      <c r="J33" s="46">
        <v>5</v>
      </c>
      <c r="K33" s="46">
        <v>0</v>
      </c>
      <c r="L33" s="46">
        <v>0</v>
      </c>
      <c r="M33" s="46">
        <v>0</v>
      </c>
      <c r="N33" s="46">
        <v>7</v>
      </c>
      <c r="O33" s="46">
        <v>0</v>
      </c>
      <c r="P33" s="46">
        <v>4</v>
      </c>
      <c r="Q33" s="46">
        <v>0</v>
      </c>
      <c r="R33" s="46">
        <v>0</v>
      </c>
      <c r="S33" s="46">
        <v>0</v>
      </c>
      <c r="T33" s="46">
        <v>0</v>
      </c>
      <c r="U33" s="46">
        <v>15</v>
      </c>
      <c r="V33" s="46">
        <v>3</v>
      </c>
      <c r="W33" s="47"/>
      <c r="X33" s="23"/>
      <c r="Y33" s="23"/>
      <c r="Z33" s="23"/>
      <c r="AA33" s="23"/>
      <c r="AB33" s="23"/>
      <c r="AC33" s="23"/>
      <c r="AD33" s="23"/>
      <c r="AE33" s="23"/>
      <c r="AF33" s="23"/>
    </row>
    <row r="34" spans="1:32" ht="15" customHeight="1" x14ac:dyDescent="0.2">
      <c r="A34" s="44">
        <f t="shared" si="0"/>
        <v>154</v>
      </c>
      <c r="B34" s="53">
        <v>41725</v>
      </c>
      <c r="C34" s="45" t="s">
        <v>321</v>
      </c>
      <c r="D34" s="45" t="s">
        <v>322</v>
      </c>
      <c r="E34" s="46">
        <v>730</v>
      </c>
      <c r="F34" s="46">
        <v>2</v>
      </c>
      <c r="G34" s="46">
        <v>114</v>
      </c>
      <c r="H34" s="46">
        <v>4</v>
      </c>
      <c r="I34" s="46">
        <v>5</v>
      </c>
      <c r="J34" s="46">
        <v>2</v>
      </c>
      <c r="K34" s="46">
        <v>0</v>
      </c>
      <c r="L34" s="46">
        <v>0</v>
      </c>
      <c r="M34" s="46">
        <v>0</v>
      </c>
      <c r="N34" s="46">
        <v>4</v>
      </c>
      <c r="O34" s="46">
        <v>0</v>
      </c>
      <c r="P34" s="46">
        <v>2</v>
      </c>
      <c r="Q34" s="46">
        <v>1</v>
      </c>
      <c r="R34" s="46">
        <v>0</v>
      </c>
      <c r="S34" s="46">
        <v>0</v>
      </c>
      <c r="T34" s="46">
        <v>0</v>
      </c>
      <c r="U34" s="46">
        <v>18</v>
      </c>
      <c r="V34" s="46">
        <v>4</v>
      </c>
      <c r="W34" s="47"/>
      <c r="X34" s="23"/>
      <c r="Y34" s="23"/>
      <c r="Z34" s="23"/>
      <c r="AA34" s="23"/>
      <c r="AB34" s="23"/>
      <c r="AC34" s="23"/>
      <c r="AD34" s="23"/>
      <c r="AE34" s="23"/>
      <c r="AF34" s="23"/>
    </row>
    <row r="35" spans="1:32" ht="15" customHeight="1" x14ac:dyDescent="0.2">
      <c r="A35" s="44">
        <f t="shared" si="0"/>
        <v>213</v>
      </c>
      <c r="B35" s="53">
        <v>41725</v>
      </c>
      <c r="C35" s="45" t="s">
        <v>321</v>
      </c>
      <c r="D35" s="45" t="s">
        <v>322</v>
      </c>
      <c r="E35" s="46">
        <v>745</v>
      </c>
      <c r="F35" s="46">
        <v>2</v>
      </c>
      <c r="G35" s="46">
        <v>144</v>
      </c>
      <c r="H35" s="46">
        <v>2</v>
      </c>
      <c r="I35" s="46">
        <v>17</v>
      </c>
      <c r="J35" s="46">
        <v>13</v>
      </c>
      <c r="K35" s="46">
        <v>0</v>
      </c>
      <c r="L35" s="46">
        <v>0</v>
      </c>
      <c r="M35" s="46">
        <v>0</v>
      </c>
      <c r="N35" s="46">
        <v>3</v>
      </c>
      <c r="O35" s="46">
        <v>0</v>
      </c>
      <c r="P35" s="46">
        <v>3</v>
      </c>
      <c r="Q35" s="46">
        <v>1</v>
      </c>
      <c r="R35" s="46">
        <v>0</v>
      </c>
      <c r="S35" s="46">
        <v>0</v>
      </c>
      <c r="T35" s="46">
        <v>0</v>
      </c>
      <c r="U35" s="46">
        <v>25</v>
      </c>
      <c r="V35" s="46">
        <v>5</v>
      </c>
      <c r="W35" s="47"/>
      <c r="X35" s="23"/>
      <c r="Y35" s="23"/>
      <c r="Z35" s="23"/>
      <c r="AA35" s="23"/>
      <c r="AB35" s="23"/>
      <c r="AC35" s="23"/>
      <c r="AD35" s="23"/>
      <c r="AE35" s="23"/>
      <c r="AF35" s="23"/>
    </row>
    <row r="36" spans="1:32" ht="15" customHeight="1" x14ac:dyDescent="0.2">
      <c r="A36" s="44">
        <f t="shared" si="0"/>
        <v>189</v>
      </c>
      <c r="B36" s="53">
        <v>41725</v>
      </c>
      <c r="C36" s="45" t="s">
        <v>321</v>
      </c>
      <c r="D36" s="45" t="s">
        <v>322</v>
      </c>
      <c r="E36" s="46">
        <v>800</v>
      </c>
      <c r="F36" s="46">
        <v>2</v>
      </c>
      <c r="G36" s="46">
        <v>143</v>
      </c>
      <c r="H36" s="46">
        <v>0</v>
      </c>
      <c r="I36" s="46">
        <v>5</v>
      </c>
      <c r="J36" s="46">
        <v>2</v>
      </c>
      <c r="K36" s="46">
        <v>0</v>
      </c>
      <c r="L36" s="46">
        <v>0</v>
      </c>
      <c r="M36" s="46">
        <v>0</v>
      </c>
      <c r="N36" s="46">
        <v>0</v>
      </c>
      <c r="O36" s="46">
        <v>0</v>
      </c>
      <c r="P36" s="46">
        <v>5</v>
      </c>
      <c r="Q36" s="46">
        <v>3</v>
      </c>
      <c r="R36" s="46">
        <v>0</v>
      </c>
      <c r="S36" s="46">
        <v>0</v>
      </c>
      <c r="T36" s="46">
        <v>0</v>
      </c>
      <c r="U36" s="46">
        <v>28</v>
      </c>
      <c r="V36" s="46">
        <v>3</v>
      </c>
      <c r="W36" s="47"/>
      <c r="X36" s="23"/>
      <c r="Y36" s="23"/>
      <c r="Z36" s="23"/>
      <c r="AA36" s="23"/>
      <c r="AB36" s="23"/>
      <c r="AC36" s="23"/>
      <c r="AD36" s="23"/>
      <c r="AE36" s="23"/>
      <c r="AF36" s="23"/>
    </row>
    <row r="37" spans="1:32" ht="15" customHeight="1" x14ac:dyDescent="0.2">
      <c r="A37" s="44">
        <f t="shared" si="0"/>
        <v>269</v>
      </c>
      <c r="B37" s="53">
        <v>41725</v>
      </c>
      <c r="C37" s="45" t="s">
        <v>321</v>
      </c>
      <c r="D37" s="45" t="s">
        <v>322</v>
      </c>
      <c r="E37" s="46">
        <v>815</v>
      </c>
      <c r="F37" s="46">
        <v>2</v>
      </c>
      <c r="G37" s="46">
        <v>185</v>
      </c>
      <c r="H37" s="46">
        <v>3</v>
      </c>
      <c r="I37" s="46">
        <v>11</v>
      </c>
      <c r="J37" s="46">
        <v>8</v>
      </c>
      <c r="K37" s="46">
        <v>0</v>
      </c>
      <c r="L37" s="46">
        <v>0</v>
      </c>
      <c r="M37" s="46">
        <v>0</v>
      </c>
      <c r="N37" s="46">
        <v>7</v>
      </c>
      <c r="O37" s="46">
        <v>0</v>
      </c>
      <c r="P37" s="46">
        <v>6</v>
      </c>
      <c r="Q37" s="46">
        <v>5</v>
      </c>
      <c r="R37" s="46">
        <v>0</v>
      </c>
      <c r="S37" s="46">
        <v>0</v>
      </c>
      <c r="T37" s="46">
        <v>0</v>
      </c>
      <c r="U37" s="46">
        <v>40</v>
      </c>
      <c r="V37" s="46">
        <v>4</v>
      </c>
      <c r="W37" s="47"/>
      <c r="X37" s="23"/>
      <c r="Y37" s="23"/>
      <c r="Z37" s="23"/>
      <c r="AA37" s="23"/>
      <c r="AB37" s="23"/>
      <c r="AC37" s="23"/>
      <c r="AD37" s="23"/>
      <c r="AE37" s="23"/>
      <c r="AF37" s="23"/>
    </row>
    <row r="38" spans="1:32" ht="15" customHeight="1" x14ac:dyDescent="0.2">
      <c r="A38" s="44">
        <f t="shared" si="0"/>
        <v>210</v>
      </c>
      <c r="B38" s="53">
        <v>41725</v>
      </c>
      <c r="C38" s="45" t="s">
        <v>321</v>
      </c>
      <c r="D38" s="45" t="s">
        <v>322</v>
      </c>
      <c r="E38" s="46">
        <v>830</v>
      </c>
      <c r="F38" s="46">
        <v>2</v>
      </c>
      <c r="G38" s="46">
        <v>149</v>
      </c>
      <c r="H38" s="46">
        <v>0</v>
      </c>
      <c r="I38" s="46">
        <v>12</v>
      </c>
      <c r="J38" s="46">
        <v>5</v>
      </c>
      <c r="K38" s="46">
        <v>0</v>
      </c>
      <c r="L38" s="46">
        <v>0</v>
      </c>
      <c r="M38" s="46">
        <v>0</v>
      </c>
      <c r="N38" s="46">
        <v>4</v>
      </c>
      <c r="O38" s="46">
        <v>0</v>
      </c>
      <c r="P38" s="46">
        <v>4</v>
      </c>
      <c r="Q38" s="46">
        <v>2</v>
      </c>
      <c r="R38" s="46">
        <v>0</v>
      </c>
      <c r="S38" s="46">
        <v>0</v>
      </c>
      <c r="T38" s="46">
        <v>0</v>
      </c>
      <c r="U38" s="46">
        <v>31</v>
      </c>
      <c r="V38" s="46">
        <v>3</v>
      </c>
      <c r="W38" s="47"/>
      <c r="X38" s="23"/>
      <c r="Y38" s="23"/>
      <c r="Z38" s="23"/>
      <c r="AA38" s="23"/>
      <c r="AB38" s="23"/>
      <c r="AC38" s="23"/>
      <c r="AD38" s="23"/>
      <c r="AE38" s="23"/>
      <c r="AF38" s="23"/>
    </row>
    <row r="39" spans="1:32" ht="15" customHeight="1" x14ac:dyDescent="0.2">
      <c r="A39" s="44">
        <f t="shared" si="0"/>
        <v>269</v>
      </c>
      <c r="B39" s="53">
        <v>41725</v>
      </c>
      <c r="C39" s="45" t="s">
        <v>321</v>
      </c>
      <c r="D39" s="45" t="s">
        <v>322</v>
      </c>
      <c r="E39" s="46">
        <v>845</v>
      </c>
      <c r="F39" s="46">
        <v>2</v>
      </c>
      <c r="G39" s="46">
        <v>207</v>
      </c>
      <c r="H39" s="46">
        <v>5</v>
      </c>
      <c r="I39" s="46">
        <v>13</v>
      </c>
      <c r="J39" s="46">
        <v>8</v>
      </c>
      <c r="K39" s="46">
        <v>0</v>
      </c>
      <c r="L39" s="46">
        <v>0</v>
      </c>
      <c r="M39" s="46">
        <v>0</v>
      </c>
      <c r="N39" s="46">
        <v>5</v>
      </c>
      <c r="O39" s="46">
        <v>0</v>
      </c>
      <c r="P39" s="46">
        <v>0</v>
      </c>
      <c r="Q39" s="46">
        <v>1</v>
      </c>
      <c r="R39" s="46">
        <v>0</v>
      </c>
      <c r="S39" s="46">
        <v>0</v>
      </c>
      <c r="T39" s="46">
        <v>0</v>
      </c>
      <c r="U39" s="46">
        <v>27</v>
      </c>
      <c r="V39" s="46">
        <v>3</v>
      </c>
      <c r="W39" s="47"/>
      <c r="X39" s="23"/>
      <c r="Y39" s="23"/>
      <c r="Z39" s="23"/>
      <c r="AA39" s="23"/>
      <c r="AB39" s="23"/>
      <c r="AC39" s="23"/>
      <c r="AD39" s="23"/>
      <c r="AE39" s="23"/>
      <c r="AF39" s="23"/>
    </row>
    <row r="40" spans="1:32" ht="15" customHeight="1" x14ac:dyDescent="0.2">
      <c r="A40" s="44">
        <f t="shared" si="0"/>
        <v>335</v>
      </c>
      <c r="B40" s="53">
        <v>41725</v>
      </c>
      <c r="C40" s="45" t="s">
        <v>321</v>
      </c>
      <c r="D40" s="45" t="s">
        <v>322</v>
      </c>
      <c r="E40" s="46">
        <v>1700</v>
      </c>
      <c r="F40" s="46">
        <v>2</v>
      </c>
      <c r="G40" s="46">
        <v>262</v>
      </c>
      <c r="H40" s="46">
        <v>1</v>
      </c>
      <c r="I40" s="46">
        <v>9</v>
      </c>
      <c r="J40" s="46">
        <v>4</v>
      </c>
      <c r="K40" s="46">
        <v>0</v>
      </c>
      <c r="L40" s="46">
        <v>0</v>
      </c>
      <c r="M40" s="46">
        <v>0</v>
      </c>
      <c r="N40" s="46">
        <v>4</v>
      </c>
      <c r="O40" s="46">
        <v>0</v>
      </c>
      <c r="P40" s="46">
        <v>0</v>
      </c>
      <c r="Q40" s="46">
        <v>1</v>
      </c>
      <c r="R40" s="46">
        <v>0</v>
      </c>
      <c r="S40" s="46">
        <v>0</v>
      </c>
      <c r="T40" s="46">
        <v>0</v>
      </c>
      <c r="U40" s="46">
        <v>46</v>
      </c>
      <c r="V40" s="46">
        <v>8</v>
      </c>
      <c r="W40" s="47"/>
      <c r="X40" s="23"/>
      <c r="Y40" s="23"/>
      <c r="Z40" s="23"/>
      <c r="AA40" s="23"/>
      <c r="AB40" s="23"/>
      <c r="AC40" s="23"/>
      <c r="AD40" s="23"/>
      <c r="AE40" s="23"/>
      <c r="AF40" s="23"/>
    </row>
    <row r="41" spans="1:32" ht="15" customHeight="1" x14ac:dyDescent="0.2">
      <c r="A41" s="44">
        <f t="shared" si="0"/>
        <v>299</v>
      </c>
      <c r="B41" s="53">
        <v>41725</v>
      </c>
      <c r="C41" s="45" t="s">
        <v>321</v>
      </c>
      <c r="D41" s="45" t="s">
        <v>322</v>
      </c>
      <c r="E41" s="46">
        <v>1715</v>
      </c>
      <c r="F41" s="46">
        <v>2</v>
      </c>
      <c r="G41" s="46">
        <v>235</v>
      </c>
      <c r="H41" s="46">
        <v>1</v>
      </c>
      <c r="I41" s="46">
        <v>11</v>
      </c>
      <c r="J41" s="46">
        <v>1</v>
      </c>
      <c r="K41" s="46">
        <v>0</v>
      </c>
      <c r="L41" s="46">
        <v>0</v>
      </c>
      <c r="M41" s="46">
        <v>0</v>
      </c>
      <c r="N41" s="46">
        <v>4</v>
      </c>
      <c r="O41" s="46">
        <v>0</v>
      </c>
      <c r="P41" s="46">
        <v>1</v>
      </c>
      <c r="Q41" s="46">
        <v>0</v>
      </c>
      <c r="R41" s="46">
        <v>0</v>
      </c>
      <c r="S41" s="46">
        <v>0</v>
      </c>
      <c r="T41" s="46">
        <v>0</v>
      </c>
      <c r="U41" s="46">
        <v>31</v>
      </c>
      <c r="V41" s="46">
        <v>15</v>
      </c>
      <c r="W41" s="47"/>
      <c r="X41" s="23"/>
      <c r="Y41" s="23"/>
      <c r="Z41" s="23"/>
      <c r="AA41" s="23"/>
      <c r="AB41" s="23"/>
      <c r="AC41" s="23"/>
      <c r="AD41" s="23"/>
      <c r="AE41" s="23"/>
      <c r="AF41" s="23"/>
    </row>
    <row r="42" spans="1:32" ht="15" customHeight="1" x14ac:dyDescent="0.2">
      <c r="A42" s="44">
        <f t="shared" si="0"/>
        <v>350</v>
      </c>
      <c r="B42" s="53">
        <v>41725</v>
      </c>
      <c r="C42" s="45" t="s">
        <v>321</v>
      </c>
      <c r="D42" s="45" t="s">
        <v>322</v>
      </c>
      <c r="E42" s="46">
        <v>1730</v>
      </c>
      <c r="F42" s="46">
        <v>2</v>
      </c>
      <c r="G42" s="46">
        <v>280</v>
      </c>
      <c r="H42" s="46">
        <v>2</v>
      </c>
      <c r="I42" s="46">
        <v>5</v>
      </c>
      <c r="J42" s="46">
        <v>1</v>
      </c>
      <c r="K42" s="46">
        <v>0</v>
      </c>
      <c r="L42" s="46">
        <v>0</v>
      </c>
      <c r="M42" s="46">
        <v>0</v>
      </c>
      <c r="N42" s="46">
        <v>4</v>
      </c>
      <c r="O42" s="46">
        <v>0</v>
      </c>
      <c r="P42" s="46">
        <v>0</v>
      </c>
      <c r="Q42" s="46">
        <v>0</v>
      </c>
      <c r="R42" s="46">
        <v>0</v>
      </c>
      <c r="S42" s="46">
        <v>0</v>
      </c>
      <c r="T42" s="46">
        <v>0</v>
      </c>
      <c r="U42" s="46">
        <v>48</v>
      </c>
      <c r="V42" s="46">
        <v>10</v>
      </c>
      <c r="W42" s="47"/>
      <c r="X42" s="23"/>
      <c r="Y42" s="23"/>
      <c r="Z42" s="23"/>
      <c r="AA42" s="23"/>
      <c r="AB42" s="23"/>
      <c r="AC42" s="23"/>
      <c r="AD42" s="23"/>
      <c r="AE42" s="23"/>
      <c r="AF42" s="23"/>
    </row>
    <row r="43" spans="1:32" ht="15" customHeight="1" x14ac:dyDescent="0.2">
      <c r="A43" s="44">
        <f t="shared" si="0"/>
        <v>367</v>
      </c>
      <c r="B43" s="53">
        <v>41725</v>
      </c>
      <c r="C43" s="45" t="s">
        <v>321</v>
      </c>
      <c r="D43" s="45" t="s">
        <v>322</v>
      </c>
      <c r="E43" s="46">
        <v>1745</v>
      </c>
      <c r="F43" s="46">
        <v>2</v>
      </c>
      <c r="G43" s="46">
        <v>268</v>
      </c>
      <c r="H43" s="46">
        <v>2</v>
      </c>
      <c r="I43" s="46">
        <v>7</v>
      </c>
      <c r="J43" s="46">
        <v>1</v>
      </c>
      <c r="K43" s="46">
        <v>0</v>
      </c>
      <c r="L43" s="46">
        <v>0</v>
      </c>
      <c r="M43" s="46">
        <v>0</v>
      </c>
      <c r="N43" s="46">
        <v>4</v>
      </c>
      <c r="O43" s="46">
        <v>0</v>
      </c>
      <c r="P43" s="46">
        <v>5</v>
      </c>
      <c r="Q43" s="46">
        <v>0</v>
      </c>
      <c r="R43" s="46">
        <v>0</v>
      </c>
      <c r="S43" s="46">
        <v>0</v>
      </c>
      <c r="T43" s="46">
        <v>0</v>
      </c>
      <c r="U43" s="46">
        <v>62</v>
      </c>
      <c r="V43" s="46">
        <v>18</v>
      </c>
      <c r="W43" s="47"/>
      <c r="X43" s="23"/>
      <c r="Y43" s="23"/>
      <c r="Z43" s="23"/>
      <c r="AA43" s="23"/>
      <c r="AB43" s="23"/>
      <c r="AC43" s="23"/>
      <c r="AD43" s="23"/>
      <c r="AE43" s="23"/>
      <c r="AF43" s="23"/>
    </row>
    <row r="44" spans="1:32" ht="15" customHeight="1" x14ac:dyDescent="0.2">
      <c r="A44" s="44">
        <f t="shared" si="0"/>
        <v>391</v>
      </c>
      <c r="B44" s="53">
        <v>41725</v>
      </c>
      <c r="C44" s="45" t="s">
        <v>321</v>
      </c>
      <c r="D44" s="45" t="s">
        <v>322</v>
      </c>
      <c r="E44" s="46">
        <v>1800</v>
      </c>
      <c r="F44" s="46">
        <v>2</v>
      </c>
      <c r="G44" s="46">
        <v>320</v>
      </c>
      <c r="H44" s="46">
        <v>1</v>
      </c>
      <c r="I44" s="46">
        <v>9</v>
      </c>
      <c r="J44" s="46">
        <v>4</v>
      </c>
      <c r="K44" s="46">
        <v>0</v>
      </c>
      <c r="L44" s="46">
        <v>0</v>
      </c>
      <c r="M44" s="46">
        <v>0</v>
      </c>
      <c r="N44" s="46">
        <v>1</v>
      </c>
      <c r="O44" s="46">
        <v>0</v>
      </c>
      <c r="P44" s="46">
        <v>1</v>
      </c>
      <c r="Q44" s="46">
        <v>0</v>
      </c>
      <c r="R44" s="46">
        <v>1</v>
      </c>
      <c r="S44" s="46">
        <v>0</v>
      </c>
      <c r="T44" s="46">
        <v>0</v>
      </c>
      <c r="U44" s="46">
        <v>43</v>
      </c>
      <c r="V44" s="46">
        <v>11</v>
      </c>
      <c r="W44" s="47"/>
      <c r="X44" s="23"/>
      <c r="Y44" s="23"/>
      <c r="Z44" s="23"/>
      <c r="AA44" s="23"/>
      <c r="AB44" s="23"/>
      <c r="AC44" s="23"/>
      <c r="AD44" s="23"/>
      <c r="AE44" s="23"/>
      <c r="AF44" s="23"/>
    </row>
    <row r="45" spans="1:32" ht="15" customHeight="1" x14ac:dyDescent="0.2">
      <c r="A45" s="44">
        <f t="shared" si="0"/>
        <v>332</v>
      </c>
      <c r="B45" s="53">
        <v>41725</v>
      </c>
      <c r="C45" s="45" t="s">
        <v>321</v>
      </c>
      <c r="D45" s="45" t="s">
        <v>322</v>
      </c>
      <c r="E45" s="46">
        <v>1815</v>
      </c>
      <c r="F45" s="46">
        <v>2</v>
      </c>
      <c r="G45" s="46">
        <v>267</v>
      </c>
      <c r="H45" s="46">
        <v>1</v>
      </c>
      <c r="I45" s="46">
        <v>9</v>
      </c>
      <c r="J45" s="46">
        <v>1</v>
      </c>
      <c r="K45" s="46">
        <v>0</v>
      </c>
      <c r="L45" s="46">
        <v>0</v>
      </c>
      <c r="M45" s="46">
        <v>0</v>
      </c>
      <c r="N45" s="46">
        <v>2</v>
      </c>
      <c r="O45" s="46">
        <v>0</v>
      </c>
      <c r="P45" s="46">
        <v>2</v>
      </c>
      <c r="Q45" s="46">
        <v>0</v>
      </c>
      <c r="R45" s="46">
        <v>0</v>
      </c>
      <c r="S45" s="46">
        <v>0</v>
      </c>
      <c r="T45" s="46">
        <v>0</v>
      </c>
      <c r="U45" s="46">
        <v>39</v>
      </c>
      <c r="V45" s="46">
        <v>11</v>
      </c>
      <c r="W45" s="47"/>
      <c r="X45" s="23"/>
      <c r="Y45" s="23"/>
      <c r="Z45" s="23"/>
      <c r="AA45" s="23"/>
      <c r="AB45" s="23"/>
      <c r="AC45" s="23"/>
      <c r="AD45" s="23"/>
      <c r="AE45" s="23"/>
      <c r="AF45" s="23"/>
    </row>
    <row r="46" spans="1:32" ht="15" customHeight="1" x14ac:dyDescent="0.2">
      <c r="A46" s="44">
        <f t="shared" si="0"/>
        <v>361</v>
      </c>
      <c r="B46" s="53">
        <v>41725</v>
      </c>
      <c r="C46" s="45" t="s">
        <v>321</v>
      </c>
      <c r="D46" s="45" t="s">
        <v>322</v>
      </c>
      <c r="E46" s="46">
        <v>1830</v>
      </c>
      <c r="F46" s="46">
        <v>2</v>
      </c>
      <c r="G46" s="46">
        <v>284</v>
      </c>
      <c r="H46" s="46">
        <v>2</v>
      </c>
      <c r="I46" s="46">
        <v>10</v>
      </c>
      <c r="J46" s="46">
        <v>3</v>
      </c>
      <c r="K46" s="46">
        <v>0</v>
      </c>
      <c r="L46" s="46">
        <v>0</v>
      </c>
      <c r="M46" s="46">
        <v>0</v>
      </c>
      <c r="N46" s="46">
        <v>1</v>
      </c>
      <c r="O46" s="46">
        <v>0</v>
      </c>
      <c r="P46" s="46">
        <v>0</v>
      </c>
      <c r="Q46" s="46">
        <v>0</v>
      </c>
      <c r="R46" s="46">
        <v>0</v>
      </c>
      <c r="S46" s="46">
        <v>0</v>
      </c>
      <c r="T46" s="46">
        <v>0</v>
      </c>
      <c r="U46" s="46">
        <v>45</v>
      </c>
      <c r="V46" s="46">
        <v>16</v>
      </c>
      <c r="W46" s="47"/>
      <c r="X46" s="23"/>
      <c r="Y46" s="23"/>
      <c r="Z46" s="23"/>
      <c r="AA46" s="23"/>
      <c r="AB46" s="23"/>
      <c r="AC46" s="23"/>
      <c r="AD46" s="23"/>
      <c r="AE46" s="23"/>
      <c r="AF46" s="23"/>
    </row>
    <row r="47" spans="1:32" ht="15" customHeight="1" x14ac:dyDescent="0.2">
      <c r="A47" s="44">
        <f t="shared" si="0"/>
        <v>354</v>
      </c>
      <c r="B47" s="53">
        <v>41725</v>
      </c>
      <c r="C47" s="45" t="s">
        <v>321</v>
      </c>
      <c r="D47" s="45" t="s">
        <v>322</v>
      </c>
      <c r="E47" s="46">
        <v>1845</v>
      </c>
      <c r="F47" s="46">
        <v>2</v>
      </c>
      <c r="G47" s="46">
        <v>282</v>
      </c>
      <c r="H47" s="46">
        <v>2</v>
      </c>
      <c r="I47" s="46">
        <v>5</v>
      </c>
      <c r="J47" s="46">
        <v>6</v>
      </c>
      <c r="K47" s="46">
        <v>0</v>
      </c>
      <c r="L47" s="46">
        <v>0</v>
      </c>
      <c r="M47" s="46">
        <v>0</v>
      </c>
      <c r="N47" s="46">
        <v>3</v>
      </c>
      <c r="O47" s="46">
        <v>0</v>
      </c>
      <c r="P47" s="46">
        <v>0</v>
      </c>
      <c r="Q47" s="46">
        <v>1</v>
      </c>
      <c r="R47" s="46">
        <v>0</v>
      </c>
      <c r="S47" s="46">
        <v>0</v>
      </c>
      <c r="T47" s="46">
        <v>0</v>
      </c>
      <c r="U47" s="46">
        <v>40</v>
      </c>
      <c r="V47" s="46">
        <v>15</v>
      </c>
      <c r="W47" s="47"/>
      <c r="X47" s="23"/>
      <c r="Y47" s="23"/>
      <c r="Z47" s="23"/>
      <c r="AA47" s="23"/>
      <c r="AB47" s="23"/>
      <c r="AC47" s="23"/>
      <c r="AD47" s="23"/>
      <c r="AE47" s="23"/>
      <c r="AF47" s="23"/>
    </row>
    <row r="48" spans="1:32" ht="15" customHeight="1" x14ac:dyDescent="0.2">
      <c r="A48" s="44">
        <f t="shared" si="0"/>
        <v>384</v>
      </c>
      <c r="B48" s="53">
        <v>41725</v>
      </c>
      <c r="C48" s="45" t="s">
        <v>321</v>
      </c>
      <c r="D48" s="45" t="s">
        <v>322</v>
      </c>
      <c r="E48" s="46">
        <v>1900</v>
      </c>
      <c r="F48" s="46">
        <v>2</v>
      </c>
      <c r="G48" s="46">
        <v>318</v>
      </c>
      <c r="H48" s="46">
        <v>1</v>
      </c>
      <c r="I48" s="46">
        <v>3</v>
      </c>
      <c r="J48" s="46">
        <v>7</v>
      </c>
      <c r="K48" s="46">
        <v>0</v>
      </c>
      <c r="L48" s="46">
        <v>0</v>
      </c>
      <c r="M48" s="46">
        <v>0</v>
      </c>
      <c r="N48" s="46">
        <v>0</v>
      </c>
      <c r="O48" s="46">
        <v>0</v>
      </c>
      <c r="P48" s="46">
        <v>1</v>
      </c>
      <c r="Q48" s="46">
        <v>1</v>
      </c>
      <c r="R48" s="46">
        <v>0</v>
      </c>
      <c r="S48" s="46">
        <v>0</v>
      </c>
      <c r="T48" s="46">
        <v>0</v>
      </c>
      <c r="U48" s="46">
        <v>43</v>
      </c>
      <c r="V48" s="46">
        <v>10</v>
      </c>
      <c r="W48" s="47"/>
      <c r="X48" s="23"/>
      <c r="Y48" s="23"/>
      <c r="Z48" s="23"/>
      <c r="AA48" s="23"/>
      <c r="AB48" s="23"/>
      <c r="AC48" s="23"/>
      <c r="AD48" s="23"/>
      <c r="AE48" s="23"/>
      <c r="AF48" s="23"/>
    </row>
    <row r="49" spans="1:32" ht="15" customHeight="1" x14ac:dyDescent="0.2">
      <c r="A49" s="44">
        <f t="shared" si="0"/>
        <v>365</v>
      </c>
      <c r="B49" s="53">
        <v>41725</v>
      </c>
      <c r="C49" s="45" t="s">
        <v>321</v>
      </c>
      <c r="D49" s="45" t="s">
        <v>322</v>
      </c>
      <c r="E49" s="46">
        <v>1915</v>
      </c>
      <c r="F49" s="46">
        <v>2</v>
      </c>
      <c r="G49" s="46">
        <v>305</v>
      </c>
      <c r="H49" s="46">
        <v>3</v>
      </c>
      <c r="I49" s="46">
        <v>8</v>
      </c>
      <c r="J49" s="46">
        <v>5</v>
      </c>
      <c r="K49" s="46">
        <v>0</v>
      </c>
      <c r="L49" s="46">
        <v>0</v>
      </c>
      <c r="M49" s="46">
        <v>0</v>
      </c>
      <c r="N49" s="46">
        <v>2</v>
      </c>
      <c r="O49" s="46">
        <v>0</v>
      </c>
      <c r="P49" s="46">
        <v>1</v>
      </c>
      <c r="Q49" s="46">
        <v>1</v>
      </c>
      <c r="R49" s="46">
        <v>0</v>
      </c>
      <c r="S49" s="46">
        <v>0</v>
      </c>
      <c r="T49" s="46">
        <v>0</v>
      </c>
      <c r="U49" s="46">
        <v>27</v>
      </c>
      <c r="V49" s="46">
        <v>13</v>
      </c>
      <c r="W49" s="47"/>
      <c r="X49" s="23"/>
      <c r="Y49" s="23"/>
      <c r="Z49" s="23"/>
      <c r="AA49" s="23"/>
      <c r="AB49" s="23"/>
      <c r="AC49" s="23"/>
      <c r="AD49" s="23"/>
      <c r="AE49" s="23"/>
      <c r="AF49" s="23"/>
    </row>
    <row r="50" spans="1:32" ht="15" customHeight="1" x14ac:dyDescent="0.2">
      <c r="A50" s="44">
        <f t="shared" si="0"/>
        <v>350</v>
      </c>
      <c r="B50" s="53">
        <v>41725</v>
      </c>
      <c r="C50" s="45" t="s">
        <v>321</v>
      </c>
      <c r="D50" s="45" t="s">
        <v>322</v>
      </c>
      <c r="E50" s="46">
        <v>1930</v>
      </c>
      <c r="F50" s="46">
        <v>2</v>
      </c>
      <c r="G50" s="46">
        <v>289</v>
      </c>
      <c r="H50" s="46">
        <v>2</v>
      </c>
      <c r="I50" s="46">
        <v>8</v>
      </c>
      <c r="J50" s="46">
        <v>10</v>
      </c>
      <c r="K50" s="46">
        <v>0</v>
      </c>
      <c r="L50" s="46">
        <v>0</v>
      </c>
      <c r="M50" s="46">
        <v>0</v>
      </c>
      <c r="N50" s="46">
        <v>1</v>
      </c>
      <c r="O50" s="46">
        <v>0</v>
      </c>
      <c r="P50" s="46">
        <v>0</v>
      </c>
      <c r="Q50" s="46">
        <v>0</v>
      </c>
      <c r="R50" s="46">
        <v>0</v>
      </c>
      <c r="S50" s="46">
        <v>0</v>
      </c>
      <c r="T50" s="46">
        <v>0</v>
      </c>
      <c r="U50" s="46">
        <v>36</v>
      </c>
      <c r="V50" s="46">
        <v>4</v>
      </c>
      <c r="W50" s="47"/>
      <c r="X50" s="23"/>
      <c r="Y50" s="23"/>
      <c r="Z50" s="23"/>
      <c r="AA50" s="23"/>
      <c r="AB50" s="23"/>
      <c r="AC50" s="23"/>
      <c r="AD50" s="23"/>
      <c r="AE50" s="23"/>
      <c r="AF50" s="23"/>
    </row>
    <row r="51" spans="1:32" ht="15" customHeight="1" x14ac:dyDescent="0.2">
      <c r="A51" s="44">
        <f t="shared" si="0"/>
        <v>345</v>
      </c>
      <c r="B51" s="53">
        <v>41725</v>
      </c>
      <c r="C51" s="45" t="s">
        <v>321</v>
      </c>
      <c r="D51" s="45" t="s">
        <v>322</v>
      </c>
      <c r="E51" s="46">
        <v>1945</v>
      </c>
      <c r="F51" s="46">
        <v>2</v>
      </c>
      <c r="G51" s="46">
        <v>296</v>
      </c>
      <c r="H51" s="46">
        <v>2</v>
      </c>
      <c r="I51" s="46">
        <v>3</v>
      </c>
      <c r="J51" s="46">
        <v>6</v>
      </c>
      <c r="K51" s="46">
        <v>0</v>
      </c>
      <c r="L51" s="46">
        <v>0</v>
      </c>
      <c r="M51" s="46">
        <v>0</v>
      </c>
      <c r="N51" s="46">
        <v>3</v>
      </c>
      <c r="O51" s="46">
        <v>0</v>
      </c>
      <c r="P51" s="46">
        <v>0</v>
      </c>
      <c r="Q51" s="46">
        <v>0</v>
      </c>
      <c r="R51" s="46">
        <v>0</v>
      </c>
      <c r="S51" s="46">
        <v>0</v>
      </c>
      <c r="T51" s="46">
        <v>0</v>
      </c>
      <c r="U51" s="46">
        <v>31</v>
      </c>
      <c r="V51" s="46">
        <v>4</v>
      </c>
      <c r="W51" s="47"/>
      <c r="X51" s="23"/>
      <c r="Y51" s="23"/>
      <c r="Z51" s="23"/>
      <c r="AA51" s="23"/>
      <c r="AB51" s="23"/>
      <c r="AC51" s="23"/>
      <c r="AD51" s="23"/>
      <c r="AE51" s="23"/>
      <c r="AF51" s="23"/>
    </row>
    <row r="52" spans="1:32" ht="15" customHeight="1" x14ac:dyDescent="0.2">
      <c r="A52" s="44">
        <f t="shared" si="0"/>
        <v>298</v>
      </c>
      <c r="B52" s="53">
        <v>41725</v>
      </c>
      <c r="C52" s="45" t="s">
        <v>321</v>
      </c>
      <c r="D52" s="45" t="s">
        <v>322</v>
      </c>
      <c r="E52" s="46">
        <v>600</v>
      </c>
      <c r="F52" s="46">
        <v>3</v>
      </c>
      <c r="G52" s="46">
        <v>183</v>
      </c>
      <c r="H52" s="46">
        <v>9</v>
      </c>
      <c r="I52" s="46">
        <v>11</v>
      </c>
      <c r="J52" s="46">
        <v>28</v>
      </c>
      <c r="K52" s="46">
        <v>0</v>
      </c>
      <c r="L52" s="46">
        <v>0</v>
      </c>
      <c r="M52" s="46">
        <v>0</v>
      </c>
      <c r="N52" s="46">
        <v>15</v>
      </c>
      <c r="O52" s="46">
        <v>0</v>
      </c>
      <c r="P52" s="46">
        <v>4</v>
      </c>
      <c r="Q52" s="46">
        <v>6</v>
      </c>
      <c r="R52" s="46">
        <v>0</v>
      </c>
      <c r="S52" s="46">
        <v>0</v>
      </c>
      <c r="T52" s="46">
        <v>0</v>
      </c>
      <c r="U52" s="46">
        <v>42</v>
      </c>
      <c r="V52" s="46">
        <v>0</v>
      </c>
      <c r="W52" s="47"/>
      <c r="X52" s="23"/>
      <c r="Y52" s="23"/>
      <c r="Z52" s="23"/>
      <c r="AA52" s="23"/>
      <c r="AB52" s="23"/>
      <c r="AC52" s="23"/>
      <c r="AD52" s="23"/>
      <c r="AE52" s="23"/>
      <c r="AF52" s="23"/>
    </row>
    <row r="53" spans="1:32" ht="15" customHeight="1" x14ac:dyDescent="0.2">
      <c r="A53" s="44">
        <f t="shared" si="0"/>
        <v>308</v>
      </c>
      <c r="B53" s="53">
        <v>41725</v>
      </c>
      <c r="C53" s="45" t="s">
        <v>321</v>
      </c>
      <c r="D53" s="45" t="s">
        <v>322</v>
      </c>
      <c r="E53" s="46">
        <v>615</v>
      </c>
      <c r="F53" s="46">
        <v>3</v>
      </c>
      <c r="G53" s="46">
        <v>173</v>
      </c>
      <c r="H53" s="46">
        <v>12</v>
      </c>
      <c r="I53" s="46">
        <v>7</v>
      </c>
      <c r="J53" s="46">
        <v>28</v>
      </c>
      <c r="K53" s="46">
        <v>0</v>
      </c>
      <c r="L53" s="46">
        <v>0</v>
      </c>
      <c r="M53" s="46">
        <v>0</v>
      </c>
      <c r="N53" s="46">
        <v>22</v>
      </c>
      <c r="O53" s="46">
        <v>0</v>
      </c>
      <c r="P53" s="46">
        <v>5</v>
      </c>
      <c r="Q53" s="46">
        <v>2</v>
      </c>
      <c r="R53" s="46">
        <v>1</v>
      </c>
      <c r="S53" s="46">
        <v>0</v>
      </c>
      <c r="T53" s="46">
        <v>0</v>
      </c>
      <c r="U53" s="46">
        <v>56</v>
      </c>
      <c r="V53" s="46">
        <v>2</v>
      </c>
      <c r="W53" s="47"/>
      <c r="X53" s="23"/>
      <c r="Y53" s="23"/>
      <c r="Z53" s="23"/>
      <c r="AA53" s="23"/>
      <c r="AB53" s="23"/>
      <c r="AC53" s="23"/>
      <c r="AD53" s="23"/>
      <c r="AE53" s="23"/>
      <c r="AF53" s="23"/>
    </row>
    <row r="54" spans="1:32" ht="15" customHeight="1" x14ac:dyDescent="0.2">
      <c r="A54" s="44">
        <f t="shared" si="0"/>
        <v>349</v>
      </c>
      <c r="B54" s="53">
        <v>41725</v>
      </c>
      <c r="C54" s="45" t="s">
        <v>321</v>
      </c>
      <c r="D54" s="45" t="s">
        <v>322</v>
      </c>
      <c r="E54" s="46">
        <v>630</v>
      </c>
      <c r="F54" s="46">
        <v>3</v>
      </c>
      <c r="G54" s="46">
        <v>206</v>
      </c>
      <c r="H54" s="46">
        <v>10</v>
      </c>
      <c r="I54" s="46">
        <v>10</v>
      </c>
      <c r="J54" s="46">
        <v>27</v>
      </c>
      <c r="K54" s="46">
        <v>0</v>
      </c>
      <c r="L54" s="46">
        <v>0</v>
      </c>
      <c r="M54" s="46">
        <v>0</v>
      </c>
      <c r="N54" s="46">
        <v>6</v>
      </c>
      <c r="O54" s="46">
        <v>0</v>
      </c>
      <c r="P54" s="46">
        <v>1</v>
      </c>
      <c r="Q54" s="46">
        <v>2</v>
      </c>
      <c r="R54" s="46">
        <v>0</v>
      </c>
      <c r="S54" s="46">
        <v>0</v>
      </c>
      <c r="T54" s="46">
        <v>0</v>
      </c>
      <c r="U54" s="46">
        <v>87</v>
      </c>
      <c r="V54" s="46">
        <v>0</v>
      </c>
      <c r="W54" s="47"/>
      <c r="X54" s="23"/>
      <c r="Y54" s="23"/>
      <c r="Z54" s="23"/>
      <c r="AA54" s="23"/>
      <c r="AB54" s="23"/>
      <c r="AC54" s="23"/>
      <c r="AD54" s="23"/>
      <c r="AE54" s="23"/>
      <c r="AF54" s="23"/>
    </row>
    <row r="55" spans="1:32" ht="15" customHeight="1" x14ac:dyDescent="0.2">
      <c r="A55" s="44">
        <f t="shared" si="0"/>
        <v>361</v>
      </c>
      <c r="B55" s="53">
        <v>41725</v>
      </c>
      <c r="C55" s="45" t="s">
        <v>321</v>
      </c>
      <c r="D55" s="45" t="s">
        <v>322</v>
      </c>
      <c r="E55" s="46">
        <v>645</v>
      </c>
      <c r="F55" s="46">
        <v>3</v>
      </c>
      <c r="G55" s="46">
        <v>212</v>
      </c>
      <c r="H55" s="46">
        <v>8</v>
      </c>
      <c r="I55" s="46">
        <v>9</v>
      </c>
      <c r="J55" s="46">
        <v>21</v>
      </c>
      <c r="K55" s="46">
        <v>0</v>
      </c>
      <c r="L55" s="46">
        <v>0</v>
      </c>
      <c r="M55" s="46">
        <v>0</v>
      </c>
      <c r="N55" s="46">
        <v>8</v>
      </c>
      <c r="O55" s="46">
        <v>0</v>
      </c>
      <c r="P55" s="46">
        <v>0</v>
      </c>
      <c r="Q55" s="46">
        <v>3</v>
      </c>
      <c r="R55" s="46">
        <v>0</v>
      </c>
      <c r="S55" s="46">
        <v>0</v>
      </c>
      <c r="T55" s="46">
        <v>0</v>
      </c>
      <c r="U55" s="46">
        <v>98</v>
      </c>
      <c r="V55" s="46">
        <v>2</v>
      </c>
      <c r="W55" s="47"/>
      <c r="X55" s="23"/>
      <c r="Y55" s="23"/>
      <c r="Z55" s="23"/>
      <c r="AA55" s="23"/>
      <c r="AB55" s="23"/>
      <c r="AC55" s="23"/>
      <c r="AD55" s="23"/>
      <c r="AE55" s="23"/>
      <c r="AF55" s="23"/>
    </row>
    <row r="56" spans="1:32" ht="15" customHeight="1" x14ac:dyDescent="0.2">
      <c r="A56" s="44">
        <f t="shared" si="0"/>
        <v>374</v>
      </c>
      <c r="B56" s="53">
        <v>41725</v>
      </c>
      <c r="C56" s="45" t="s">
        <v>321</v>
      </c>
      <c r="D56" s="45" t="s">
        <v>322</v>
      </c>
      <c r="E56" s="46">
        <v>700</v>
      </c>
      <c r="F56" s="46">
        <v>3</v>
      </c>
      <c r="G56" s="46">
        <v>209</v>
      </c>
      <c r="H56" s="46">
        <v>9</v>
      </c>
      <c r="I56" s="46">
        <v>18</v>
      </c>
      <c r="J56" s="46">
        <v>26</v>
      </c>
      <c r="K56" s="46">
        <v>0</v>
      </c>
      <c r="L56" s="46">
        <v>0</v>
      </c>
      <c r="M56" s="46">
        <v>0</v>
      </c>
      <c r="N56" s="46">
        <v>4</v>
      </c>
      <c r="O56" s="46">
        <v>0</v>
      </c>
      <c r="P56" s="46">
        <v>1</v>
      </c>
      <c r="Q56" s="46">
        <v>4</v>
      </c>
      <c r="R56" s="46">
        <v>2</v>
      </c>
      <c r="S56" s="46">
        <v>0</v>
      </c>
      <c r="T56" s="46">
        <v>0</v>
      </c>
      <c r="U56" s="46">
        <v>100</v>
      </c>
      <c r="V56" s="46">
        <v>1</v>
      </c>
      <c r="W56" s="47"/>
      <c r="X56" s="23"/>
      <c r="Y56" s="23"/>
      <c r="Z56" s="23"/>
      <c r="AA56" s="23"/>
      <c r="AB56" s="23"/>
      <c r="AC56" s="23"/>
      <c r="AD56" s="23"/>
      <c r="AE56" s="23"/>
      <c r="AF56" s="23"/>
    </row>
    <row r="57" spans="1:32" ht="15" customHeight="1" x14ac:dyDescent="0.2">
      <c r="A57" s="44">
        <f t="shared" si="0"/>
        <v>362</v>
      </c>
      <c r="B57" s="53">
        <v>41725</v>
      </c>
      <c r="C57" s="45" t="s">
        <v>321</v>
      </c>
      <c r="D57" s="45" t="s">
        <v>322</v>
      </c>
      <c r="E57" s="46">
        <v>715</v>
      </c>
      <c r="F57" s="46">
        <v>3</v>
      </c>
      <c r="G57" s="46">
        <v>219</v>
      </c>
      <c r="H57" s="46">
        <v>10</v>
      </c>
      <c r="I57" s="46">
        <v>10</v>
      </c>
      <c r="J57" s="46">
        <v>26</v>
      </c>
      <c r="K57" s="46">
        <v>0</v>
      </c>
      <c r="L57" s="46">
        <v>0</v>
      </c>
      <c r="M57" s="46">
        <v>0</v>
      </c>
      <c r="N57" s="46">
        <v>3</v>
      </c>
      <c r="O57" s="46">
        <v>0</v>
      </c>
      <c r="P57" s="46">
        <v>2</v>
      </c>
      <c r="Q57" s="46">
        <v>5</v>
      </c>
      <c r="R57" s="46">
        <v>0</v>
      </c>
      <c r="S57" s="46">
        <v>0</v>
      </c>
      <c r="T57" s="46">
        <v>0</v>
      </c>
      <c r="U57" s="46">
        <v>85</v>
      </c>
      <c r="V57" s="46">
        <v>2</v>
      </c>
      <c r="W57" s="47"/>
      <c r="X57" s="23"/>
      <c r="Y57" s="23"/>
      <c r="Z57" s="23"/>
      <c r="AA57" s="23"/>
      <c r="AB57" s="23"/>
      <c r="AC57" s="23"/>
      <c r="AD57" s="23"/>
      <c r="AE57" s="23"/>
      <c r="AF57" s="23"/>
    </row>
    <row r="58" spans="1:32" ht="15" customHeight="1" x14ac:dyDescent="0.2">
      <c r="A58" s="44">
        <f t="shared" si="0"/>
        <v>385</v>
      </c>
      <c r="B58" s="53">
        <v>41725</v>
      </c>
      <c r="C58" s="45" t="s">
        <v>321</v>
      </c>
      <c r="D58" s="45" t="s">
        <v>322</v>
      </c>
      <c r="E58" s="46">
        <v>730</v>
      </c>
      <c r="F58" s="46">
        <v>3</v>
      </c>
      <c r="G58" s="46">
        <v>213</v>
      </c>
      <c r="H58" s="46">
        <v>8</v>
      </c>
      <c r="I58" s="46">
        <v>15</v>
      </c>
      <c r="J58" s="46">
        <v>31</v>
      </c>
      <c r="K58" s="46">
        <v>0</v>
      </c>
      <c r="L58" s="46">
        <v>0</v>
      </c>
      <c r="M58" s="46">
        <v>0</v>
      </c>
      <c r="N58" s="46">
        <v>6</v>
      </c>
      <c r="O58" s="46">
        <v>0</v>
      </c>
      <c r="P58" s="46">
        <v>1</v>
      </c>
      <c r="Q58" s="46">
        <v>5</v>
      </c>
      <c r="R58" s="46">
        <v>0</v>
      </c>
      <c r="S58" s="46">
        <v>0</v>
      </c>
      <c r="T58" s="46">
        <v>0</v>
      </c>
      <c r="U58" s="46">
        <v>106</v>
      </c>
      <c r="V58" s="46">
        <v>0</v>
      </c>
      <c r="W58" s="47"/>
      <c r="X58" s="23"/>
      <c r="Y58" s="23"/>
      <c r="Z58" s="23"/>
      <c r="AA58" s="23"/>
      <c r="AB58" s="23"/>
      <c r="AC58" s="23"/>
      <c r="AD58" s="23"/>
      <c r="AE58" s="23"/>
      <c r="AF58" s="23"/>
    </row>
    <row r="59" spans="1:32" ht="15" customHeight="1" x14ac:dyDescent="0.2">
      <c r="A59" s="44">
        <f t="shared" si="0"/>
        <v>369</v>
      </c>
      <c r="B59" s="53">
        <v>41725</v>
      </c>
      <c r="C59" s="45" t="s">
        <v>321</v>
      </c>
      <c r="D59" s="45" t="s">
        <v>322</v>
      </c>
      <c r="E59" s="46">
        <v>745</v>
      </c>
      <c r="F59" s="46">
        <v>3</v>
      </c>
      <c r="G59" s="46">
        <v>214</v>
      </c>
      <c r="H59" s="46">
        <v>10</v>
      </c>
      <c r="I59" s="46">
        <v>11</v>
      </c>
      <c r="J59" s="46">
        <v>27</v>
      </c>
      <c r="K59" s="46">
        <v>0</v>
      </c>
      <c r="L59" s="46">
        <v>0</v>
      </c>
      <c r="M59" s="46">
        <v>0</v>
      </c>
      <c r="N59" s="46">
        <v>3</v>
      </c>
      <c r="O59" s="46">
        <v>0</v>
      </c>
      <c r="P59" s="46">
        <v>2</v>
      </c>
      <c r="Q59" s="46">
        <v>1</v>
      </c>
      <c r="R59" s="46">
        <v>1</v>
      </c>
      <c r="S59" s="46">
        <v>0</v>
      </c>
      <c r="T59" s="46">
        <v>0</v>
      </c>
      <c r="U59" s="46">
        <v>100</v>
      </c>
      <c r="V59" s="46">
        <v>0</v>
      </c>
      <c r="W59" s="47"/>
      <c r="X59" s="23"/>
      <c r="Y59" s="23"/>
      <c r="Z59" s="23"/>
      <c r="AA59" s="23"/>
      <c r="AB59" s="23"/>
      <c r="AC59" s="23"/>
      <c r="AD59" s="23"/>
      <c r="AE59" s="23"/>
      <c r="AF59" s="23"/>
    </row>
    <row r="60" spans="1:32" ht="15" customHeight="1" x14ac:dyDescent="0.2">
      <c r="A60" s="44">
        <f t="shared" si="0"/>
        <v>345</v>
      </c>
      <c r="B60" s="53">
        <v>41725</v>
      </c>
      <c r="C60" s="45" t="s">
        <v>321</v>
      </c>
      <c r="D60" s="45" t="s">
        <v>322</v>
      </c>
      <c r="E60" s="46">
        <v>800</v>
      </c>
      <c r="F60" s="46">
        <v>3</v>
      </c>
      <c r="G60" s="46">
        <v>211</v>
      </c>
      <c r="H60" s="46">
        <v>7</v>
      </c>
      <c r="I60" s="46">
        <v>12</v>
      </c>
      <c r="J60" s="46">
        <v>25</v>
      </c>
      <c r="K60" s="46">
        <v>0</v>
      </c>
      <c r="L60" s="46">
        <v>0</v>
      </c>
      <c r="M60" s="46">
        <v>0</v>
      </c>
      <c r="N60" s="46">
        <v>4</v>
      </c>
      <c r="O60" s="46">
        <v>0</v>
      </c>
      <c r="P60" s="46">
        <v>0</v>
      </c>
      <c r="Q60" s="46">
        <v>4</v>
      </c>
      <c r="R60" s="46">
        <v>0</v>
      </c>
      <c r="S60" s="46">
        <v>0</v>
      </c>
      <c r="T60" s="46">
        <v>0</v>
      </c>
      <c r="U60" s="46">
        <v>82</v>
      </c>
      <c r="V60" s="46">
        <v>0</v>
      </c>
      <c r="W60" s="47"/>
      <c r="X60" s="23"/>
      <c r="Y60" s="23"/>
      <c r="Z60" s="23"/>
      <c r="AA60" s="23"/>
      <c r="AB60" s="23"/>
      <c r="AC60" s="23"/>
      <c r="AD60" s="23"/>
      <c r="AE60" s="23"/>
      <c r="AF60" s="23"/>
    </row>
    <row r="61" spans="1:32" ht="15" customHeight="1" x14ac:dyDescent="0.2">
      <c r="A61" s="44">
        <f t="shared" si="0"/>
        <v>313</v>
      </c>
      <c r="B61" s="53">
        <v>41725</v>
      </c>
      <c r="C61" s="45" t="s">
        <v>321</v>
      </c>
      <c r="D61" s="45" t="s">
        <v>322</v>
      </c>
      <c r="E61" s="46">
        <v>815</v>
      </c>
      <c r="F61" s="46">
        <v>3</v>
      </c>
      <c r="G61" s="46">
        <v>184</v>
      </c>
      <c r="H61" s="46">
        <v>12</v>
      </c>
      <c r="I61" s="46">
        <v>19</v>
      </c>
      <c r="J61" s="46">
        <v>27</v>
      </c>
      <c r="K61" s="46">
        <v>0</v>
      </c>
      <c r="L61" s="46">
        <v>0</v>
      </c>
      <c r="M61" s="46">
        <v>0</v>
      </c>
      <c r="N61" s="46">
        <v>2</v>
      </c>
      <c r="O61" s="46">
        <v>0</v>
      </c>
      <c r="P61" s="46">
        <v>1</v>
      </c>
      <c r="Q61" s="46">
        <v>6</v>
      </c>
      <c r="R61" s="46">
        <v>0</v>
      </c>
      <c r="S61" s="46">
        <v>0</v>
      </c>
      <c r="T61" s="46">
        <v>0</v>
      </c>
      <c r="U61" s="46">
        <v>62</v>
      </c>
      <c r="V61" s="46">
        <v>0</v>
      </c>
      <c r="W61" s="47"/>
      <c r="X61" s="23"/>
      <c r="Y61" s="23"/>
      <c r="Z61" s="23"/>
      <c r="AA61" s="23"/>
      <c r="AB61" s="23"/>
      <c r="AC61" s="23"/>
      <c r="AD61" s="23"/>
      <c r="AE61" s="23"/>
      <c r="AF61" s="23"/>
    </row>
    <row r="62" spans="1:32" ht="15" customHeight="1" x14ac:dyDescent="0.2">
      <c r="A62" s="44">
        <f t="shared" si="0"/>
        <v>309</v>
      </c>
      <c r="B62" s="53">
        <v>41725</v>
      </c>
      <c r="C62" s="45" t="s">
        <v>321</v>
      </c>
      <c r="D62" s="45" t="s">
        <v>322</v>
      </c>
      <c r="E62" s="46">
        <v>830</v>
      </c>
      <c r="F62" s="46">
        <v>3</v>
      </c>
      <c r="G62" s="46">
        <v>189</v>
      </c>
      <c r="H62" s="46">
        <v>11</v>
      </c>
      <c r="I62" s="46">
        <v>13</v>
      </c>
      <c r="J62" s="46">
        <v>25</v>
      </c>
      <c r="K62" s="46">
        <v>0</v>
      </c>
      <c r="L62" s="46">
        <v>0</v>
      </c>
      <c r="M62" s="46">
        <v>0</v>
      </c>
      <c r="N62" s="46">
        <v>2</v>
      </c>
      <c r="O62" s="46">
        <v>0</v>
      </c>
      <c r="P62" s="46">
        <v>0</v>
      </c>
      <c r="Q62" s="46">
        <v>8</v>
      </c>
      <c r="R62" s="46">
        <v>0</v>
      </c>
      <c r="S62" s="46">
        <v>0</v>
      </c>
      <c r="T62" s="46">
        <v>0</v>
      </c>
      <c r="U62" s="46">
        <v>60</v>
      </c>
      <c r="V62" s="46">
        <v>1</v>
      </c>
      <c r="W62" s="47"/>
      <c r="X62" s="23"/>
      <c r="Y62" s="23"/>
      <c r="Z62" s="23"/>
      <c r="AA62" s="23"/>
      <c r="AB62" s="23"/>
      <c r="AC62" s="23"/>
      <c r="AD62" s="23"/>
      <c r="AE62" s="23"/>
      <c r="AF62" s="23"/>
    </row>
    <row r="63" spans="1:32" ht="15" customHeight="1" x14ac:dyDescent="0.2">
      <c r="A63" s="44">
        <f t="shared" si="0"/>
        <v>320</v>
      </c>
      <c r="B63" s="53">
        <v>41725</v>
      </c>
      <c r="C63" s="45" t="s">
        <v>321</v>
      </c>
      <c r="D63" s="45" t="s">
        <v>322</v>
      </c>
      <c r="E63" s="46">
        <v>845</v>
      </c>
      <c r="F63" s="46">
        <v>3</v>
      </c>
      <c r="G63" s="46">
        <v>189</v>
      </c>
      <c r="H63" s="46">
        <v>12</v>
      </c>
      <c r="I63" s="46">
        <v>15</v>
      </c>
      <c r="J63" s="46">
        <v>33</v>
      </c>
      <c r="K63" s="46">
        <v>0</v>
      </c>
      <c r="L63" s="46">
        <v>0</v>
      </c>
      <c r="M63" s="46">
        <v>0</v>
      </c>
      <c r="N63" s="46">
        <v>1</v>
      </c>
      <c r="O63" s="46">
        <v>0</v>
      </c>
      <c r="P63" s="46">
        <v>1</v>
      </c>
      <c r="Q63" s="46">
        <v>10</v>
      </c>
      <c r="R63" s="46">
        <v>1</v>
      </c>
      <c r="S63" s="46">
        <v>0</v>
      </c>
      <c r="T63" s="46">
        <v>0</v>
      </c>
      <c r="U63" s="46">
        <v>57</v>
      </c>
      <c r="V63" s="46">
        <v>1</v>
      </c>
      <c r="W63" s="47"/>
      <c r="X63" s="23"/>
      <c r="Y63" s="23"/>
      <c r="Z63" s="23"/>
      <c r="AA63" s="23"/>
      <c r="AB63" s="23"/>
      <c r="AC63" s="23"/>
      <c r="AD63" s="23"/>
      <c r="AE63" s="23"/>
      <c r="AF63" s="23"/>
    </row>
    <row r="64" spans="1:32" ht="15" customHeight="1" x14ac:dyDescent="0.2">
      <c r="A64" s="44">
        <f t="shared" si="0"/>
        <v>295</v>
      </c>
      <c r="B64" s="53">
        <v>41725</v>
      </c>
      <c r="C64" s="45" t="s">
        <v>321</v>
      </c>
      <c r="D64" s="45" t="s">
        <v>322</v>
      </c>
      <c r="E64" s="46">
        <v>1700</v>
      </c>
      <c r="F64" s="46">
        <v>3</v>
      </c>
      <c r="G64" s="46">
        <v>204</v>
      </c>
      <c r="H64" s="46">
        <v>8</v>
      </c>
      <c r="I64" s="46">
        <v>11</v>
      </c>
      <c r="J64" s="46">
        <v>18</v>
      </c>
      <c r="K64" s="46">
        <v>0</v>
      </c>
      <c r="L64" s="46">
        <v>0</v>
      </c>
      <c r="M64" s="46">
        <v>0</v>
      </c>
      <c r="N64" s="46">
        <v>2</v>
      </c>
      <c r="O64" s="46">
        <v>0</v>
      </c>
      <c r="P64" s="46">
        <v>1</v>
      </c>
      <c r="Q64" s="46">
        <v>3</v>
      </c>
      <c r="R64" s="46">
        <v>1</v>
      </c>
      <c r="S64" s="46">
        <v>0</v>
      </c>
      <c r="T64" s="46">
        <v>0</v>
      </c>
      <c r="U64" s="46">
        <v>47</v>
      </c>
      <c r="V64" s="46">
        <v>0</v>
      </c>
      <c r="W64" s="47"/>
      <c r="X64" s="23"/>
      <c r="Y64" s="23"/>
      <c r="Z64" s="23"/>
      <c r="AA64" s="23"/>
      <c r="AB64" s="23"/>
      <c r="AC64" s="23"/>
      <c r="AD64" s="23"/>
      <c r="AE64" s="23"/>
      <c r="AF64" s="23"/>
    </row>
    <row r="65" spans="1:32" ht="15" customHeight="1" x14ac:dyDescent="0.2">
      <c r="A65" s="44">
        <f t="shared" si="0"/>
        <v>308</v>
      </c>
      <c r="B65" s="53">
        <v>41725</v>
      </c>
      <c r="C65" s="45" t="s">
        <v>321</v>
      </c>
      <c r="D65" s="45" t="s">
        <v>322</v>
      </c>
      <c r="E65" s="46">
        <v>1715</v>
      </c>
      <c r="F65" s="46">
        <v>3</v>
      </c>
      <c r="G65" s="46">
        <v>210</v>
      </c>
      <c r="H65" s="46">
        <v>8</v>
      </c>
      <c r="I65" s="46">
        <v>12</v>
      </c>
      <c r="J65" s="46">
        <v>20</v>
      </c>
      <c r="K65" s="46">
        <v>0</v>
      </c>
      <c r="L65" s="46">
        <v>0</v>
      </c>
      <c r="M65" s="46">
        <v>0</v>
      </c>
      <c r="N65" s="46">
        <v>7</v>
      </c>
      <c r="O65" s="46">
        <v>0</v>
      </c>
      <c r="P65" s="46">
        <v>1</v>
      </c>
      <c r="Q65" s="46">
        <v>6</v>
      </c>
      <c r="R65" s="46">
        <v>0</v>
      </c>
      <c r="S65" s="46">
        <v>0</v>
      </c>
      <c r="T65" s="46">
        <v>0</v>
      </c>
      <c r="U65" s="46">
        <v>42</v>
      </c>
      <c r="V65" s="46">
        <v>2</v>
      </c>
      <c r="W65" s="47"/>
      <c r="X65" s="23"/>
      <c r="Y65" s="23"/>
      <c r="Z65" s="23"/>
      <c r="AA65" s="23"/>
      <c r="AB65" s="23"/>
      <c r="AC65" s="23"/>
      <c r="AD65" s="23"/>
      <c r="AE65" s="23"/>
      <c r="AF65" s="23"/>
    </row>
    <row r="66" spans="1:32" ht="15" customHeight="1" x14ac:dyDescent="0.2">
      <c r="A66" s="44">
        <f t="shared" si="0"/>
        <v>296</v>
      </c>
      <c r="B66" s="53">
        <v>41725</v>
      </c>
      <c r="C66" s="45" t="s">
        <v>321</v>
      </c>
      <c r="D66" s="45" t="s">
        <v>322</v>
      </c>
      <c r="E66" s="46">
        <v>1730</v>
      </c>
      <c r="F66" s="46">
        <v>3</v>
      </c>
      <c r="G66" s="46">
        <v>205</v>
      </c>
      <c r="H66" s="46">
        <v>5</v>
      </c>
      <c r="I66" s="46">
        <v>11</v>
      </c>
      <c r="J66" s="46">
        <v>18</v>
      </c>
      <c r="K66" s="46">
        <v>0</v>
      </c>
      <c r="L66" s="46">
        <v>0</v>
      </c>
      <c r="M66" s="46">
        <v>0</v>
      </c>
      <c r="N66" s="46">
        <v>4</v>
      </c>
      <c r="O66" s="46">
        <v>0</v>
      </c>
      <c r="P66" s="46">
        <v>0</v>
      </c>
      <c r="Q66" s="46">
        <v>3</v>
      </c>
      <c r="R66" s="46">
        <v>0</v>
      </c>
      <c r="S66" s="46">
        <v>0</v>
      </c>
      <c r="T66" s="46">
        <v>0</v>
      </c>
      <c r="U66" s="46">
        <v>50</v>
      </c>
      <c r="V66" s="46">
        <v>0</v>
      </c>
      <c r="W66" s="47"/>
      <c r="X66" s="23"/>
      <c r="Y66" s="23"/>
      <c r="Z66" s="23"/>
      <c r="AA66" s="23"/>
      <c r="AB66" s="23"/>
      <c r="AC66" s="23"/>
      <c r="AD66" s="23"/>
      <c r="AE66" s="23"/>
      <c r="AF66" s="23"/>
    </row>
    <row r="67" spans="1:32" ht="15" customHeight="1" x14ac:dyDescent="0.2">
      <c r="A67" s="44">
        <f t="shared" si="0"/>
        <v>304</v>
      </c>
      <c r="B67" s="53">
        <v>41725</v>
      </c>
      <c r="C67" s="45" t="s">
        <v>321</v>
      </c>
      <c r="D67" s="45" t="s">
        <v>322</v>
      </c>
      <c r="E67" s="46">
        <v>1745</v>
      </c>
      <c r="F67" s="46">
        <v>3</v>
      </c>
      <c r="G67" s="46">
        <v>217</v>
      </c>
      <c r="H67" s="46">
        <v>8</v>
      </c>
      <c r="I67" s="46">
        <v>7</v>
      </c>
      <c r="J67" s="46">
        <v>17</v>
      </c>
      <c r="K67" s="46">
        <v>0</v>
      </c>
      <c r="L67" s="46">
        <v>0</v>
      </c>
      <c r="M67" s="46">
        <v>0</v>
      </c>
      <c r="N67" s="46">
        <v>3</v>
      </c>
      <c r="O67" s="46">
        <v>0</v>
      </c>
      <c r="P67" s="46">
        <v>0</v>
      </c>
      <c r="Q67" s="46">
        <v>1</v>
      </c>
      <c r="R67" s="46">
        <v>1</v>
      </c>
      <c r="S67" s="46">
        <v>0</v>
      </c>
      <c r="T67" s="46">
        <v>0</v>
      </c>
      <c r="U67" s="46">
        <v>49</v>
      </c>
      <c r="V67" s="46">
        <v>1</v>
      </c>
      <c r="W67" s="47"/>
      <c r="X67" s="23"/>
      <c r="Y67" s="23"/>
      <c r="Z67" s="23"/>
      <c r="AA67" s="23"/>
      <c r="AB67" s="23"/>
      <c r="AC67" s="23"/>
      <c r="AD67" s="23"/>
      <c r="AE67" s="23"/>
      <c r="AF67" s="23"/>
    </row>
    <row r="68" spans="1:32" ht="15" customHeight="1" x14ac:dyDescent="0.2">
      <c r="A68" s="44">
        <f t="shared" si="0"/>
        <v>278</v>
      </c>
      <c r="B68" s="53">
        <v>41725</v>
      </c>
      <c r="C68" s="45" t="s">
        <v>321</v>
      </c>
      <c r="D68" s="45" t="s">
        <v>322</v>
      </c>
      <c r="E68" s="46">
        <v>1800</v>
      </c>
      <c r="F68" s="46">
        <v>3</v>
      </c>
      <c r="G68" s="46">
        <v>217</v>
      </c>
      <c r="H68" s="46">
        <v>4</v>
      </c>
      <c r="I68" s="46">
        <v>5</v>
      </c>
      <c r="J68" s="46">
        <v>16</v>
      </c>
      <c r="K68" s="46">
        <v>0</v>
      </c>
      <c r="L68" s="46">
        <v>0</v>
      </c>
      <c r="M68" s="46">
        <v>0</v>
      </c>
      <c r="N68" s="46">
        <v>4</v>
      </c>
      <c r="O68" s="46">
        <v>0</v>
      </c>
      <c r="P68" s="46">
        <v>1</v>
      </c>
      <c r="Q68" s="46">
        <v>2</v>
      </c>
      <c r="R68" s="46">
        <v>0</v>
      </c>
      <c r="S68" s="46">
        <v>0</v>
      </c>
      <c r="T68" s="46">
        <v>0</v>
      </c>
      <c r="U68" s="46">
        <v>29</v>
      </c>
      <c r="V68" s="46">
        <v>0</v>
      </c>
      <c r="W68" s="47"/>
      <c r="X68" s="23"/>
      <c r="Y68" s="23"/>
      <c r="Z68" s="23"/>
      <c r="AA68" s="23"/>
      <c r="AB68" s="23"/>
      <c r="AC68" s="23"/>
      <c r="AD68" s="23"/>
      <c r="AE68" s="23"/>
      <c r="AF68" s="23"/>
    </row>
    <row r="69" spans="1:32" ht="15" customHeight="1" x14ac:dyDescent="0.2">
      <c r="A69" s="44">
        <f t="shared" ref="A69:A99" si="1">SUM(G69:V69)</f>
        <v>297</v>
      </c>
      <c r="B69" s="53">
        <v>41725</v>
      </c>
      <c r="C69" s="45" t="s">
        <v>321</v>
      </c>
      <c r="D69" s="45" t="s">
        <v>322</v>
      </c>
      <c r="E69" s="46">
        <v>1815</v>
      </c>
      <c r="F69" s="46">
        <v>3</v>
      </c>
      <c r="G69" s="46">
        <v>226</v>
      </c>
      <c r="H69" s="46">
        <v>5</v>
      </c>
      <c r="I69" s="46">
        <v>11</v>
      </c>
      <c r="J69" s="46">
        <v>13</v>
      </c>
      <c r="K69" s="46">
        <v>0</v>
      </c>
      <c r="L69" s="46">
        <v>0</v>
      </c>
      <c r="M69" s="46">
        <v>0</v>
      </c>
      <c r="N69" s="46">
        <v>2</v>
      </c>
      <c r="O69" s="46">
        <v>0</v>
      </c>
      <c r="P69" s="46">
        <v>0</v>
      </c>
      <c r="Q69" s="46">
        <v>1</v>
      </c>
      <c r="R69" s="46">
        <v>0</v>
      </c>
      <c r="S69" s="46">
        <v>0</v>
      </c>
      <c r="T69" s="46">
        <v>0</v>
      </c>
      <c r="U69" s="46">
        <v>39</v>
      </c>
      <c r="V69" s="46">
        <v>0</v>
      </c>
      <c r="W69" s="47"/>
      <c r="X69" s="23"/>
      <c r="Y69" s="23"/>
      <c r="Z69" s="23"/>
      <c r="AA69" s="23"/>
      <c r="AB69" s="23"/>
      <c r="AC69" s="23"/>
      <c r="AD69" s="23"/>
      <c r="AE69" s="23"/>
      <c r="AF69" s="23"/>
    </row>
    <row r="70" spans="1:32" ht="15" customHeight="1" x14ac:dyDescent="0.2">
      <c r="A70" s="44">
        <f t="shared" si="1"/>
        <v>245</v>
      </c>
      <c r="B70" s="53">
        <v>41725</v>
      </c>
      <c r="C70" s="45" t="s">
        <v>321</v>
      </c>
      <c r="D70" s="45" t="s">
        <v>322</v>
      </c>
      <c r="E70" s="46">
        <v>1830</v>
      </c>
      <c r="F70" s="46">
        <v>3</v>
      </c>
      <c r="G70" s="46">
        <v>167</v>
      </c>
      <c r="H70" s="46">
        <v>10</v>
      </c>
      <c r="I70" s="46">
        <v>13</v>
      </c>
      <c r="J70" s="46">
        <v>15</v>
      </c>
      <c r="K70" s="46">
        <v>0</v>
      </c>
      <c r="L70" s="46">
        <v>0</v>
      </c>
      <c r="M70" s="46">
        <v>0</v>
      </c>
      <c r="N70" s="46">
        <v>3</v>
      </c>
      <c r="O70" s="46">
        <v>0</v>
      </c>
      <c r="P70" s="46">
        <v>0</v>
      </c>
      <c r="Q70" s="46">
        <v>0</v>
      </c>
      <c r="R70" s="46">
        <v>1</v>
      </c>
      <c r="S70" s="46">
        <v>0</v>
      </c>
      <c r="T70" s="46">
        <v>0</v>
      </c>
      <c r="U70" s="46">
        <v>35</v>
      </c>
      <c r="V70" s="46">
        <v>1</v>
      </c>
      <c r="W70" s="47"/>
      <c r="X70" s="23"/>
      <c r="Y70" s="23"/>
      <c r="Z70" s="23"/>
      <c r="AA70" s="23"/>
      <c r="AB70" s="23"/>
      <c r="AC70" s="23"/>
      <c r="AD70" s="23"/>
      <c r="AE70" s="23"/>
      <c r="AF70" s="23"/>
    </row>
    <row r="71" spans="1:32" ht="15" customHeight="1" x14ac:dyDescent="0.2">
      <c r="A71" s="44">
        <f t="shared" si="1"/>
        <v>288</v>
      </c>
      <c r="B71" s="53">
        <v>41725</v>
      </c>
      <c r="C71" s="45" t="s">
        <v>321</v>
      </c>
      <c r="D71" s="45" t="s">
        <v>322</v>
      </c>
      <c r="E71" s="46">
        <v>1845</v>
      </c>
      <c r="F71" s="46">
        <v>3</v>
      </c>
      <c r="G71" s="46">
        <v>222</v>
      </c>
      <c r="H71" s="46">
        <v>8</v>
      </c>
      <c r="I71" s="46">
        <v>5</v>
      </c>
      <c r="J71" s="46">
        <v>14</v>
      </c>
      <c r="K71" s="46">
        <v>0</v>
      </c>
      <c r="L71" s="46">
        <v>0</v>
      </c>
      <c r="M71" s="46">
        <v>0</v>
      </c>
      <c r="N71" s="46">
        <v>2</v>
      </c>
      <c r="O71" s="46">
        <v>0</v>
      </c>
      <c r="P71" s="46">
        <v>0</v>
      </c>
      <c r="Q71" s="46">
        <v>1</v>
      </c>
      <c r="R71" s="46">
        <v>0</v>
      </c>
      <c r="S71" s="46">
        <v>0</v>
      </c>
      <c r="T71" s="46">
        <v>0</v>
      </c>
      <c r="U71" s="46">
        <v>34</v>
      </c>
      <c r="V71" s="46">
        <v>2</v>
      </c>
      <c r="W71" s="47"/>
      <c r="X71" s="23"/>
      <c r="Y71" s="23"/>
      <c r="Z71" s="23"/>
      <c r="AA71" s="23"/>
      <c r="AB71" s="23"/>
      <c r="AC71" s="23"/>
      <c r="AD71" s="23"/>
      <c r="AE71" s="23"/>
      <c r="AF71" s="23"/>
    </row>
    <row r="72" spans="1:32" ht="15" customHeight="1" x14ac:dyDescent="0.2">
      <c r="A72" s="44">
        <f t="shared" si="1"/>
        <v>237</v>
      </c>
      <c r="B72" s="53">
        <v>41725</v>
      </c>
      <c r="C72" s="45" t="s">
        <v>321</v>
      </c>
      <c r="D72" s="45" t="s">
        <v>322</v>
      </c>
      <c r="E72" s="46">
        <v>1900</v>
      </c>
      <c r="F72" s="46">
        <v>3</v>
      </c>
      <c r="G72" s="46">
        <v>172</v>
      </c>
      <c r="H72" s="46">
        <v>6</v>
      </c>
      <c r="I72" s="46">
        <v>17</v>
      </c>
      <c r="J72" s="46">
        <v>13</v>
      </c>
      <c r="K72" s="46">
        <v>0</v>
      </c>
      <c r="L72" s="46">
        <v>0</v>
      </c>
      <c r="M72" s="46">
        <v>0</v>
      </c>
      <c r="N72" s="46">
        <v>1</v>
      </c>
      <c r="O72" s="46">
        <v>0</v>
      </c>
      <c r="P72" s="46">
        <v>0</v>
      </c>
      <c r="Q72" s="46">
        <v>2</v>
      </c>
      <c r="R72" s="46">
        <v>0</v>
      </c>
      <c r="S72" s="46">
        <v>0</v>
      </c>
      <c r="T72" s="46">
        <v>0</v>
      </c>
      <c r="U72" s="46">
        <v>26</v>
      </c>
      <c r="V72" s="46">
        <v>0</v>
      </c>
      <c r="W72" s="47"/>
      <c r="X72" s="23"/>
      <c r="Y72" s="23"/>
      <c r="Z72" s="23"/>
      <c r="AA72" s="23"/>
      <c r="AB72" s="23"/>
      <c r="AC72" s="23"/>
      <c r="AD72" s="23"/>
      <c r="AE72" s="23"/>
      <c r="AF72" s="23"/>
    </row>
    <row r="73" spans="1:32" ht="15" customHeight="1" x14ac:dyDescent="0.2">
      <c r="A73" s="44">
        <f t="shared" si="1"/>
        <v>208</v>
      </c>
      <c r="B73" s="53">
        <v>41725</v>
      </c>
      <c r="C73" s="45" t="s">
        <v>321</v>
      </c>
      <c r="D73" s="45" t="s">
        <v>322</v>
      </c>
      <c r="E73" s="46">
        <v>1915</v>
      </c>
      <c r="F73" s="46">
        <v>3</v>
      </c>
      <c r="G73" s="46">
        <v>144</v>
      </c>
      <c r="H73" s="46">
        <v>8</v>
      </c>
      <c r="I73" s="46">
        <v>16</v>
      </c>
      <c r="J73" s="46">
        <v>15</v>
      </c>
      <c r="K73" s="46">
        <v>0</v>
      </c>
      <c r="L73" s="46">
        <v>0</v>
      </c>
      <c r="M73" s="46">
        <v>0</v>
      </c>
      <c r="N73" s="46">
        <v>2</v>
      </c>
      <c r="O73" s="46">
        <v>0</v>
      </c>
      <c r="P73" s="46">
        <v>0</v>
      </c>
      <c r="Q73" s="46">
        <v>1</v>
      </c>
      <c r="R73" s="46">
        <v>0</v>
      </c>
      <c r="S73" s="46">
        <v>0</v>
      </c>
      <c r="T73" s="46">
        <v>0</v>
      </c>
      <c r="U73" s="46">
        <v>22</v>
      </c>
      <c r="V73" s="46">
        <v>0</v>
      </c>
      <c r="W73" s="47"/>
      <c r="X73" s="23"/>
      <c r="Y73" s="23"/>
      <c r="Z73" s="23"/>
      <c r="AA73" s="23"/>
      <c r="AB73" s="23"/>
      <c r="AC73" s="23"/>
      <c r="AD73" s="23"/>
      <c r="AE73" s="23"/>
      <c r="AF73" s="23"/>
    </row>
    <row r="74" spans="1:32" ht="15" customHeight="1" x14ac:dyDescent="0.2">
      <c r="A74" s="44">
        <f t="shared" si="1"/>
        <v>292</v>
      </c>
      <c r="B74" s="53">
        <v>41725</v>
      </c>
      <c r="C74" s="45" t="s">
        <v>321</v>
      </c>
      <c r="D74" s="45" t="s">
        <v>322</v>
      </c>
      <c r="E74" s="46">
        <v>1930</v>
      </c>
      <c r="F74" s="46">
        <v>3</v>
      </c>
      <c r="G74" s="46">
        <v>244</v>
      </c>
      <c r="H74" s="46">
        <v>7</v>
      </c>
      <c r="I74" s="46">
        <v>8</v>
      </c>
      <c r="J74" s="46">
        <v>12</v>
      </c>
      <c r="K74" s="46">
        <v>0</v>
      </c>
      <c r="L74" s="46">
        <v>0</v>
      </c>
      <c r="M74" s="46">
        <v>0</v>
      </c>
      <c r="N74" s="46">
        <v>1</v>
      </c>
      <c r="O74" s="46">
        <v>0</v>
      </c>
      <c r="P74" s="46">
        <v>0</v>
      </c>
      <c r="Q74" s="46">
        <v>0</v>
      </c>
      <c r="R74" s="46">
        <v>0</v>
      </c>
      <c r="S74" s="46">
        <v>0</v>
      </c>
      <c r="T74" s="46">
        <v>0</v>
      </c>
      <c r="U74" s="46">
        <v>20</v>
      </c>
      <c r="V74" s="46">
        <v>0</v>
      </c>
      <c r="W74" s="47"/>
      <c r="X74" s="23"/>
      <c r="Y74" s="23"/>
      <c r="Z74" s="23"/>
      <c r="AA74" s="23"/>
      <c r="AB74" s="23"/>
      <c r="AC74" s="23"/>
      <c r="AD74" s="23"/>
      <c r="AE74" s="23"/>
      <c r="AF74" s="23"/>
    </row>
    <row r="75" spans="1:32" ht="15" customHeight="1" x14ac:dyDescent="0.2">
      <c r="A75" s="44">
        <f t="shared" si="1"/>
        <v>269</v>
      </c>
      <c r="B75" s="53">
        <v>41725</v>
      </c>
      <c r="C75" s="45" t="s">
        <v>321</v>
      </c>
      <c r="D75" s="45" t="s">
        <v>322</v>
      </c>
      <c r="E75" s="46">
        <v>1945</v>
      </c>
      <c r="F75" s="46">
        <v>3</v>
      </c>
      <c r="G75" s="46">
        <v>223</v>
      </c>
      <c r="H75" s="46">
        <v>7</v>
      </c>
      <c r="I75" s="46">
        <v>11</v>
      </c>
      <c r="J75" s="46">
        <v>9</v>
      </c>
      <c r="K75" s="46">
        <v>0</v>
      </c>
      <c r="L75" s="46">
        <v>0</v>
      </c>
      <c r="M75" s="46">
        <v>0</v>
      </c>
      <c r="N75" s="46">
        <v>1</v>
      </c>
      <c r="O75" s="46">
        <v>0</v>
      </c>
      <c r="P75" s="46">
        <v>0</v>
      </c>
      <c r="Q75" s="46">
        <v>1</v>
      </c>
      <c r="R75" s="46">
        <v>0</v>
      </c>
      <c r="S75" s="46">
        <v>0</v>
      </c>
      <c r="T75" s="46">
        <v>0</v>
      </c>
      <c r="U75" s="46">
        <v>16</v>
      </c>
      <c r="V75" s="46">
        <v>1</v>
      </c>
      <c r="W75" s="47"/>
      <c r="X75" s="23"/>
      <c r="Y75" s="23"/>
      <c r="Z75" s="23"/>
      <c r="AA75" s="23"/>
      <c r="AB75" s="23"/>
      <c r="AC75" s="23"/>
      <c r="AD75" s="23"/>
      <c r="AE75" s="23"/>
      <c r="AF75" s="23"/>
    </row>
    <row r="76" spans="1:32" ht="15" customHeight="1" x14ac:dyDescent="0.2">
      <c r="A76" s="44">
        <f t="shared" si="1"/>
        <v>256</v>
      </c>
      <c r="B76" s="53">
        <v>41725</v>
      </c>
      <c r="C76" s="45" t="s">
        <v>321</v>
      </c>
      <c r="D76" s="45" t="s">
        <v>322</v>
      </c>
      <c r="E76" s="46">
        <v>600</v>
      </c>
      <c r="F76" s="46">
        <v>4</v>
      </c>
      <c r="G76" s="46">
        <v>153</v>
      </c>
      <c r="H76" s="46">
        <v>4</v>
      </c>
      <c r="I76" s="46">
        <v>13</v>
      </c>
      <c r="J76" s="46">
        <v>18</v>
      </c>
      <c r="K76" s="46">
        <v>0</v>
      </c>
      <c r="L76" s="46">
        <v>0</v>
      </c>
      <c r="M76" s="46">
        <v>0</v>
      </c>
      <c r="N76" s="46">
        <v>23</v>
      </c>
      <c r="O76" s="46">
        <v>0</v>
      </c>
      <c r="P76" s="46">
        <v>1</v>
      </c>
      <c r="Q76" s="46">
        <v>2</v>
      </c>
      <c r="R76" s="46">
        <v>0</v>
      </c>
      <c r="S76" s="46">
        <v>0</v>
      </c>
      <c r="T76" s="46">
        <v>0</v>
      </c>
      <c r="U76" s="46">
        <v>36</v>
      </c>
      <c r="V76" s="46">
        <v>6</v>
      </c>
      <c r="W76" s="47"/>
      <c r="X76" s="23"/>
      <c r="Y76" s="23"/>
      <c r="Z76" s="23"/>
      <c r="AA76" s="23"/>
      <c r="AB76" s="23"/>
      <c r="AC76" s="23"/>
      <c r="AD76" s="23"/>
      <c r="AE76" s="23"/>
      <c r="AF76" s="23"/>
    </row>
    <row r="77" spans="1:32" ht="15" customHeight="1" x14ac:dyDescent="0.2">
      <c r="A77" s="44">
        <f t="shared" si="1"/>
        <v>281</v>
      </c>
      <c r="B77" s="53">
        <v>41725</v>
      </c>
      <c r="C77" s="45" t="s">
        <v>321</v>
      </c>
      <c r="D77" s="45" t="s">
        <v>322</v>
      </c>
      <c r="E77" s="46">
        <v>615</v>
      </c>
      <c r="F77" s="46">
        <v>4</v>
      </c>
      <c r="G77" s="46">
        <v>168</v>
      </c>
      <c r="H77" s="46">
        <v>7</v>
      </c>
      <c r="I77" s="46">
        <v>8</v>
      </c>
      <c r="J77" s="46">
        <v>17</v>
      </c>
      <c r="K77" s="46">
        <v>0</v>
      </c>
      <c r="L77" s="46">
        <v>0</v>
      </c>
      <c r="M77" s="46">
        <v>0</v>
      </c>
      <c r="N77" s="46">
        <v>21</v>
      </c>
      <c r="O77" s="46">
        <v>0</v>
      </c>
      <c r="P77" s="46">
        <v>0</v>
      </c>
      <c r="Q77" s="46">
        <v>2</v>
      </c>
      <c r="R77" s="46">
        <v>1</v>
      </c>
      <c r="S77" s="46">
        <v>0</v>
      </c>
      <c r="T77" s="46">
        <v>0</v>
      </c>
      <c r="U77" s="46">
        <v>47</v>
      </c>
      <c r="V77" s="46">
        <v>10</v>
      </c>
      <c r="W77" s="47"/>
      <c r="X77" s="23"/>
      <c r="Y77" s="23"/>
      <c r="Z77" s="23"/>
      <c r="AA77" s="23"/>
      <c r="AB77" s="23"/>
      <c r="AC77" s="23"/>
      <c r="AD77" s="23"/>
      <c r="AE77" s="23"/>
      <c r="AF77" s="23"/>
    </row>
    <row r="78" spans="1:32" ht="15" customHeight="1" x14ac:dyDescent="0.2">
      <c r="A78" s="44">
        <f t="shared" si="1"/>
        <v>298</v>
      </c>
      <c r="B78" s="53">
        <v>41725</v>
      </c>
      <c r="C78" s="45" t="s">
        <v>321</v>
      </c>
      <c r="D78" s="45" t="s">
        <v>322</v>
      </c>
      <c r="E78" s="46">
        <v>630</v>
      </c>
      <c r="F78" s="46">
        <v>4</v>
      </c>
      <c r="G78" s="46">
        <v>179</v>
      </c>
      <c r="H78" s="46">
        <v>10</v>
      </c>
      <c r="I78" s="46">
        <v>9</v>
      </c>
      <c r="J78" s="46">
        <v>20</v>
      </c>
      <c r="K78" s="46">
        <v>0</v>
      </c>
      <c r="L78" s="46">
        <v>0</v>
      </c>
      <c r="M78" s="46">
        <v>0</v>
      </c>
      <c r="N78" s="46">
        <v>21</v>
      </c>
      <c r="O78" s="46">
        <v>0</v>
      </c>
      <c r="P78" s="46">
        <v>0</v>
      </c>
      <c r="Q78" s="46">
        <v>2</v>
      </c>
      <c r="R78" s="46">
        <v>0</v>
      </c>
      <c r="S78" s="46">
        <v>0</v>
      </c>
      <c r="T78" s="46">
        <v>0</v>
      </c>
      <c r="U78" s="46">
        <v>48</v>
      </c>
      <c r="V78" s="46">
        <v>9</v>
      </c>
      <c r="W78" s="47"/>
      <c r="X78" s="23"/>
      <c r="Y78" s="23"/>
      <c r="Z78" s="23"/>
      <c r="AA78" s="23"/>
      <c r="AB78" s="23"/>
      <c r="AC78" s="23"/>
      <c r="AD78" s="23"/>
      <c r="AE78" s="23"/>
      <c r="AF78" s="23"/>
    </row>
    <row r="79" spans="1:32" ht="15" customHeight="1" x14ac:dyDescent="0.2">
      <c r="A79" s="44">
        <f t="shared" si="1"/>
        <v>318</v>
      </c>
      <c r="B79" s="53">
        <v>41725</v>
      </c>
      <c r="C79" s="45" t="s">
        <v>321</v>
      </c>
      <c r="D79" s="45" t="s">
        <v>322</v>
      </c>
      <c r="E79" s="46">
        <v>645</v>
      </c>
      <c r="F79" s="46">
        <v>4</v>
      </c>
      <c r="G79" s="46">
        <v>217</v>
      </c>
      <c r="H79" s="46">
        <v>8</v>
      </c>
      <c r="I79" s="46">
        <v>7</v>
      </c>
      <c r="J79" s="46">
        <v>20</v>
      </c>
      <c r="K79" s="46">
        <v>0</v>
      </c>
      <c r="L79" s="46">
        <v>0</v>
      </c>
      <c r="M79" s="46">
        <v>0</v>
      </c>
      <c r="N79" s="46">
        <v>13</v>
      </c>
      <c r="O79" s="46">
        <v>0</v>
      </c>
      <c r="P79" s="46">
        <v>0</v>
      </c>
      <c r="Q79" s="46">
        <v>2</v>
      </c>
      <c r="R79" s="46">
        <v>0</v>
      </c>
      <c r="S79" s="46">
        <v>0</v>
      </c>
      <c r="T79" s="46">
        <v>0</v>
      </c>
      <c r="U79" s="46">
        <v>45</v>
      </c>
      <c r="V79" s="46">
        <v>6</v>
      </c>
      <c r="W79" s="47"/>
      <c r="X79" s="23"/>
      <c r="Y79" s="23"/>
      <c r="Z79" s="23"/>
      <c r="AA79" s="23"/>
      <c r="AB79" s="23"/>
      <c r="AC79" s="23"/>
      <c r="AD79" s="23"/>
      <c r="AE79" s="23"/>
      <c r="AF79" s="23"/>
    </row>
    <row r="80" spans="1:32" ht="15" customHeight="1" x14ac:dyDescent="0.2">
      <c r="A80" s="44">
        <f t="shared" si="1"/>
        <v>373</v>
      </c>
      <c r="B80" s="53">
        <v>41725</v>
      </c>
      <c r="C80" s="45" t="s">
        <v>321</v>
      </c>
      <c r="D80" s="45" t="s">
        <v>322</v>
      </c>
      <c r="E80" s="46">
        <v>700</v>
      </c>
      <c r="F80" s="46">
        <v>4</v>
      </c>
      <c r="G80" s="46">
        <v>257</v>
      </c>
      <c r="H80" s="46">
        <v>10</v>
      </c>
      <c r="I80" s="46">
        <v>10</v>
      </c>
      <c r="J80" s="46">
        <v>20</v>
      </c>
      <c r="K80" s="46">
        <v>0</v>
      </c>
      <c r="L80" s="46">
        <v>0</v>
      </c>
      <c r="M80" s="46">
        <v>0</v>
      </c>
      <c r="N80" s="46">
        <v>9</v>
      </c>
      <c r="O80" s="46">
        <v>0</v>
      </c>
      <c r="P80" s="46">
        <v>2</v>
      </c>
      <c r="Q80" s="46">
        <v>2</v>
      </c>
      <c r="R80" s="46">
        <v>0</v>
      </c>
      <c r="S80" s="46">
        <v>0</v>
      </c>
      <c r="T80" s="46">
        <v>0</v>
      </c>
      <c r="U80" s="46">
        <v>59</v>
      </c>
      <c r="V80" s="46">
        <v>4</v>
      </c>
      <c r="W80" s="47"/>
      <c r="X80" s="23"/>
      <c r="Y80" s="23"/>
      <c r="Z80" s="23"/>
      <c r="AA80" s="23"/>
      <c r="AB80" s="23"/>
      <c r="AC80" s="23"/>
      <c r="AD80" s="23"/>
      <c r="AE80" s="23"/>
      <c r="AF80" s="23"/>
    </row>
    <row r="81" spans="1:32" ht="15" customHeight="1" x14ac:dyDescent="0.2">
      <c r="A81" s="44">
        <f t="shared" si="1"/>
        <v>331</v>
      </c>
      <c r="B81" s="53">
        <v>41725</v>
      </c>
      <c r="C81" s="45" t="s">
        <v>321</v>
      </c>
      <c r="D81" s="45" t="s">
        <v>322</v>
      </c>
      <c r="E81" s="46">
        <v>715</v>
      </c>
      <c r="F81" s="46">
        <v>4</v>
      </c>
      <c r="G81" s="46">
        <v>231</v>
      </c>
      <c r="H81" s="46">
        <v>9</v>
      </c>
      <c r="I81" s="46">
        <v>13</v>
      </c>
      <c r="J81" s="46">
        <v>26</v>
      </c>
      <c r="K81" s="46">
        <v>0</v>
      </c>
      <c r="L81" s="46">
        <v>0</v>
      </c>
      <c r="M81" s="46">
        <v>0</v>
      </c>
      <c r="N81" s="46">
        <v>4</v>
      </c>
      <c r="O81" s="46">
        <v>0</v>
      </c>
      <c r="P81" s="46">
        <v>1</v>
      </c>
      <c r="Q81" s="46">
        <v>0</v>
      </c>
      <c r="R81" s="46">
        <v>0</v>
      </c>
      <c r="S81" s="46">
        <v>0</v>
      </c>
      <c r="T81" s="46">
        <v>0</v>
      </c>
      <c r="U81" s="46">
        <v>40</v>
      </c>
      <c r="V81" s="46">
        <v>7</v>
      </c>
      <c r="W81" s="47"/>
      <c r="X81" s="23"/>
      <c r="Y81" s="23"/>
      <c r="Z81" s="23"/>
      <c r="AA81" s="23"/>
      <c r="AB81" s="23"/>
      <c r="AC81" s="23"/>
      <c r="AD81" s="23"/>
      <c r="AE81" s="23"/>
      <c r="AF81" s="23"/>
    </row>
    <row r="82" spans="1:32" ht="15" customHeight="1" x14ac:dyDescent="0.2">
      <c r="A82" s="44">
        <f t="shared" si="1"/>
        <v>391</v>
      </c>
      <c r="B82" s="53">
        <v>41725</v>
      </c>
      <c r="C82" s="45" t="s">
        <v>321</v>
      </c>
      <c r="D82" s="45" t="s">
        <v>322</v>
      </c>
      <c r="E82" s="46">
        <v>730</v>
      </c>
      <c r="F82" s="46">
        <v>4</v>
      </c>
      <c r="G82" s="46">
        <v>298</v>
      </c>
      <c r="H82" s="46">
        <v>9</v>
      </c>
      <c r="I82" s="46">
        <v>8</v>
      </c>
      <c r="J82" s="46">
        <v>15</v>
      </c>
      <c r="K82" s="46">
        <v>0</v>
      </c>
      <c r="L82" s="46">
        <v>0</v>
      </c>
      <c r="M82" s="46">
        <v>0</v>
      </c>
      <c r="N82" s="46">
        <v>11</v>
      </c>
      <c r="O82" s="46">
        <v>0</v>
      </c>
      <c r="P82" s="46">
        <v>3</v>
      </c>
      <c r="Q82" s="46">
        <v>4</v>
      </c>
      <c r="R82" s="46">
        <v>0</v>
      </c>
      <c r="S82" s="46">
        <v>0</v>
      </c>
      <c r="T82" s="46">
        <v>0</v>
      </c>
      <c r="U82" s="46">
        <v>38</v>
      </c>
      <c r="V82" s="46">
        <v>5</v>
      </c>
      <c r="W82" s="47"/>
      <c r="X82" s="23"/>
      <c r="Y82" s="23"/>
      <c r="Z82" s="23"/>
      <c r="AA82" s="23"/>
      <c r="AB82" s="23"/>
      <c r="AC82" s="23"/>
      <c r="AD82" s="23"/>
      <c r="AE82" s="23"/>
      <c r="AF82" s="23"/>
    </row>
    <row r="83" spans="1:32" ht="15" customHeight="1" x14ac:dyDescent="0.2">
      <c r="A83" s="44">
        <f t="shared" si="1"/>
        <v>382</v>
      </c>
      <c r="B83" s="53">
        <v>41725</v>
      </c>
      <c r="C83" s="45" t="s">
        <v>321</v>
      </c>
      <c r="D83" s="45" t="s">
        <v>322</v>
      </c>
      <c r="E83" s="46">
        <v>745</v>
      </c>
      <c r="F83" s="46">
        <v>4</v>
      </c>
      <c r="G83" s="46">
        <v>261</v>
      </c>
      <c r="H83" s="46">
        <v>8</v>
      </c>
      <c r="I83" s="46">
        <v>15</v>
      </c>
      <c r="J83" s="46">
        <v>19</v>
      </c>
      <c r="K83" s="46">
        <v>0</v>
      </c>
      <c r="L83" s="46">
        <v>0</v>
      </c>
      <c r="M83" s="46">
        <v>0</v>
      </c>
      <c r="N83" s="46">
        <v>18</v>
      </c>
      <c r="O83" s="46">
        <v>0</v>
      </c>
      <c r="P83" s="46">
        <v>0</v>
      </c>
      <c r="Q83" s="46">
        <v>4</v>
      </c>
      <c r="R83" s="46">
        <v>0</v>
      </c>
      <c r="S83" s="46">
        <v>0</v>
      </c>
      <c r="T83" s="46">
        <v>0</v>
      </c>
      <c r="U83" s="46">
        <v>51</v>
      </c>
      <c r="V83" s="46">
        <v>6</v>
      </c>
      <c r="W83" s="47"/>
      <c r="X83" s="23"/>
      <c r="Y83" s="23"/>
      <c r="Z83" s="23"/>
      <c r="AA83" s="23"/>
      <c r="AB83" s="23"/>
      <c r="AC83" s="23"/>
      <c r="AD83" s="23"/>
      <c r="AE83" s="23"/>
      <c r="AF83" s="23"/>
    </row>
    <row r="84" spans="1:32" ht="15" customHeight="1" x14ac:dyDescent="0.2">
      <c r="A84" s="44">
        <f t="shared" si="1"/>
        <v>386</v>
      </c>
      <c r="B84" s="53">
        <v>41725</v>
      </c>
      <c r="C84" s="45" t="s">
        <v>321</v>
      </c>
      <c r="D84" s="45" t="s">
        <v>322</v>
      </c>
      <c r="E84" s="46">
        <v>800</v>
      </c>
      <c r="F84" s="46">
        <v>4</v>
      </c>
      <c r="G84" s="46">
        <v>286</v>
      </c>
      <c r="H84" s="46">
        <v>9</v>
      </c>
      <c r="I84" s="46">
        <v>8</v>
      </c>
      <c r="J84" s="46">
        <v>21</v>
      </c>
      <c r="K84" s="46">
        <v>0</v>
      </c>
      <c r="L84" s="46">
        <v>0</v>
      </c>
      <c r="M84" s="46">
        <v>0</v>
      </c>
      <c r="N84" s="46">
        <v>18</v>
      </c>
      <c r="O84" s="46">
        <v>0</v>
      </c>
      <c r="P84" s="46">
        <v>0</v>
      </c>
      <c r="Q84" s="46">
        <v>1</v>
      </c>
      <c r="R84" s="46">
        <v>0</v>
      </c>
      <c r="S84" s="46">
        <v>0</v>
      </c>
      <c r="T84" s="46">
        <v>0</v>
      </c>
      <c r="U84" s="46">
        <v>39</v>
      </c>
      <c r="V84" s="46">
        <v>4</v>
      </c>
      <c r="W84" s="47"/>
      <c r="X84" s="23"/>
      <c r="Y84" s="23"/>
      <c r="Z84" s="23"/>
      <c r="AA84" s="23"/>
      <c r="AB84" s="23"/>
      <c r="AC84" s="23"/>
      <c r="AD84" s="23"/>
      <c r="AE84" s="23"/>
      <c r="AF84" s="23"/>
    </row>
    <row r="85" spans="1:32" ht="15" customHeight="1" x14ac:dyDescent="0.2">
      <c r="A85" s="44">
        <f t="shared" si="1"/>
        <v>350</v>
      </c>
      <c r="B85" s="53">
        <v>41725</v>
      </c>
      <c r="C85" s="45" t="s">
        <v>321</v>
      </c>
      <c r="D85" s="45" t="s">
        <v>322</v>
      </c>
      <c r="E85" s="46">
        <v>815</v>
      </c>
      <c r="F85" s="46">
        <v>4</v>
      </c>
      <c r="G85" s="46">
        <v>252</v>
      </c>
      <c r="H85" s="46">
        <v>11</v>
      </c>
      <c r="I85" s="46">
        <v>14</v>
      </c>
      <c r="J85" s="46">
        <v>21</v>
      </c>
      <c r="K85" s="46">
        <v>0</v>
      </c>
      <c r="L85" s="46">
        <v>0</v>
      </c>
      <c r="M85" s="46">
        <v>0</v>
      </c>
      <c r="N85" s="46">
        <v>9</v>
      </c>
      <c r="O85" s="46">
        <v>0</v>
      </c>
      <c r="P85" s="46">
        <v>0</v>
      </c>
      <c r="Q85" s="46">
        <v>3</v>
      </c>
      <c r="R85" s="46">
        <v>0</v>
      </c>
      <c r="S85" s="46">
        <v>0</v>
      </c>
      <c r="T85" s="46">
        <v>0</v>
      </c>
      <c r="U85" s="46">
        <v>40</v>
      </c>
      <c r="V85" s="46">
        <v>0</v>
      </c>
      <c r="W85" s="47"/>
      <c r="X85" s="23"/>
      <c r="Y85" s="23"/>
      <c r="Z85" s="23"/>
      <c r="AA85" s="23"/>
      <c r="AB85" s="23"/>
      <c r="AC85" s="23"/>
      <c r="AD85" s="23"/>
      <c r="AE85" s="23"/>
      <c r="AF85" s="23"/>
    </row>
    <row r="86" spans="1:32" ht="15" customHeight="1" x14ac:dyDescent="0.2">
      <c r="A86" s="44">
        <f t="shared" si="1"/>
        <v>363</v>
      </c>
      <c r="B86" s="53">
        <v>41725</v>
      </c>
      <c r="C86" s="45" t="s">
        <v>321</v>
      </c>
      <c r="D86" s="45" t="s">
        <v>322</v>
      </c>
      <c r="E86" s="46">
        <v>830</v>
      </c>
      <c r="F86" s="46">
        <v>4</v>
      </c>
      <c r="G86" s="46">
        <v>278</v>
      </c>
      <c r="H86" s="46">
        <v>7</v>
      </c>
      <c r="I86" s="46">
        <v>7</v>
      </c>
      <c r="J86" s="46">
        <v>21</v>
      </c>
      <c r="K86" s="46">
        <v>0</v>
      </c>
      <c r="L86" s="46">
        <v>0</v>
      </c>
      <c r="M86" s="46">
        <v>0</v>
      </c>
      <c r="N86" s="46">
        <v>4</v>
      </c>
      <c r="O86" s="46">
        <v>0</v>
      </c>
      <c r="P86" s="46">
        <v>3</v>
      </c>
      <c r="Q86" s="46">
        <v>0</v>
      </c>
      <c r="R86" s="46">
        <v>1</v>
      </c>
      <c r="S86" s="46">
        <v>0</v>
      </c>
      <c r="T86" s="46">
        <v>0</v>
      </c>
      <c r="U86" s="46">
        <v>41</v>
      </c>
      <c r="V86" s="46">
        <v>1</v>
      </c>
      <c r="W86" s="47"/>
      <c r="X86" s="23"/>
      <c r="Y86" s="23"/>
      <c r="Z86" s="23"/>
      <c r="AA86" s="23"/>
      <c r="AB86" s="23"/>
      <c r="AC86" s="23"/>
      <c r="AD86" s="23"/>
      <c r="AE86" s="23"/>
      <c r="AF86" s="23"/>
    </row>
    <row r="87" spans="1:32" ht="15" customHeight="1" x14ac:dyDescent="0.2">
      <c r="A87" s="44">
        <f t="shared" si="1"/>
        <v>321</v>
      </c>
      <c r="B87" s="53">
        <v>41725</v>
      </c>
      <c r="C87" s="45" t="s">
        <v>321</v>
      </c>
      <c r="D87" s="45" t="s">
        <v>322</v>
      </c>
      <c r="E87" s="46">
        <v>845</v>
      </c>
      <c r="F87" s="46">
        <v>4</v>
      </c>
      <c r="G87" s="46">
        <v>248</v>
      </c>
      <c r="H87" s="46">
        <v>11</v>
      </c>
      <c r="I87" s="46">
        <v>9</v>
      </c>
      <c r="J87" s="46">
        <v>27</v>
      </c>
      <c r="K87" s="46">
        <v>0</v>
      </c>
      <c r="L87" s="46">
        <v>0</v>
      </c>
      <c r="M87" s="46">
        <v>0</v>
      </c>
      <c r="N87" s="46">
        <v>1</v>
      </c>
      <c r="O87" s="46">
        <v>0</v>
      </c>
      <c r="P87" s="46">
        <v>1</v>
      </c>
      <c r="Q87" s="46">
        <v>1</v>
      </c>
      <c r="R87" s="46">
        <v>0</v>
      </c>
      <c r="S87" s="46">
        <v>0</v>
      </c>
      <c r="T87" s="46">
        <v>0</v>
      </c>
      <c r="U87" s="46">
        <v>23</v>
      </c>
      <c r="V87" s="46">
        <v>0</v>
      </c>
      <c r="W87" s="47"/>
      <c r="X87" s="23"/>
      <c r="Y87" s="23"/>
      <c r="Z87" s="23"/>
      <c r="AA87" s="23"/>
      <c r="AB87" s="23"/>
      <c r="AC87" s="23"/>
      <c r="AD87" s="23"/>
      <c r="AE87" s="23"/>
      <c r="AF87" s="23"/>
    </row>
    <row r="88" spans="1:32" ht="15" customHeight="1" x14ac:dyDescent="0.2">
      <c r="A88" s="44">
        <f t="shared" si="1"/>
        <v>382</v>
      </c>
      <c r="B88" s="53">
        <v>41725</v>
      </c>
      <c r="C88" s="45" t="s">
        <v>321</v>
      </c>
      <c r="D88" s="45" t="s">
        <v>322</v>
      </c>
      <c r="E88" s="46">
        <v>1700</v>
      </c>
      <c r="F88" s="46">
        <v>4</v>
      </c>
      <c r="G88" s="46">
        <v>212</v>
      </c>
      <c r="H88" s="46">
        <v>8</v>
      </c>
      <c r="I88" s="46">
        <v>9</v>
      </c>
      <c r="J88" s="46">
        <v>20</v>
      </c>
      <c r="K88" s="46">
        <v>0</v>
      </c>
      <c r="L88" s="46">
        <v>0</v>
      </c>
      <c r="M88" s="46">
        <v>0</v>
      </c>
      <c r="N88" s="46">
        <v>6</v>
      </c>
      <c r="O88" s="46">
        <v>0</v>
      </c>
      <c r="P88" s="46">
        <v>4</v>
      </c>
      <c r="Q88" s="46">
        <v>4</v>
      </c>
      <c r="R88" s="46">
        <v>0</v>
      </c>
      <c r="S88" s="46">
        <v>0</v>
      </c>
      <c r="T88" s="46">
        <v>1</v>
      </c>
      <c r="U88" s="46">
        <v>102</v>
      </c>
      <c r="V88" s="46">
        <v>16</v>
      </c>
      <c r="W88" s="47"/>
      <c r="X88" s="23"/>
      <c r="Y88" s="23"/>
      <c r="Z88" s="23"/>
      <c r="AA88" s="23"/>
      <c r="AB88" s="23"/>
      <c r="AC88" s="23"/>
      <c r="AD88" s="23"/>
      <c r="AE88" s="23"/>
      <c r="AF88" s="23"/>
    </row>
    <row r="89" spans="1:32" ht="15" customHeight="1" x14ac:dyDescent="0.2">
      <c r="A89" s="44">
        <f t="shared" si="1"/>
        <v>371</v>
      </c>
      <c r="B89" s="53">
        <v>41725</v>
      </c>
      <c r="C89" s="45" t="s">
        <v>321</v>
      </c>
      <c r="D89" s="45" t="s">
        <v>322</v>
      </c>
      <c r="E89" s="46">
        <v>1715</v>
      </c>
      <c r="F89" s="46">
        <v>4</v>
      </c>
      <c r="G89" s="46">
        <v>202</v>
      </c>
      <c r="H89" s="46">
        <v>7</v>
      </c>
      <c r="I89" s="46">
        <v>10</v>
      </c>
      <c r="J89" s="46">
        <v>32</v>
      </c>
      <c r="K89" s="46">
        <v>0</v>
      </c>
      <c r="L89" s="46">
        <v>0</v>
      </c>
      <c r="M89" s="46">
        <v>0</v>
      </c>
      <c r="N89" s="46">
        <v>2</v>
      </c>
      <c r="O89" s="46">
        <v>0</v>
      </c>
      <c r="P89" s="46">
        <v>0</v>
      </c>
      <c r="Q89" s="46">
        <v>1</v>
      </c>
      <c r="R89" s="46">
        <v>0</v>
      </c>
      <c r="S89" s="46">
        <v>0</v>
      </c>
      <c r="T89" s="46">
        <v>0</v>
      </c>
      <c r="U89" s="46">
        <v>93</v>
      </c>
      <c r="V89" s="46">
        <v>24</v>
      </c>
      <c r="W89" s="47"/>
      <c r="X89" s="23"/>
      <c r="Y89" s="23"/>
      <c r="Z89" s="23"/>
      <c r="AA89" s="23"/>
      <c r="AB89" s="23"/>
      <c r="AC89" s="23"/>
      <c r="AD89" s="23"/>
      <c r="AE89" s="23"/>
      <c r="AF89" s="23"/>
    </row>
    <row r="90" spans="1:32" ht="15" customHeight="1" x14ac:dyDescent="0.2">
      <c r="A90" s="44">
        <f t="shared" si="1"/>
        <v>358</v>
      </c>
      <c r="B90" s="53">
        <v>41725</v>
      </c>
      <c r="C90" s="45" t="s">
        <v>321</v>
      </c>
      <c r="D90" s="45" t="s">
        <v>322</v>
      </c>
      <c r="E90" s="46">
        <v>1730</v>
      </c>
      <c r="F90" s="46">
        <v>4</v>
      </c>
      <c r="G90" s="46">
        <v>199</v>
      </c>
      <c r="H90" s="46">
        <v>6</v>
      </c>
      <c r="I90" s="46">
        <v>11</v>
      </c>
      <c r="J90" s="46">
        <v>28</v>
      </c>
      <c r="K90" s="46">
        <v>0</v>
      </c>
      <c r="L90" s="46">
        <v>0</v>
      </c>
      <c r="M90" s="46">
        <v>0</v>
      </c>
      <c r="N90" s="46">
        <v>2</v>
      </c>
      <c r="O90" s="46">
        <v>0</v>
      </c>
      <c r="P90" s="46">
        <v>1</v>
      </c>
      <c r="Q90" s="46">
        <v>3</v>
      </c>
      <c r="R90" s="46">
        <v>0</v>
      </c>
      <c r="S90" s="46">
        <v>0</v>
      </c>
      <c r="T90" s="46">
        <v>0</v>
      </c>
      <c r="U90" s="46">
        <v>97</v>
      </c>
      <c r="V90" s="46">
        <v>11</v>
      </c>
      <c r="W90" s="47"/>
      <c r="X90" s="23"/>
      <c r="Y90" s="23"/>
      <c r="Z90" s="23"/>
      <c r="AA90" s="23"/>
      <c r="AB90" s="23"/>
      <c r="AC90" s="23"/>
      <c r="AD90" s="23"/>
      <c r="AE90" s="23"/>
      <c r="AF90" s="23"/>
    </row>
    <row r="91" spans="1:32" ht="15" customHeight="1" x14ac:dyDescent="0.2">
      <c r="A91" s="44">
        <f t="shared" si="1"/>
        <v>409</v>
      </c>
      <c r="B91" s="53">
        <v>41725</v>
      </c>
      <c r="C91" s="45" t="s">
        <v>321</v>
      </c>
      <c r="D91" s="45" t="s">
        <v>322</v>
      </c>
      <c r="E91" s="46">
        <v>1745</v>
      </c>
      <c r="F91" s="46">
        <v>4</v>
      </c>
      <c r="G91" s="46">
        <v>259</v>
      </c>
      <c r="H91" s="46">
        <v>9</v>
      </c>
      <c r="I91" s="46">
        <v>9</v>
      </c>
      <c r="J91" s="46">
        <v>19</v>
      </c>
      <c r="K91" s="46">
        <v>0</v>
      </c>
      <c r="L91" s="46">
        <v>0</v>
      </c>
      <c r="M91" s="46">
        <v>0</v>
      </c>
      <c r="N91" s="46">
        <v>3</v>
      </c>
      <c r="O91" s="46">
        <v>0</v>
      </c>
      <c r="P91" s="46">
        <v>2</v>
      </c>
      <c r="Q91" s="46">
        <v>1</v>
      </c>
      <c r="R91" s="46">
        <v>0</v>
      </c>
      <c r="S91" s="46">
        <v>0</v>
      </c>
      <c r="T91" s="46">
        <v>0</v>
      </c>
      <c r="U91" s="46">
        <v>94</v>
      </c>
      <c r="V91" s="46">
        <v>13</v>
      </c>
      <c r="W91" s="47"/>
      <c r="X91" s="23"/>
      <c r="Y91" s="23"/>
      <c r="Z91" s="23"/>
      <c r="AA91" s="23"/>
      <c r="AB91" s="23"/>
      <c r="AC91" s="23"/>
      <c r="AD91" s="23"/>
      <c r="AE91" s="23"/>
      <c r="AF91" s="23"/>
    </row>
    <row r="92" spans="1:32" ht="15" customHeight="1" x14ac:dyDescent="0.2">
      <c r="A92" s="44">
        <f t="shared" si="1"/>
        <v>387</v>
      </c>
      <c r="B92" s="53">
        <v>41725</v>
      </c>
      <c r="C92" s="45" t="s">
        <v>321</v>
      </c>
      <c r="D92" s="45" t="s">
        <v>322</v>
      </c>
      <c r="E92" s="46">
        <v>1800</v>
      </c>
      <c r="F92" s="46">
        <v>4</v>
      </c>
      <c r="G92" s="46">
        <v>253</v>
      </c>
      <c r="H92" s="46">
        <v>10</v>
      </c>
      <c r="I92" s="46">
        <v>7</v>
      </c>
      <c r="J92" s="46">
        <v>22</v>
      </c>
      <c r="K92" s="46">
        <v>0</v>
      </c>
      <c r="L92" s="46">
        <v>0</v>
      </c>
      <c r="M92" s="46">
        <v>0</v>
      </c>
      <c r="N92" s="46">
        <v>3</v>
      </c>
      <c r="O92" s="46">
        <v>0</v>
      </c>
      <c r="P92" s="46">
        <v>2</v>
      </c>
      <c r="Q92" s="46">
        <v>1</v>
      </c>
      <c r="R92" s="46">
        <v>0</v>
      </c>
      <c r="S92" s="46">
        <v>0</v>
      </c>
      <c r="T92" s="46">
        <v>0</v>
      </c>
      <c r="U92" s="46">
        <v>68</v>
      </c>
      <c r="V92" s="46">
        <v>21</v>
      </c>
      <c r="W92" s="47"/>
      <c r="X92" s="23"/>
      <c r="Y92" s="23"/>
      <c r="Z92" s="23"/>
      <c r="AA92" s="23"/>
      <c r="AB92" s="23"/>
      <c r="AC92" s="23"/>
      <c r="AD92" s="23"/>
      <c r="AE92" s="23"/>
      <c r="AF92" s="23"/>
    </row>
    <row r="93" spans="1:32" ht="15" customHeight="1" x14ac:dyDescent="0.2">
      <c r="A93" s="44">
        <f t="shared" si="1"/>
        <v>372</v>
      </c>
      <c r="B93" s="53">
        <v>41725</v>
      </c>
      <c r="C93" s="45" t="s">
        <v>321</v>
      </c>
      <c r="D93" s="45" t="s">
        <v>322</v>
      </c>
      <c r="E93" s="46">
        <v>1815</v>
      </c>
      <c r="F93" s="46">
        <v>4</v>
      </c>
      <c r="G93" s="46">
        <v>226</v>
      </c>
      <c r="H93" s="46">
        <v>7</v>
      </c>
      <c r="I93" s="46">
        <v>8</v>
      </c>
      <c r="J93" s="46">
        <v>17</v>
      </c>
      <c r="K93" s="46">
        <v>0</v>
      </c>
      <c r="L93" s="46">
        <v>0</v>
      </c>
      <c r="M93" s="46">
        <v>0</v>
      </c>
      <c r="N93" s="46">
        <v>3</v>
      </c>
      <c r="O93" s="46">
        <v>0</v>
      </c>
      <c r="P93" s="46">
        <v>1</v>
      </c>
      <c r="Q93" s="46">
        <v>1</v>
      </c>
      <c r="R93" s="46">
        <v>0</v>
      </c>
      <c r="S93" s="46">
        <v>0</v>
      </c>
      <c r="T93" s="46">
        <v>0</v>
      </c>
      <c r="U93" s="46">
        <v>91</v>
      </c>
      <c r="V93" s="46">
        <v>18</v>
      </c>
      <c r="W93" s="47"/>
      <c r="X93" s="23"/>
      <c r="Y93" s="23"/>
      <c r="Z93" s="23"/>
      <c r="AA93" s="23"/>
      <c r="AB93" s="23"/>
      <c r="AC93" s="23"/>
      <c r="AD93" s="23"/>
      <c r="AE93" s="23"/>
      <c r="AF93" s="23"/>
    </row>
    <row r="94" spans="1:32" ht="15" customHeight="1" x14ac:dyDescent="0.2">
      <c r="A94" s="44">
        <f t="shared" si="1"/>
        <v>358</v>
      </c>
      <c r="B94" s="53">
        <v>41725</v>
      </c>
      <c r="C94" s="45" t="s">
        <v>321</v>
      </c>
      <c r="D94" s="45" t="s">
        <v>322</v>
      </c>
      <c r="E94" s="46">
        <v>1830</v>
      </c>
      <c r="F94" s="46">
        <v>4</v>
      </c>
      <c r="G94" s="46">
        <v>234</v>
      </c>
      <c r="H94" s="46">
        <v>10</v>
      </c>
      <c r="I94" s="46">
        <v>10</v>
      </c>
      <c r="J94" s="46">
        <v>19</v>
      </c>
      <c r="K94" s="46">
        <v>0</v>
      </c>
      <c r="L94" s="46">
        <v>0</v>
      </c>
      <c r="M94" s="46">
        <v>0</v>
      </c>
      <c r="N94" s="46">
        <v>7</v>
      </c>
      <c r="O94" s="46">
        <v>0</v>
      </c>
      <c r="P94" s="46">
        <v>0</v>
      </c>
      <c r="Q94" s="46">
        <v>1</v>
      </c>
      <c r="R94" s="46">
        <v>1</v>
      </c>
      <c r="S94" s="46">
        <v>0</v>
      </c>
      <c r="T94" s="46">
        <v>0</v>
      </c>
      <c r="U94" s="46">
        <v>65</v>
      </c>
      <c r="V94" s="46">
        <v>11</v>
      </c>
      <c r="W94" s="47"/>
      <c r="X94" s="23"/>
      <c r="Y94" s="23"/>
      <c r="Z94" s="23"/>
      <c r="AA94" s="23"/>
      <c r="AB94" s="23"/>
      <c r="AC94" s="23"/>
      <c r="AD94" s="23"/>
      <c r="AE94" s="23"/>
      <c r="AF94" s="23"/>
    </row>
    <row r="95" spans="1:32" ht="15" customHeight="1" x14ac:dyDescent="0.2">
      <c r="A95" s="44">
        <f t="shared" si="1"/>
        <v>335</v>
      </c>
      <c r="B95" s="53">
        <v>41725</v>
      </c>
      <c r="C95" s="45" t="s">
        <v>321</v>
      </c>
      <c r="D95" s="45" t="s">
        <v>322</v>
      </c>
      <c r="E95" s="46">
        <v>1845</v>
      </c>
      <c r="F95" s="46">
        <v>4</v>
      </c>
      <c r="G95" s="46">
        <v>229</v>
      </c>
      <c r="H95" s="46">
        <v>5</v>
      </c>
      <c r="I95" s="46">
        <v>13</v>
      </c>
      <c r="J95" s="46">
        <v>19</v>
      </c>
      <c r="K95" s="46">
        <v>0</v>
      </c>
      <c r="L95" s="46">
        <v>0</v>
      </c>
      <c r="M95" s="46">
        <v>0</v>
      </c>
      <c r="N95" s="46">
        <v>3</v>
      </c>
      <c r="O95" s="46">
        <v>0</v>
      </c>
      <c r="P95" s="46">
        <v>0</v>
      </c>
      <c r="Q95" s="46">
        <v>1</v>
      </c>
      <c r="R95" s="46">
        <v>0</v>
      </c>
      <c r="S95" s="46">
        <v>0</v>
      </c>
      <c r="T95" s="46">
        <v>0</v>
      </c>
      <c r="U95" s="46">
        <v>63</v>
      </c>
      <c r="V95" s="46">
        <v>2</v>
      </c>
      <c r="W95" s="47"/>
      <c r="X95" s="23"/>
      <c r="Y95" s="23"/>
      <c r="Z95" s="23"/>
      <c r="AA95" s="23"/>
      <c r="AB95" s="23"/>
      <c r="AC95" s="23"/>
      <c r="AD95" s="23"/>
      <c r="AE95" s="23"/>
      <c r="AF95" s="23"/>
    </row>
    <row r="96" spans="1:32" ht="15" customHeight="1" x14ac:dyDescent="0.2">
      <c r="A96" s="44">
        <f t="shared" si="1"/>
        <v>348</v>
      </c>
      <c r="B96" s="53">
        <v>41725</v>
      </c>
      <c r="C96" s="45" t="s">
        <v>321</v>
      </c>
      <c r="D96" s="45" t="s">
        <v>322</v>
      </c>
      <c r="E96" s="46">
        <v>1900</v>
      </c>
      <c r="F96" s="46">
        <v>4</v>
      </c>
      <c r="G96" s="46">
        <v>227</v>
      </c>
      <c r="H96" s="46">
        <v>8</v>
      </c>
      <c r="I96" s="46">
        <v>17</v>
      </c>
      <c r="J96" s="46">
        <v>21</v>
      </c>
      <c r="K96" s="46">
        <v>0</v>
      </c>
      <c r="L96" s="46">
        <v>0</v>
      </c>
      <c r="M96" s="46">
        <v>0</v>
      </c>
      <c r="N96" s="46">
        <v>3</v>
      </c>
      <c r="O96" s="46">
        <v>0</v>
      </c>
      <c r="P96" s="46">
        <v>1</v>
      </c>
      <c r="Q96" s="46">
        <v>0</v>
      </c>
      <c r="R96" s="46">
        <v>0</v>
      </c>
      <c r="S96" s="46">
        <v>0</v>
      </c>
      <c r="T96" s="46">
        <v>0</v>
      </c>
      <c r="U96" s="46">
        <v>65</v>
      </c>
      <c r="V96" s="46">
        <v>6</v>
      </c>
      <c r="W96" s="47"/>
      <c r="X96" s="23"/>
      <c r="Y96" s="23"/>
      <c r="Z96" s="23"/>
      <c r="AA96" s="23"/>
      <c r="AB96" s="23"/>
      <c r="AC96" s="23"/>
      <c r="AD96" s="23"/>
      <c r="AE96" s="23"/>
      <c r="AF96" s="23"/>
    </row>
    <row r="97" spans="1:32" ht="15" customHeight="1" x14ac:dyDescent="0.2">
      <c r="A97" s="44">
        <f t="shared" si="1"/>
        <v>343</v>
      </c>
      <c r="B97" s="53">
        <v>41725</v>
      </c>
      <c r="C97" s="45" t="s">
        <v>321</v>
      </c>
      <c r="D97" s="45" t="s">
        <v>322</v>
      </c>
      <c r="E97" s="46">
        <v>1915</v>
      </c>
      <c r="F97" s="46">
        <v>4</v>
      </c>
      <c r="G97" s="46">
        <v>228</v>
      </c>
      <c r="H97" s="46">
        <v>19</v>
      </c>
      <c r="I97" s="46">
        <v>12</v>
      </c>
      <c r="J97" s="46">
        <v>25</v>
      </c>
      <c r="K97" s="46">
        <v>0</v>
      </c>
      <c r="L97" s="46">
        <v>0</v>
      </c>
      <c r="M97" s="46">
        <v>0</v>
      </c>
      <c r="N97" s="46">
        <v>2</v>
      </c>
      <c r="O97" s="46">
        <v>0</v>
      </c>
      <c r="P97" s="46">
        <v>0</v>
      </c>
      <c r="Q97" s="46">
        <v>1</v>
      </c>
      <c r="R97" s="46">
        <v>0</v>
      </c>
      <c r="S97" s="46">
        <v>0</v>
      </c>
      <c r="T97" s="46">
        <v>0</v>
      </c>
      <c r="U97" s="46">
        <v>53</v>
      </c>
      <c r="V97" s="46">
        <v>3</v>
      </c>
      <c r="W97" s="47"/>
      <c r="X97" s="23"/>
      <c r="Y97" s="23"/>
      <c r="Z97" s="23"/>
      <c r="AA97" s="23"/>
      <c r="AB97" s="23"/>
      <c r="AC97" s="23"/>
      <c r="AD97" s="23"/>
      <c r="AE97" s="23"/>
      <c r="AF97" s="23"/>
    </row>
    <row r="98" spans="1:32" ht="15" customHeight="1" x14ac:dyDescent="0.2">
      <c r="A98" s="44">
        <f t="shared" si="1"/>
        <v>349</v>
      </c>
      <c r="B98" s="53">
        <v>41725</v>
      </c>
      <c r="C98" s="45" t="s">
        <v>321</v>
      </c>
      <c r="D98" s="45" t="s">
        <v>322</v>
      </c>
      <c r="E98" s="46">
        <v>1930</v>
      </c>
      <c r="F98" s="46">
        <v>4</v>
      </c>
      <c r="G98" s="46">
        <v>242</v>
      </c>
      <c r="H98" s="46">
        <v>9</v>
      </c>
      <c r="I98" s="46">
        <v>16</v>
      </c>
      <c r="J98" s="46">
        <v>14</v>
      </c>
      <c r="K98" s="46">
        <v>0</v>
      </c>
      <c r="L98" s="46">
        <v>0</v>
      </c>
      <c r="M98" s="46">
        <v>0</v>
      </c>
      <c r="N98" s="46">
        <v>1</v>
      </c>
      <c r="O98" s="46">
        <v>0</v>
      </c>
      <c r="P98" s="46">
        <v>0</v>
      </c>
      <c r="Q98" s="46">
        <v>1</v>
      </c>
      <c r="R98" s="46">
        <v>0</v>
      </c>
      <c r="S98" s="46">
        <v>0</v>
      </c>
      <c r="T98" s="46">
        <v>0</v>
      </c>
      <c r="U98" s="46">
        <v>60</v>
      </c>
      <c r="V98" s="46">
        <v>6</v>
      </c>
      <c r="W98" s="47"/>
      <c r="X98" s="23"/>
      <c r="Y98" s="23"/>
      <c r="Z98" s="23"/>
      <c r="AA98" s="23"/>
      <c r="AB98" s="23"/>
      <c r="AC98" s="23"/>
      <c r="AD98" s="23"/>
      <c r="AE98" s="23"/>
      <c r="AF98" s="23"/>
    </row>
    <row r="99" spans="1:32" ht="15" customHeight="1" x14ac:dyDescent="0.2">
      <c r="A99" s="44">
        <f t="shared" si="1"/>
        <v>345</v>
      </c>
      <c r="B99" s="53">
        <v>41725</v>
      </c>
      <c r="C99" s="45" t="s">
        <v>321</v>
      </c>
      <c r="D99" s="45" t="s">
        <v>322</v>
      </c>
      <c r="E99" s="46">
        <v>1945</v>
      </c>
      <c r="F99" s="46">
        <v>4</v>
      </c>
      <c r="G99" s="46">
        <v>274</v>
      </c>
      <c r="H99" s="46">
        <v>8</v>
      </c>
      <c r="I99" s="46">
        <v>9</v>
      </c>
      <c r="J99" s="46">
        <v>20</v>
      </c>
      <c r="K99" s="46">
        <v>0</v>
      </c>
      <c r="L99" s="46">
        <v>0</v>
      </c>
      <c r="M99" s="46">
        <v>0</v>
      </c>
      <c r="N99" s="46">
        <v>3</v>
      </c>
      <c r="O99" s="46">
        <v>0</v>
      </c>
      <c r="P99" s="46">
        <v>0</v>
      </c>
      <c r="Q99" s="46">
        <v>0</v>
      </c>
      <c r="R99" s="46">
        <v>0</v>
      </c>
      <c r="S99" s="46">
        <v>0</v>
      </c>
      <c r="T99" s="46">
        <v>0</v>
      </c>
      <c r="U99" s="46">
        <v>30</v>
      </c>
      <c r="V99" s="46">
        <v>1</v>
      </c>
      <c r="W99" s="47"/>
      <c r="X99" s="23"/>
      <c r="Y99" s="23"/>
      <c r="Z99" s="23"/>
      <c r="AA99" s="23"/>
      <c r="AB99" s="23"/>
      <c r="AC99" s="23"/>
      <c r="AD99" s="23"/>
      <c r="AE99" s="23"/>
      <c r="AF99" s="23"/>
    </row>
  </sheetData>
  <autoFilter ref="B2:W99"/>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2b18b577-d751-46b8-856e-9888d4233f76</vt:lpwstr>
  </property>
</Properties>
</file>