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"/>
    </mc:Choice>
  </mc:AlternateContent>
  <xr:revisionPtr revIDLastSave="0" documentId="13_ncr:1_{072AE5E1-2943-4E28-9B19-9175C1360FBA}" xr6:coauthVersionLast="47" xr6:coauthVersionMax="47" xr10:uidLastSave="{00000000-0000-0000-0000-000000000000}"/>
  <bookViews>
    <workbookView xWindow="-108" yWindow="-108" windowWidth="23256" windowHeight="12456" activeTab="1" xr2:uid="{CC10DB62-1DB0-4884-AB7D-E20261C4A0CA}"/>
  </bookViews>
  <sheets>
    <sheet name="Hoja1" sheetId="1" r:id="rId1"/>
    <sheet name="RESUMENES" sheetId="2" r:id="rId2"/>
    <sheet name="Variables que afectan la TE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9" i="2" l="1"/>
  <c r="K100" i="2"/>
  <c r="K101" i="2"/>
  <c r="K102" i="2"/>
  <c r="K103" i="2"/>
  <c r="K104" i="2"/>
  <c r="K105" i="2"/>
  <c r="K106" i="2"/>
  <c r="K107" i="2"/>
  <c r="K108" i="2"/>
  <c r="K98" i="2"/>
  <c r="J99" i="2"/>
  <c r="J100" i="2"/>
  <c r="J101" i="2"/>
  <c r="J102" i="2"/>
  <c r="J103" i="2"/>
  <c r="J104" i="2"/>
  <c r="J105" i="2"/>
  <c r="J106" i="2"/>
  <c r="J107" i="2"/>
  <c r="J108" i="2"/>
  <c r="J98" i="2"/>
  <c r="K94" i="2"/>
  <c r="J85" i="2"/>
  <c r="J86" i="2"/>
  <c r="J87" i="2"/>
  <c r="K93" i="2" s="1"/>
  <c r="J88" i="2"/>
  <c r="J89" i="2"/>
  <c r="J90" i="2"/>
  <c r="J91" i="2"/>
  <c r="J92" i="2"/>
  <c r="J93" i="2"/>
  <c r="J94" i="2"/>
  <c r="J84" i="2"/>
  <c r="F83" i="2"/>
  <c r="F84" i="2"/>
  <c r="F85" i="2"/>
  <c r="F86" i="2"/>
  <c r="F87" i="2"/>
  <c r="F88" i="2"/>
  <c r="F89" i="2"/>
  <c r="F90" i="2"/>
  <c r="F91" i="2"/>
  <c r="F92" i="2"/>
  <c r="F93" i="2"/>
  <c r="F94" i="2"/>
  <c r="F82" i="2"/>
  <c r="E83" i="2"/>
  <c r="E84" i="2"/>
  <c r="E85" i="2"/>
  <c r="E86" i="2"/>
  <c r="E87" i="2"/>
  <c r="E88" i="2"/>
  <c r="E89" i="2"/>
  <c r="E90" i="2"/>
  <c r="E91" i="2"/>
  <c r="E92" i="2"/>
  <c r="E93" i="2"/>
  <c r="E94" i="2"/>
  <c r="E82" i="2"/>
  <c r="K84" i="2" l="1"/>
  <c r="K85" i="2"/>
  <c r="K86" i="2"/>
  <c r="K87" i="2"/>
  <c r="K88" i="2"/>
  <c r="K89" i="2"/>
  <c r="K90" i="2"/>
  <c r="K91" i="2"/>
  <c r="K92" i="2"/>
  <c r="L90" i="2" l="1"/>
  <c r="L84" i="2"/>
</calcChain>
</file>

<file path=xl/sharedStrings.xml><?xml version="1.0" encoding="utf-8"?>
<sst xmlns="http://schemas.openxmlformats.org/spreadsheetml/2006/main" count="380" uniqueCount="86">
  <si>
    <t>sube</t>
  </si>
  <si>
    <t>PRECIPITACION</t>
  </si>
  <si>
    <t>TEA</t>
  </si>
  <si>
    <t>baja</t>
  </si>
  <si>
    <t>PRECIP</t>
  </si>
  <si>
    <t>POLINIZAD</t>
  </si>
  <si>
    <t>POLINIZADORES</t>
  </si>
  <si>
    <t>CALIDAD RACIMOS</t>
  </si>
  <si>
    <t xml:space="preserve">fb     vvbnm,v     </t>
  </si>
  <si>
    <t>Precipitacion vs TEA</t>
  </si>
  <si>
    <t>Shanusi</t>
  </si>
  <si>
    <t>Tipo</t>
  </si>
  <si>
    <t>kpi</t>
  </si>
  <si>
    <t>periodicidad</t>
  </si>
  <si>
    <t>cada 6 meses</t>
  </si>
  <si>
    <t>Palmawasi</t>
  </si>
  <si>
    <t>cada 7 meses</t>
  </si>
  <si>
    <t>Tulumayo</t>
  </si>
  <si>
    <t>detalle</t>
  </si>
  <si>
    <t>A mayor nivel de lluvia, menores niveles de TEA luego de 6 meses</t>
  </si>
  <si>
    <t>A mayor nivel de lluvia, menores niveles de TEA luego de 7 meses</t>
  </si>
  <si>
    <t>Nuevo Horizonte</t>
  </si>
  <si>
    <t>Negativa moderada</t>
  </si>
  <si>
    <t>Negativa fuerte</t>
  </si>
  <si>
    <t>cada 8 meses</t>
  </si>
  <si>
    <t>A mayor nivel de lluvia, menores niveles de TEA luego de 8 meses</t>
  </si>
  <si>
    <t>Precipitacion vs Malformados</t>
  </si>
  <si>
    <t>Tipo A</t>
  </si>
  <si>
    <t>Tipo B</t>
  </si>
  <si>
    <t>Positiva moderada</t>
  </si>
  <si>
    <t>cada 9 meses</t>
  </si>
  <si>
    <t>OBS</t>
  </si>
  <si>
    <t>Poca data (oct 2023)</t>
  </si>
  <si>
    <t>Positiva fuerte</t>
  </si>
  <si>
    <t>Polinizadores vs TEA</t>
  </si>
  <si>
    <t>cada 4 meses</t>
  </si>
  <si>
    <t>A mayor nivel de insectos polinizadores, mayores niveles de TEA luego de 4 meses</t>
  </si>
  <si>
    <t>Polinizadores vs Malformados</t>
  </si>
  <si>
    <t>Precipitación vs Polinizadores</t>
  </si>
  <si>
    <t>cada 3 meses</t>
  </si>
  <si>
    <t>A mayor nivel de lluvia, mayores niveles de población de polinizadores luego de 3 meses</t>
  </si>
  <si>
    <t>Palmawasi tiene mejor TEA de shanuzi, se tiene casi 0% malformados tipo B</t>
  </si>
  <si>
    <t>cada 5 meses</t>
  </si>
  <si>
    <t>A mayor nivel de lluvia, mayores niveles de población de polinizadores luego de 5 meses</t>
  </si>
  <si>
    <t>A mayor nivel de insectos polinizadores, mayores niveles de TEA luego de 5 meses</t>
  </si>
  <si>
    <t xml:space="preserve">                  </t>
  </si>
  <si>
    <t>ASOCIACIONES 1 y 2</t>
  </si>
  <si>
    <t>ASOCIACIONES 3</t>
  </si>
  <si>
    <t>(PERDIDAS EN FÁBRICA)</t>
  </si>
  <si>
    <t>Horizonte de tiempo proporcionado</t>
  </si>
  <si>
    <t>perdidas vs rff procesado</t>
  </si>
  <si>
    <t>acidez vs saldos en campo</t>
  </si>
  <si>
    <t>acidez vs smaduros</t>
  </si>
  <si>
    <t>acidez vs frecuencia de cosecha</t>
  </si>
  <si>
    <t>acidez vs saldos en fabrica</t>
  </si>
  <si>
    <t>ASOCIACIONES ACIDEZ</t>
  </si>
  <si>
    <t>Acidez vs smaduros</t>
  </si>
  <si>
    <t>punto a punto</t>
  </si>
  <si>
    <t>Acidez vs saldo en campo</t>
  </si>
  <si>
    <t>Acidez vs frecuencia cosecha</t>
  </si>
  <si>
    <t>Sin asociación</t>
  </si>
  <si>
    <t>si ese 20% de participación de terceros yo lo mejoro, me va subir la TEA en shanusi?</t>
  </si>
  <si>
    <t>Modelo Ridge:</t>
  </si>
  <si>
    <t>Precipitacion</t>
  </si>
  <si>
    <t>asociación negativa</t>
  </si>
  <si>
    <t>Plantación de mayor asociación</t>
  </si>
  <si>
    <t>Polinizadores</t>
  </si>
  <si>
    <t>asociación positiva</t>
  </si>
  <si>
    <t>Saldo &gt; 3 días</t>
  </si>
  <si>
    <t>asociación negativa, en TEMPORADA ALTA</t>
  </si>
  <si>
    <t>SHANUSI</t>
  </si>
  <si>
    <t>R2 - train =</t>
  </si>
  <si>
    <t>R2 - test =</t>
  </si>
  <si>
    <t>RFFProcesado</t>
  </si>
  <si>
    <t>CPOObtenido</t>
  </si>
  <si>
    <t>% Peso_VERDES_ propios</t>
  </si>
  <si>
    <t>% Peso_MADUROS_ propios</t>
  </si>
  <si>
    <t>% Peso_SMADUROS_ propios</t>
  </si>
  <si>
    <t>% Peso_ESCOBAJO_ propios</t>
  </si>
  <si>
    <t>% Peso_MALFORMADOA_ propios</t>
  </si>
  <si>
    <t>% Peso_MALFORMADOB_ propios</t>
  </si>
  <si>
    <t>% Peso_VERDES_ terceros</t>
  </si>
  <si>
    <t>% Peso_MADUROS_ terceros</t>
  </si>
  <si>
    <t>% Peso_SMADUROS_ terceros</t>
  </si>
  <si>
    <t>% Peso_ESCOBAJO_ terceros</t>
  </si>
  <si>
    <t>% Peso_MALFORMADO_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</si>
</sst>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7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11" borderId="0" xfId="0" applyFont="1" applyFill="1"/>
    <xf numFmtId="0" fontId="8" fillId="0" borderId="0" xfId="0" applyFont="1"/>
    <xf numFmtId="17" fontId="1" fillId="0" borderId="0" xfId="0" applyNumberFormat="1" applyFont="1"/>
    <xf numFmtId="17" fontId="9" fillId="0" borderId="0" xfId="0" applyNumberFormat="1" applyFont="1"/>
    <xf numFmtId="0" fontId="10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12" borderId="0" xfId="0" applyFont="1" applyFill="1"/>
    <xf numFmtId="0" fontId="8" fillId="12" borderId="0" xfId="0" applyFont="1" applyFill="1"/>
    <xf numFmtId="9" fontId="0" fillId="0" borderId="0" xfId="1" applyFont="1"/>
    <xf numFmtId="168" fontId="0" fillId="0" borderId="0" xfId="1" applyNumberFormat="1" applyFont="1"/>
    <xf numFmtId="10" fontId="0" fillId="0" borderId="0" xfId="1" applyNumberFormat="1" applyFont="1"/>
    <xf numFmtId="0" fontId="0" fillId="12" borderId="0" xfId="0" applyFill="1"/>
    <xf numFmtId="0" fontId="0" fillId="9" borderId="0" xfId="0" applyFill="1"/>
    <xf numFmtId="168" fontId="0" fillId="12" borderId="0" xfId="1" applyNumberFormat="1" applyFont="1" applyFill="1"/>
    <xf numFmtId="168" fontId="0" fillId="9" borderId="0" xfId="1" applyNumberFormat="1" applyFont="1" applyFill="1"/>
    <xf numFmtId="168" fontId="0" fillId="0" borderId="0" xfId="0" applyNumberFormat="1"/>
    <xf numFmtId="0" fontId="11" fillId="12" borderId="0" xfId="0" applyFont="1" applyFill="1"/>
    <xf numFmtId="168" fontId="11" fillId="12" borderId="0" xfId="1" applyNumberFormat="1" applyFont="1" applyFill="1"/>
    <xf numFmtId="174" fontId="0" fillId="0" borderId="0" xfId="0" applyNumberFormat="1" applyAlignment="1">
      <alignment horizontal="center"/>
    </xf>
    <xf numFmtId="9" fontId="0" fillId="0" borderId="0" xfId="0" applyNumberFormat="1"/>
    <xf numFmtId="168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75</xdr:row>
      <xdr:rowOff>91440</xdr:rowOff>
    </xdr:from>
    <xdr:to>
      <xdr:col>2</xdr:col>
      <xdr:colOff>1463164</xdr:colOff>
      <xdr:row>78</xdr:row>
      <xdr:rowOff>45764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5E97C5-02BF-4C94-8B4E-FCF95AC6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5440" y="13807440"/>
          <a:ext cx="1432684" cy="50296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75</xdr:row>
      <xdr:rowOff>175260</xdr:rowOff>
    </xdr:from>
    <xdr:to>
      <xdr:col>7</xdr:col>
      <xdr:colOff>2438611</xdr:colOff>
      <xdr:row>78</xdr:row>
      <xdr:rowOff>106722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284479-4214-4485-942F-56546ACAA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7120" y="13891260"/>
          <a:ext cx="2438611" cy="48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B14D-9618-49BA-89F8-706BDB35D6D7}">
  <dimension ref="A2:AY30"/>
  <sheetViews>
    <sheetView workbookViewId="0">
      <selection activeCell="Z10" sqref="Z10"/>
    </sheetView>
  </sheetViews>
  <sheetFormatPr baseColWidth="10" defaultRowHeight="14.4" x14ac:dyDescent="0.3"/>
  <cols>
    <col min="1" max="1" width="16.21875" customWidth="1"/>
    <col min="2" max="2" width="4.33203125" customWidth="1"/>
    <col min="3" max="50" width="4.77734375" customWidth="1"/>
  </cols>
  <sheetData>
    <row r="2" spans="1:51" x14ac:dyDescent="0.3">
      <c r="Y2" s="12" t="s">
        <v>4</v>
      </c>
      <c r="Z2" s="12"/>
      <c r="AA2" s="12" t="s">
        <v>5</v>
      </c>
    </row>
    <row r="3" spans="1:51" x14ac:dyDescent="0.3">
      <c r="Y3" s="11">
        <v>1</v>
      </c>
      <c r="Z3" s="11">
        <v>2</v>
      </c>
      <c r="AA3" s="11">
        <v>3</v>
      </c>
    </row>
    <row r="4" spans="1:51" x14ac:dyDescent="0.3">
      <c r="Z4" s="11">
        <v>1</v>
      </c>
      <c r="AA4" s="11">
        <v>2</v>
      </c>
      <c r="AB4" s="11">
        <v>3</v>
      </c>
    </row>
    <row r="5" spans="1:51" x14ac:dyDescent="0.3">
      <c r="AA5" s="11">
        <v>1</v>
      </c>
      <c r="AB5" s="11">
        <v>2</v>
      </c>
      <c r="AC5" s="11">
        <v>3</v>
      </c>
    </row>
    <row r="7" spans="1:51" x14ac:dyDescent="0.3">
      <c r="C7" s="53">
        <v>2021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>
        <v>2022</v>
      </c>
      <c r="P7" s="53"/>
      <c r="Q7" s="53"/>
      <c r="R7" s="53"/>
      <c r="S7" s="53"/>
      <c r="T7" s="53"/>
      <c r="U7" s="53"/>
      <c r="V7" s="53"/>
      <c r="W7" s="53"/>
      <c r="X7" s="53"/>
      <c r="Y7" s="53"/>
      <c r="Z7" s="54"/>
      <c r="AA7" s="55">
        <v>2023</v>
      </c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6">
        <v>2024</v>
      </c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</row>
    <row r="8" spans="1:51" ht="15" thickBot="1" x14ac:dyDescent="0.35">
      <c r="C8" s="9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>
        <v>9</v>
      </c>
      <c r="L8" s="9">
        <v>10</v>
      </c>
      <c r="M8" s="9">
        <v>11</v>
      </c>
      <c r="N8" s="10">
        <v>12</v>
      </c>
      <c r="O8" s="5">
        <v>1</v>
      </c>
      <c r="P8" s="5">
        <v>2</v>
      </c>
      <c r="Q8" s="5">
        <v>3</v>
      </c>
      <c r="R8" s="5">
        <v>4</v>
      </c>
      <c r="S8" s="5">
        <v>5</v>
      </c>
      <c r="T8" s="5">
        <v>6</v>
      </c>
      <c r="U8" s="5">
        <v>7</v>
      </c>
      <c r="V8" s="5">
        <v>8</v>
      </c>
      <c r="W8" s="5">
        <v>9</v>
      </c>
      <c r="X8" s="5">
        <v>10</v>
      </c>
      <c r="Y8" s="5">
        <v>11</v>
      </c>
      <c r="Z8" s="6">
        <v>12</v>
      </c>
      <c r="AA8" s="7">
        <v>1</v>
      </c>
      <c r="AB8" s="5">
        <v>2</v>
      </c>
      <c r="AC8" s="5">
        <v>3</v>
      </c>
      <c r="AD8" s="5">
        <v>4</v>
      </c>
      <c r="AE8" s="5">
        <v>5</v>
      </c>
      <c r="AF8" s="5">
        <v>6</v>
      </c>
      <c r="AG8" s="5">
        <v>7</v>
      </c>
      <c r="AH8" s="5">
        <v>8</v>
      </c>
      <c r="AI8" s="5">
        <v>9</v>
      </c>
      <c r="AJ8" s="5">
        <v>10</v>
      </c>
      <c r="AK8" s="5">
        <v>11</v>
      </c>
      <c r="AL8" s="6">
        <v>12</v>
      </c>
      <c r="AM8" s="8">
        <v>1</v>
      </c>
      <c r="AN8" s="8">
        <v>2</v>
      </c>
      <c r="AO8" s="8">
        <v>3</v>
      </c>
      <c r="AP8" s="8">
        <v>4</v>
      </c>
      <c r="AQ8" s="8">
        <v>5</v>
      </c>
      <c r="AR8" s="8">
        <v>6</v>
      </c>
      <c r="AS8" s="1">
        <v>7</v>
      </c>
      <c r="AT8" s="1">
        <v>8</v>
      </c>
      <c r="AU8" s="1">
        <v>9</v>
      </c>
      <c r="AV8" s="1">
        <v>10</v>
      </c>
      <c r="AW8" s="1">
        <v>11</v>
      </c>
      <c r="AX8" s="1">
        <v>12</v>
      </c>
    </row>
    <row r="9" spans="1:51" s="2" customFormat="1" ht="15" thickBot="1" x14ac:dyDescent="0.35">
      <c r="A9" t="s">
        <v>1</v>
      </c>
      <c r="B9"/>
      <c r="C9" s="40" t="s">
        <v>0</v>
      </c>
      <c r="D9" s="40" t="s">
        <v>0</v>
      </c>
      <c r="E9" s="39" t="s">
        <v>3</v>
      </c>
      <c r="F9" s="39" t="s">
        <v>3</v>
      </c>
      <c r="G9" s="39" t="s">
        <v>3</v>
      </c>
      <c r="H9" s="39" t="s">
        <v>3</v>
      </c>
      <c r="I9" s="39" t="s">
        <v>3</v>
      </c>
      <c r="J9" s="39" t="s">
        <v>3</v>
      </c>
      <c r="K9" s="40" t="s">
        <v>0</v>
      </c>
      <c r="L9" s="40" t="s">
        <v>0</v>
      </c>
      <c r="M9" s="40" t="s">
        <v>0</v>
      </c>
      <c r="N9" s="40" t="s">
        <v>0</v>
      </c>
      <c r="O9" s="4" t="s">
        <v>0</v>
      </c>
      <c r="P9" s="3" t="s">
        <v>3</v>
      </c>
      <c r="Q9" s="3" t="s">
        <v>3</v>
      </c>
      <c r="R9" s="18" t="s">
        <v>3</v>
      </c>
      <c r="S9" s="19" t="s">
        <v>3</v>
      </c>
      <c r="T9" s="19" t="s">
        <v>3</v>
      </c>
      <c r="U9" s="19" t="s">
        <v>3</v>
      </c>
      <c r="V9" s="20" t="s">
        <v>3</v>
      </c>
      <c r="W9" s="13" t="s">
        <v>0</v>
      </c>
      <c r="X9" s="13" t="s">
        <v>0</v>
      </c>
      <c r="Y9" s="13" t="s">
        <v>0</v>
      </c>
      <c r="Z9" s="13" t="s">
        <v>0</v>
      </c>
      <c r="AA9" s="13" t="s">
        <v>0</v>
      </c>
      <c r="AB9" s="13" t="s">
        <v>0</v>
      </c>
      <c r="AC9" s="24" t="s">
        <v>3</v>
      </c>
      <c r="AD9" s="21" t="s">
        <v>3</v>
      </c>
      <c r="AE9" s="21" t="s">
        <v>3</v>
      </c>
      <c r="AF9" s="21" t="s">
        <v>3</v>
      </c>
      <c r="AG9" s="21" t="s">
        <v>3</v>
      </c>
      <c r="AH9" s="25" t="s">
        <v>3</v>
      </c>
      <c r="AI9" s="22" t="s">
        <v>0</v>
      </c>
      <c r="AJ9" s="22" t="s">
        <v>0</v>
      </c>
      <c r="AK9" s="22" t="s">
        <v>0</v>
      </c>
      <c r="AL9" s="22" t="s">
        <v>0</v>
      </c>
      <c r="AM9" s="22" t="s">
        <v>0</v>
      </c>
      <c r="AN9" s="23" t="s">
        <v>0</v>
      </c>
      <c r="AO9" s="3" t="s">
        <v>3</v>
      </c>
      <c r="AP9" s="3" t="s">
        <v>3</v>
      </c>
      <c r="AQ9" s="3" t="s">
        <v>3</v>
      </c>
      <c r="AR9" s="3" t="s">
        <v>3</v>
      </c>
      <c r="AS9" s="3" t="s">
        <v>3</v>
      </c>
      <c r="AT9" s="3" t="s">
        <v>3</v>
      </c>
      <c r="AU9" s="4" t="s">
        <v>0</v>
      </c>
      <c r="AV9" s="4" t="s">
        <v>0</v>
      </c>
      <c r="AW9" s="4" t="s">
        <v>0</v>
      </c>
      <c r="AX9" s="4" t="s">
        <v>0</v>
      </c>
      <c r="AY9"/>
    </row>
    <row r="10" spans="1:51" ht="15" thickBot="1" x14ac:dyDescent="0.35">
      <c r="A10" t="s">
        <v>6</v>
      </c>
      <c r="C10" s="26" t="s">
        <v>0</v>
      </c>
      <c r="D10" s="41" t="s">
        <v>0</v>
      </c>
      <c r="E10" s="41" t="s">
        <v>0</v>
      </c>
      <c r="F10" s="39" t="s">
        <v>3</v>
      </c>
      <c r="G10" s="39" t="s">
        <v>3</v>
      </c>
      <c r="H10" s="39" t="s">
        <v>3</v>
      </c>
      <c r="I10" s="39" t="s">
        <v>3</v>
      </c>
      <c r="J10" s="41" t="s">
        <v>0</v>
      </c>
      <c r="K10" s="41" t="s">
        <v>0</v>
      </c>
      <c r="L10" s="41" t="s">
        <v>0</v>
      </c>
      <c r="M10" s="39" t="s">
        <v>3</v>
      </c>
      <c r="N10" s="39" t="s">
        <v>3</v>
      </c>
      <c r="O10" s="26" t="s">
        <v>0</v>
      </c>
      <c r="P10" s="26" t="s">
        <v>0</v>
      </c>
      <c r="Q10" s="26" t="s">
        <v>0</v>
      </c>
      <c r="R10" s="3" t="s">
        <v>3</v>
      </c>
      <c r="S10" s="3" t="s">
        <v>3</v>
      </c>
      <c r="T10" s="3" t="s">
        <v>3</v>
      </c>
      <c r="U10" s="3" t="s">
        <v>3</v>
      </c>
      <c r="V10" s="26" t="s">
        <v>0</v>
      </c>
      <c r="W10" s="26" t="s">
        <v>0</v>
      </c>
      <c r="X10" s="26" t="s">
        <v>0</v>
      </c>
      <c r="Y10" s="18" t="s">
        <v>3</v>
      </c>
      <c r="Z10" s="19" t="s">
        <v>8</v>
      </c>
      <c r="AA10" s="19" t="s">
        <v>3</v>
      </c>
      <c r="AB10" s="20" t="s">
        <v>3</v>
      </c>
      <c r="AC10" s="36" t="s">
        <v>0</v>
      </c>
      <c r="AD10" s="36" t="s">
        <v>0</v>
      </c>
      <c r="AE10" s="36" t="s">
        <v>0</v>
      </c>
      <c r="AF10" s="37" t="s">
        <v>0</v>
      </c>
      <c r="AG10" s="3" t="s">
        <v>3</v>
      </c>
      <c r="AH10" s="3" t="s">
        <v>3</v>
      </c>
      <c r="AI10" s="3" t="s">
        <v>3</v>
      </c>
      <c r="AJ10" s="3" t="s">
        <v>3</v>
      </c>
      <c r="AK10" s="3" t="s">
        <v>3</v>
      </c>
      <c r="AL10" s="26" t="s">
        <v>0</v>
      </c>
      <c r="AM10" s="26" t="s">
        <v>0</v>
      </c>
      <c r="AN10" s="26" t="s">
        <v>0</v>
      </c>
      <c r="AO10" s="26" t="s">
        <v>0</v>
      </c>
      <c r="AP10" s="3" t="s">
        <v>3</v>
      </c>
      <c r="AQ10" s="3" t="s">
        <v>3</v>
      </c>
      <c r="AR10" s="3" t="s">
        <v>3</v>
      </c>
    </row>
    <row r="11" spans="1:51" ht="15" thickBot="1" x14ac:dyDescent="0.35"/>
    <row r="12" spans="1:51" ht="15" thickBot="1" x14ac:dyDescent="0.35">
      <c r="A12" t="s">
        <v>2</v>
      </c>
      <c r="C12" s="3" t="s">
        <v>3</v>
      </c>
      <c r="D12" s="3" t="s">
        <v>3</v>
      </c>
      <c r="E12" s="3" t="s">
        <v>3</v>
      </c>
      <c r="F12" s="3" t="s">
        <v>3</v>
      </c>
      <c r="G12" s="3" t="s">
        <v>3</v>
      </c>
      <c r="H12" s="14" t="s">
        <v>0</v>
      </c>
      <c r="I12" s="14" t="s">
        <v>0</v>
      </c>
      <c r="J12" s="14" t="s">
        <v>0</v>
      </c>
      <c r="K12" s="14" t="s">
        <v>0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14" t="s">
        <v>0</v>
      </c>
      <c r="S12" s="14" t="s">
        <v>0</v>
      </c>
      <c r="T12" s="14" t="s">
        <v>0</v>
      </c>
      <c r="U12" s="14" t="s">
        <v>0</v>
      </c>
      <c r="V12" s="14" t="s">
        <v>0</v>
      </c>
      <c r="W12" s="3" t="s">
        <v>3</v>
      </c>
      <c r="X12" s="3" t="s">
        <v>3</v>
      </c>
      <c r="Y12" s="14" t="s">
        <v>0</v>
      </c>
      <c r="Z12" s="14" t="s">
        <v>0</v>
      </c>
      <c r="AA12" s="3" t="s">
        <v>3</v>
      </c>
      <c r="AB12" s="3" t="s">
        <v>3</v>
      </c>
      <c r="AC12" s="31" t="s">
        <v>0</v>
      </c>
      <c r="AD12" s="32" t="s">
        <v>0</v>
      </c>
      <c r="AE12" s="33" t="s">
        <v>3</v>
      </c>
      <c r="AF12" s="34" t="s">
        <v>0</v>
      </c>
      <c r="AG12" s="14" t="s">
        <v>0</v>
      </c>
      <c r="AH12" s="35" t="s">
        <v>3</v>
      </c>
      <c r="AI12" s="29" t="s">
        <v>3</v>
      </c>
      <c r="AJ12" s="29" t="s">
        <v>3</v>
      </c>
      <c r="AK12" s="30" t="s">
        <v>3</v>
      </c>
      <c r="AL12" s="14" t="s">
        <v>0</v>
      </c>
      <c r="AM12" s="14" t="s">
        <v>0</v>
      </c>
      <c r="AN12" s="14" t="s">
        <v>0</v>
      </c>
      <c r="AO12" s="3" t="s">
        <v>3</v>
      </c>
      <c r="AP12" s="3" t="s">
        <v>3</v>
      </c>
      <c r="AQ12" s="3" t="s">
        <v>3</v>
      </c>
      <c r="AR12" s="3" t="s">
        <v>3</v>
      </c>
      <c r="AT12" s="15" t="s">
        <v>3</v>
      </c>
      <c r="AU12" s="16" t="s">
        <v>3</v>
      </c>
      <c r="AV12" s="16" t="s">
        <v>3</v>
      </c>
      <c r="AW12" s="17" t="s">
        <v>3</v>
      </c>
    </row>
    <row r="13" spans="1:51" ht="15" thickBot="1" x14ac:dyDescent="0.35">
      <c r="A13" t="s">
        <v>7</v>
      </c>
      <c r="C13" s="26" t="s">
        <v>0</v>
      </c>
      <c r="D13" s="3" t="s">
        <v>3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3" t="s">
        <v>3</v>
      </c>
      <c r="Q13" s="3" t="s">
        <v>3</v>
      </c>
      <c r="R13" s="3" t="s">
        <v>3</v>
      </c>
      <c r="S13" s="3" t="s">
        <v>3</v>
      </c>
      <c r="T13" s="3" t="s">
        <v>3</v>
      </c>
      <c r="U13" s="3" t="s">
        <v>3</v>
      </c>
      <c r="V13" s="3" t="s">
        <v>3</v>
      </c>
      <c r="W13" s="26" t="s">
        <v>0</v>
      </c>
      <c r="X13" s="26" t="s">
        <v>0</v>
      </c>
      <c r="Y13" s="26" t="s">
        <v>0</v>
      </c>
      <c r="Z13" s="26" t="s">
        <v>0</v>
      </c>
      <c r="AA13" s="26" t="s">
        <v>0</v>
      </c>
      <c r="AB13" s="26" t="s">
        <v>0</v>
      </c>
      <c r="AC13" s="18" t="s">
        <v>3</v>
      </c>
      <c r="AD13" s="19" t="s">
        <v>3</v>
      </c>
      <c r="AE13" s="19" t="s">
        <v>3</v>
      </c>
      <c r="AF13" s="19" t="s">
        <v>3</v>
      </c>
      <c r="AG13" s="19" t="s">
        <v>3</v>
      </c>
      <c r="AH13" s="20" t="s">
        <v>3</v>
      </c>
      <c r="AI13" s="27" t="s">
        <v>0</v>
      </c>
      <c r="AJ13" s="27" t="s">
        <v>0</v>
      </c>
      <c r="AK13" s="27" t="s">
        <v>0</v>
      </c>
      <c r="AL13" s="27" t="s">
        <v>0</v>
      </c>
      <c r="AM13" s="27" t="s">
        <v>0</v>
      </c>
      <c r="AN13" s="28" t="s">
        <v>0</v>
      </c>
      <c r="AO13" s="3" t="s">
        <v>3</v>
      </c>
      <c r="AP13" s="3" t="s">
        <v>3</v>
      </c>
      <c r="AQ13" s="3" t="s">
        <v>3</v>
      </c>
      <c r="AR13" s="3" t="s">
        <v>3</v>
      </c>
    </row>
    <row r="19" spans="25:36" x14ac:dyDescent="0.3">
      <c r="Y19" s="12" t="s">
        <v>4</v>
      </c>
      <c r="Z19" s="12"/>
      <c r="AA19" s="12"/>
      <c r="AB19" s="12"/>
      <c r="AC19" s="12"/>
      <c r="AD19" s="12"/>
      <c r="AE19" s="12" t="s">
        <v>2</v>
      </c>
    </row>
    <row r="20" spans="25:36" x14ac:dyDescent="0.3">
      <c r="Y20" s="11">
        <v>1</v>
      </c>
      <c r="Z20" s="11">
        <v>2</v>
      </c>
      <c r="AA20" s="11">
        <v>3</v>
      </c>
      <c r="AB20" s="11">
        <v>4</v>
      </c>
      <c r="AC20" s="11">
        <v>5</v>
      </c>
      <c r="AD20" s="11">
        <v>6</v>
      </c>
      <c r="AE20" s="11">
        <v>7</v>
      </c>
    </row>
    <row r="21" spans="25:36" x14ac:dyDescent="0.3">
      <c r="Z21" s="11">
        <v>1</v>
      </c>
      <c r="AA21" s="11">
        <v>2</v>
      </c>
      <c r="AB21" s="11">
        <v>3</v>
      </c>
      <c r="AC21" s="11">
        <v>4</v>
      </c>
      <c r="AD21" s="11">
        <v>5</v>
      </c>
      <c r="AE21" s="11">
        <v>6</v>
      </c>
      <c r="AF21" s="11">
        <v>7</v>
      </c>
    </row>
    <row r="22" spans="25:36" x14ac:dyDescent="0.3">
      <c r="AA22" s="11">
        <v>1</v>
      </c>
      <c r="AB22" s="11">
        <v>2</v>
      </c>
      <c r="AC22" s="11">
        <v>3</v>
      </c>
      <c r="AD22" s="11">
        <v>4</v>
      </c>
      <c r="AE22" s="11">
        <v>5</v>
      </c>
      <c r="AF22" s="11">
        <v>6</v>
      </c>
      <c r="AG22" s="11">
        <v>7</v>
      </c>
    </row>
    <row r="23" spans="25:36" x14ac:dyDescent="0.3">
      <c r="AB23" s="11">
        <v>1</v>
      </c>
      <c r="AC23" s="11">
        <v>2</v>
      </c>
      <c r="AD23" s="11">
        <v>3</v>
      </c>
      <c r="AE23" s="11">
        <v>4</v>
      </c>
      <c r="AF23" s="11">
        <v>5</v>
      </c>
      <c r="AG23" s="11">
        <v>6</v>
      </c>
      <c r="AH23" s="11">
        <v>7</v>
      </c>
    </row>
    <row r="26" spans="25:36" x14ac:dyDescent="0.3">
      <c r="Y26" s="12" t="s">
        <v>4</v>
      </c>
      <c r="Z26" s="12"/>
      <c r="AA26" s="12"/>
      <c r="AB26" s="12"/>
      <c r="AC26" s="12"/>
      <c r="AD26" s="12"/>
      <c r="AG26" s="12" t="s">
        <v>7</v>
      </c>
    </row>
    <row r="27" spans="25:36" x14ac:dyDescent="0.3">
      <c r="Y27" s="11">
        <v>1</v>
      </c>
      <c r="Z27" s="11">
        <v>2</v>
      </c>
      <c r="AA27" s="11">
        <v>3</v>
      </c>
      <c r="AB27" s="11">
        <v>4</v>
      </c>
      <c r="AC27" s="11">
        <v>5</v>
      </c>
      <c r="AD27" s="11">
        <v>6</v>
      </c>
      <c r="AE27" s="11">
        <v>7</v>
      </c>
      <c r="AF27" s="11">
        <v>8</v>
      </c>
      <c r="AG27" s="11">
        <v>9</v>
      </c>
    </row>
    <row r="28" spans="25:36" x14ac:dyDescent="0.3">
      <c r="Z28" s="11">
        <v>1</v>
      </c>
      <c r="AA28" s="11">
        <v>2</v>
      </c>
      <c r="AB28" s="11">
        <v>3</v>
      </c>
      <c r="AC28" s="11">
        <v>4</v>
      </c>
      <c r="AD28" s="11">
        <v>5</v>
      </c>
      <c r="AE28" s="11">
        <v>6</v>
      </c>
      <c r="AF28" s="11">
        <v>7</v>
      </c>
      <c r="AG28" s="11">
        <v>8</v>
      </c>
      <c r="AH28" s="11">
        <v>9</v>
      </c>
    </row>
    <row r="29" spans="25:36" x14ac:dyDescent="0.3">
      <c r="AA29" s="11">
        <v>1</v>
      </c>
      <c r="AB29" s="11">
        <v>2</v>
      </c>
      <c r="AC29" s="11">
        <v>3</v>
      </c>
      <c r="AD29" s="11">
        <v>4</v>
      </c>
      <c r="AE29" s="11">
        <v>5</v>
      </c>
      <c r="AF29" s="11">
        <v>6</v>
      </c>
      <c r="AG29" s="11">
        <v>7</v>
      </c>
      <c r="AH29" s="11">
        <v>8</v>
      </c>
      <c r="AI29" s="11">
        <v>9</v>
      </c>
    </row>
    <row r="30" spans="25:36" x14ac:dyDescent="0.3">
      <c r="AB30" s="11">
        <v>1</v>
      </c>
      <c r="AC30" s="11">
        <v>2</v>
      </c>
      <c r="AD30" s="11">
        <v>3</v>
      </c>
      <c r="AE30" s="11">
        <v>4</v>
      </c>
      <c r="AF30" s="11">
        <v>5</v>
      </c>
      <c r="AG30" s="11">
        <v>6</v>
      </c>
      <c r="AH30" s="11">
        <v>7</v>
      </c>
      <c r="AI30" s="11">
        <v>8</v>
      </c>
      <c r="AJ30" s="11">
        <v>9</v>
      </c>
    </row>
  </sheetData>
  <mergeCells count="4">
    <mergeCell ref="O7:Z7"/>
    <mergeCell ref="AA7:AL7"/>
    <mergeCell ref="AM7:AX7"/>
    <mergeCell ref="C7:N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5331-31F3-49C4-BD05-2AB4FF89B42C}">
  <dimension ref="B5:L108"/>
  <sheetViews>
    <sheetView tabSelected="1" topLeftCell="A83" workbookViewId="0">
      <selection activeCell="K100" sqref="K100"/>
    </sheetView>
  </sheetViews>
  <sheetFormatPr baseColWidth="10" defaultRowHeight="14.4" x14ac:dyDescent="0.3"/>
  <cols>
    <col min="3" max="3" width="32.77734375" customWidth="1"/>
    <col min="4" max="4" width="10.33203125" customWidth="1"/>
    <col min="5" max="5" width="17.21875" customWidth="1"/>
    <col min="7" max="7" width="13.44140625" customWidth="1"/>
    <col min="8" max="8" width="42.88671875" customWidth="1"/>
  </cols>
  <sheetData>
    <row r="5" spans="2:9" x14ac:dyDescent="0.3">
      <c r="C5" s="48" t="s">
        <v>46</v>
      </c>
      <c r="D5" s="44"/>
    </row>
    <row r="6" spans="2:9" x14ac:dyDescent="0.3">
      <c r="C6" s="58" t="s">
        <v>9</v>
      </c>
      <c r="D6" s="44"/>
      <c r="E6" s="44" t="s">
        <v>11</v>
      </c>
      <c r="F6" s="38" t="s">
        <v>12</v>
      </c>
      <c r="G6" s="44" t="s">
        <v>13</v>
      </c>
      <c r="H6" s="44" t="s">
        <v>18</v>
      </c>
      <c r="I6" s="44" t="s">
        <v>31</v>
      </c>
    </row>
    <row r="7" spans="2:9" x14ac:dyDescent="0.3">
      <c r="C7" t="s">
        <v>10</v>
      </c>
      <c r="E7" t="s">
        <v>22</v>
      </c>
      <c r="F7" s="43">
        <v>-0.3</v>
      </c>
      <c r="G7" t="s">
        <v>14</v>
      </c>
      <c r="H7" t="s">
        <v>19</v>
      </c>
    </row>
    <row r="8" spans="2:9" x14ac:dyDescent="0.3">
      <c r="C8" t="s">
        <v>15</v>
      </c>
      <c r="E8" t="s">
        <v>22</v>
      </c>
      <c r="F8" s="43">
        <v>-0.24</v>
      </c>
      <c r="G8" t="s">
        <v>16</v>
      </c>
      <c r="H8" t="s">
        <v>20</v>
      </c>
    </row>
    <row r="9" spans="2:9" x14ac:dyDescent="0.3">
      <c r="C9" t="s">
        <v>17</v>
      </c>
      <c r="E9" t="s">
        <v>23</v>
      </c>
      <c r="F9" s="43">
        <v>-0.57999999999999996</v>
      </c>
      <c r="G9" t="s">
        <v>16</v>
      </c>
      <c r="H9" t="s">
        <v>20</v>
      </c>
    </row>
    <row r="10" spans="2:9" x14ac:dyDescent="0.3">
      <c r="C10" t="s">
        <v>21</v>
      </c>
      <c r="E10" t="s">
        <v>22</v>
      </c>
      <c r="F10" s="43">
        <v>-0.34</v>
      </c>
      <c r="G10" t="s">
        <v>24</v>
      </c>
      <c r="H10" t="s">
        <v>25</v>
      </c>
    </row>
    <row r="12" spans="2:9" x14ac:dyDescent="0.3">
      <c r="C12" s="58" t="s">
        <v>26</v>
      </c>
      <c r="D12" s="44" t="s">
        <v>11</v>
      </c>
      <c r="E12" s="44" t="s">
        <v>11</v>
      </c>
      <c r="F12" s="38" t="s">
        <v>12</v>
      </c>
      <c r="G12" s="44" t="s">
        <v>13</v>
      </c>
      <c r="H12" s="44" t="s">
        <v>18</v>
      </c>
      <c r="I12" s="44" t="s">
        <v>31</v>
      </c>
    </row>
    <row r="13" spans="2:9" x14ac:dyDescent="0.3">
      <c r="C13" s="57" t="s">
        <v>10</v>
      </c>
      <c r="D13" t="s">
        <v>27</v>
      </c>
      <c r="E13" t="s">
        <v>29</v>
      </c>
      <c r="F13" s="43">
        <v>0.37</v>
      </c>
      <c r="G13" t="s">
        <v>30</v>
      </c>
    </row>
    <row r="14" spans="2:9" x14ac:dyDescent="0.3">
      <c r="C14" s="57"/>
      <c r="D14" t="s">
        <v>28</v>
      </c>
      <c r="E14" t="s">
        <v>29</v>
      </c>
      <c r="F14" s="43">
        <v>0.25</v>
      </c>
      <c r="G14" t="s">
        <v>24</v>
      </c>
    </row>
    <row r="15" spans="2:9" x14ac:dyDescent="0.3">
      <c r="B15" t="s">
        <v>45</v>
      </c>
      <c r="C15" s="57" t="s">
        <v>15</v>
      </c>
      <c r="D15" t="s">
        <v>27</v>
      </c>
      <c r="E15" t="s">
        <v>29</v>
      </c>
      <c r="F15" s="43">
        <v>0.4</v>
      </c>
      <c r="G15" t="s">
        <v>30</v>
      </c>
    </row>
    <row r="16" spans="2:9" x14ac:dyDescent="0.3">
      <c r="C16" s="57"/>
      <c r="D16" t="s">
        <v>28</v>
      </c>
      <c r="E16" t="s">
        <v>29</v>
      </c>
      <c r="F16" s="43">
        <v>0.38</v>
      </c>
      <c r="G16" t="s">
        <v>30</v>
      </c>
    </row>
    <row r="17" spans="3:9" s="45" customFormat="1" ht="14.4" customHeight="1" x14ac:dyDescent="0.3">
      <c r="C17" s="57" t="s">
        <v>17</v>
      </c>
      <c r="D17" s="57"/>
      <c r="E17" s="45" t="s">
        <v>29</v>
      </c>
      <c r="F17" s="46">
        <v>0.34</v>
      </c>
      <c r="G17" s="45" t="s">
        <v>14</v>
      </c>
      <c r="I17" s="45" t="s">
        <v>32</v>
      </c>
    </row>
    <row r="18" spans="3:9" x14ac:dyDescent="0.3">
      <c r="C18" s="57" t="s">
        <v>21</v>
      </c>
      <c r="D18" s="57" t="s">
        <v>27</v>
      </c>
      <c r="E18" s="45" t="s">
        <v>33</v>
      </c>
      <c r="F18" s="46">
        <v>0.56000000000000005</v>
      </c>
      <c r="G18" t="s">
        <v>30</v>
      </c>
    </row>
    <row r="21" spans="3:9" x14ac:dyDescent="0.3">
      <c r="C21" s="59" t="s">
        <v>34</v>
      </c>
      <c r="E21" s="44" t="s">
        <v>11</v>
      </c>
      <c r="F21" s="38" t="s">
        <v>12</v>
      </c>
      <c r="G21" s="44" t="s">
        <v>13</v>
      </c>
      <c r="H21" s="44" t="s">
        <v>18</v>
      </c>
      <c r="I21" s="44" t="s">
        <v>31</v>
      </c>
    </row>
    <row r="22" spans="3:9" x14ac:dyDescent="0.3">
      <c r="C22" t="s">
        <v>15</v>
      </c>
      <c r="E22" t="s">
        <v>29</v>
      </c>
      <c r="F22" s="43">
        <v>0.3</v>
      </c>
      <c r="G22" t="s">
        <v>35</v>
      </c>
      <c r="H22" t="s">
        <v>36</v>
      </c>
      <c r="I22" t="s">
        <v>41</v>
      </c>
    </row>
    <row r="23" spans="3:9" x14ac:dyDescent="0.3">
      <c r="C23" t="s">
        <v>10</v>
      </c>
      <c r="E23" t="s">
        <v>29</v>
      </c>
      <c r="F23" s="43">
        <v>0.34</v>
      </c>
      <c r="G23" t="s">
        <v>42</v>
      </c>
      <c r="H23" t="s">
        <v>44</v>
      </c>
    </row>
    <row r="25" spans="3:9" x14ac:dyDescent="0.3">
      <c r="C25" s="59" t="s">
        <v>38</v>
      </c>
    </row>
    <row r="26" spans="3:9" x14ac:dyDescent="0.3">
      <c r="C26" t="s">
        <v>15</v>
      </c>
      <c r="E26" t="s">
        <v>29</v>
      </c>
      <c r="F26" s="43">
        <v>0.35</v>
      </c>
      <c r="G26" t="s">
        <v>39</v>
      </c>
      <c r="H26" t="s">
        <v>40</v>
      </c>
    </row>
    <row r="27" spans="3:9" x14ac:dyDescent="0.3">
      <c r="C27" t="s">
        <v>10</v>
      </c>
      <c r="E27" t="s">
        <v>29</v>
      </c>
      <c r="F27" s="43">
        <v>0.18</v>
      </c>
      <c r="G27" t="s">
        <v>42</v>
      </c>
      <c r="H27" t="s">
        <v>43</v>
      </c>
    </row>
    <row r="29" spans="3:9" x14ac:dyDescent="0.3">
      <c r="C29" s="59" t="s">
        <v>37</v>
      </c>
      <c r="E29" s="44" t="s">
        <v>11</v>
      </c>
      <c r="F29" s="42" t="s">
        <v>12</v>
      </c>
      <c r="G29" s="44" t="s">
        <v>13</v>
      </c>
    </row>
    <row r="30" spans="3:9" x14ac:dyDescent="0.3">
      <c r="C30" s="57" t="s">
        <v>15</v>
      </c>
      <c r="D30" t="s">
        <v>27</v>
      </c>
      <c r="E30" t="s">
        <v>22</v>
      </c>
      <c r="F30" s="43">
        <v>-0.36</v>
      </c>
      <c r="G30" t="s">
        <v>24</v>
      </c>
    </row>
    <row r="31" spans="3:9" x14ac:dyDescent="0.3">
      <c r="C31" s="57"/>
      <c r="D31" t="s">
        <v>28</v>
      </c>
      <c r="E31" t="s">
        <v>22</v>
      </c>
      <c r="F31" s="43">
        <v>-0.35</v>
      </c>
      <c r="G31" t="s">
        <v>24</v>
      </c>
    </row>
    <row r="32" spans="3:9" x14ac:dyDescent="0.3">
      <c r="C32" s="57" t="s">
        <v>10</v>
      </c>
      <c r="D32" t="s">
        <v>27</v>
      </c>
      <c r="E32" t="s">
        <v>23</v>
      </c>
      <c r="F32" s="43">
        <v>-0.82</v>
      </c>
      <c r="G32" t="s">
        <v>42</v>
      </c>
    </row>
    <row r="33" spans="3:9" x14ac:dyDescent="0.3">
      <c r="C33" s="57"/>
      <c r="D33" t="s">
        <v>28</v>
      </c>
      <c r="E33" t="s">
        <v>23</v>
      </c>
      <c r="F33" s="43">
        <v>-0.55000000000000004</v>
      </c>
      <c r="G33" t="s">
        <v>42</v>
      </c>
    </row>
    <row r="38" spans="3:9" x14ac:dyDescent="0.3">
      <c r="C38" t="s">
        <v>48</v>
      </c>
    </row>
    <row r="39" spans="3:9" x14ac:dyDescent="0.3">
      <c r="C39" s="48" t="s">
        <v>47</v>
      </c>
      <c r="E39" t="s">
        <v>49</v>
      </c>
    </row>
    <row r="40" spans="3:9" x14ac:dyDescent="0.3">
      <c r="C40" t="s">
        <v>10</v>
      </c>
      <c r="E40" s="51">
        <v>45292</v>
      </c>
      <c r="H40" t="s">
        <v>50</v>
      </c>
    </row>
    <row r="41" spans="3:9" x14ac:dyDescent="0.3">
      <c r="C41" t="s">
        <v>15</v>
      </c>
      <c r="E41" s="50">
        <v>44927</v>
      </c>
    </row>
    <row r="42" spans="3:9" x14ac:dyDescent="0.3">
      <c r="C42" t="s">
        <v>17</v>
      </c>
      <c r="E42" s="51">
        <v>45292</v>
      </c>
      <c r="I42" s="52" t="s">
        <v>51</v>
      </c>
    </row>
    <row r="43" spans="3:9" x14ac:dyDescent="0.3">
      <c r="C43" t="s">
        <v>21</v>
      </c>
      <c r="E43" s="51">
        <v>45292</v>
      </c>
      <c r="H43" t="s">
        <v>54</v>
      </c>
    </row>
    <row r="44" spans="3:9" x14ac:dyDescent="0.3">
      <c r="I44" s="52" t="s">
        <v>53</v>
      </c>
    </row>
    <row r="45" spans="3:9" x14ac:dyDescent="0.3">
      <c r="I45" s="52" t="s">
        <v>52</v>
      </c>
    </row>
    <row r="49" spans="3:7" x14ac:dyDescent="0.3">
      <c r="C49" s="48" t="s">
        <v>55</v>
      </c>
    </row>
    <row r="51" spans="3:7" x14ac:dyDescent="0.3">
      <c r="C51" s="49" t="s">
        <v>56</v>
      </c>
      <c r="E51" s="44" t="s">
        <v>11</v>
      </c>
      <c r="F51" s="47" t="s">
        <v>12</v>
      </c>
      <c r="G51" s="44" t="s">
        <v>13</v>
      </c>
    </row>
    <row r="52" spans="3:7" x14ac:dyDescent="0.3">
      <c r="C52" t="s">
        <v>10</v>
      </c>
      <c r="E52" t="s">
        <v>33</v>
      </c>
      <c r="F52" s="43">
        <v>0.61</v>
      </c>
      <c r="G52" t="s">
        <v>57</v>
      </c>
    </row>
    <row r="53" spans="3:7" x14ac:dyDescent="0.3">
      <c r="C53" t="s">
        <v>15</v>
      </c>
      <c r="E53" t="s">
        <v>33</v>
      </c>
      <c r="F53" s="43">
        <v>0.57999999999999996</v>
      </c>
      <c r="G53" t="s">
        <v>57</v>
      </c>
    </row>
    <row r="55" spans="3:7" x14ac:dyDescent="0.3">
      <c r="C55" s="49" t="s">
        <v>58</v>
      </c>
      <c r="E55" s="44" t="s">
        <v>11</v>
      </c>
      <c r="F55" s="47" t="s">
        <v>12</v>
      </c>
      <c r="G55" s="44" t="s">
        <v>13</v>
      </c>
    </row>
    <row r="56" spans="3:7" x14ac:dyDescent="0.3">
      <c r="C56" t="s">
        <v>10</v>
      </c>
      <c r="E56" t="s">
        <v>60</v>
      </c>
      <c r="F56" s="43">
        <v>0</v>
      </c>
      <c r="G56" t="s">
        <v>57</v>
      </c>
    </row>
    <row r="57" spans="3:7" x14ac:dyDescent="0.3">
      <c r="C57" t="s">
        <v>15</v>
      </c>
      <c r="E57" t="s">
        <v>29</v>
      </c>
      <c r="F57" s="43">
        <v>0.3</v>
      </c>
      <c r="G57" t="s">
        <v>57</v>
      </c>
    </row>
    <row r="59" spans="3:7" x14ac:dyDescent="0.3">
      <c r="C59" s="49" t="s">
        <v>59</v>
      </c>
      <c r="E59" s="44" t="s">
        <v>11</v>
      </c>
      <c r="F59" s="47" t="s">
        <v>12</v>
      </c>
      <c r="G59" s="44" t="s">
        <v>13</v>
      </c>
    </row>
    <row r="60" spans="3:7" x14ac:dyDescent="0.3">
      <c r="C60" t="s">
        <v>10</v>
      </c>
      <c r="E60" t="s">
        <v>33</v>
      </c>
      <c r="F60" s="43">
        <v>0.9</v>
      </c>
      <c r="G60" t="s">
        <v>57</v>
      </c>
    </row>
    <row r="61" spans="3:7" x14ac:dyDescent="0.3">
      <c r="C61" t="s">
        <v>15</v>
      </c>
      <c r="E61" t="s">
        <v>33</v>
      </c>
      <c r="F61" s="43">
        <v>0.45</v>
      </c>
      <c r="G61" t="s">
        <v>57</v>
      </c>
    </row>
    <row r="66" spans="3:12" x14ac:dyDescent="0.3">
      <c r="H66" t="s">
        <v>61</v>
      </c>
    </row>
    <row r="74" spans="3:12" x14ac:dyDescent="0.3">
      <c r="C74" s="44" t="s">
        <v>70</v>
      </c>
    </row>
    <row r="75" spans="3:12" x14ac:dyDescent="0.3">
      <c r="C75" s="49" t="s">
        <v>62</v>
      </c>
    </row>
    <row r="77" spans="3:12" x14ac:dyDescent="0.3">
      <c r="D77" t="s">
        <v>71</v>
      </c>
      <c r="E77" s="62">
        <v>0.94847499999999996</v>
      </c>
      <c r="I77" t="s">
        <v>71</v>
      </c>
      <c r="J77" s="62">
        <v>0.4783731</v>
      </c>
      <c r="K77" s="71"/>
      <c r="L77" s="60"/>
    </row>
    <row r="78" spans="3:12" x14ac:dyDescent="0.3">
      <c r="D78" t="s">
        <v>72</v>
      </c>
      <c r="E78" s="62">
        <v>0.95195300000000005</v>
      </c>
      <c r="I78" t="s">
        <v>72</v>
      </c>
      <c r="J78" s="62">
        <v>0.46026440000000002</v>
      </c>
      <c r="L78" s="60"/>
    </row>
    <row r="82" spans="3:12" x14ac:dyDescent="0.3">
      <c r="C82" t="s">
        <v>73</v>
      </c>
      <c r="D82">
        <v>-5.9332046839516893E-2</v>
      </c>
      <c r="E82">
        <f>+ABS(D82)</f>
        <v>5.9332046839516893E-2</v>
      </c>
      <c r="F82" s="61">
        <f>+E82/SUM($E$82:$E$94)</f>
        <v>0.46958572292651091</v>
      </c>
    </row>
    <row r="83" spans="3:12" x14ac:dyDescent="0.3">
      <c r="C83" t="s">
        <v>74</v>
      </c>
      <c r="D83">
        <v>5.6568092893794233E-2</v>
      </c>
      <c r="E83">
        <f t="shared" ref="E83:E94" si="0">+ABS(D83)</f>
        <v>5.6568092893794233E-2</v>
      </c>
      <c r="F83" s="61">
        <f t="shared" ref="F83:F94" si="1">+E83/SUM($E$82:$E$94)</f>
        <v>0.44771030515694715</v>
      </c>
    </row>
    <row r="84" spans="3:12" x14ac:dyDescent="0.3">
      <c r="C84" t="s">
        <v>75</v>
      </c>
      <c r="D84">
        <v>-8.1833251942475826E-4</v>
      </c>
      <c r="E84">
        <f t="shared" si="0"/>
        <v>8.1833251942475826E-4</v>
      </c>
      <c r="F84" s="61">
        <f t="shared" si="1"/>
        <v>6.4767235953910856E-3</v>
      </c>
      <c r="H84" s="63" t="s">
        <v>75</v>
      </c>
      <c r="I84" s="70">
        <v>-37.83556459141014</v>
      </c>
      <c r="J84" s="70">
        <f>+ABS(I84)</f>
        <v>37.83556459141014</v>
      </c>
      <c r="K84" s="65">
        <f>+J84/SUM($J$84:$J$94)</f>
        <v>0.11254024610753049</v>
      </c>
      <c r="L84" s="67">
        <f>+SUM(K84:K89)</f>
        <v>0.51003672118090981</v>
      </c>
    </row>
    <row r="85" spans="3:12" x14ac:dyDescent="0.3">
      <c r="C85" t="s">
        <v>76</v>
      </c>
      <c r="D85">
        <v>4.2717447996880938E-4</v>
      </c>
      <c r="E85">
        <f t="shared" si="0"/>
        <v>4.2717447996880938E-4</v>
      </c>
      <c r="F85" s="61">
        <f t="shared" si="1"/>
        <v>3.3808885362489717E-3</v>
      </c>
      <c r="H85" s="68" t="s">
        <v>76</v>
      </c>
      <c r="I85" s="70">
        <v>48.146644276790177</v>
      </c>
      <c r="J85" s="70">
        <f t="shared" ref="J85:J94" si="2">+ABS(I85)</f>
        <v>48.146644276790177</v>
      </c>
      <c r="K85" s="69">
        <f t="shared" ref="K85:K94" si="3">+J85/SUM($J$84:$J$94)</f>
        <v>0.14321010548344892</v>
      </c>
    </row>
    <row r="86" spans="3:12" x14ac:dyDescent="0.3">
      <c r="C86" t="s">
        <v>77</v>
      </c>
      <c r="D86">
        <v>-6.9597532942837308E-4</v>
      </c>
      <c r="E86">
        <f t="shared" si="0"/>
        <v>6.9597532942837308E-4</v>
      </c>
      <c r="F86" s="61">
        <f t="shared" si="1"/>
        <v>5.5083229994177E-3</v>
      </c>
      <c r="H86" s="63" t="s">
        <v>77</v>
      </c>
      <c r="I86" s="70">
        <v>-38.422799120633073</v>
      </c>
      <c r="J86" s="70">
        <f t="shared" si="2"/>
        <v>38.422799120633073</v>
      </c>
      <c r="K86" s="65">
        <f t="shared" si="3"/>
        <v>0.11428694974880753</v>
      </c>
    </row>
    <row r="87" spans="3:12" x14ac:dyDescent="0.3">
      <c r="C87" t="s">
        <v>78</v>
      </c>
      <c r="D87">
        <v>-3.6220242644206298E-4</v>
      </c>
      <c r="E87">
        <f t="shared" si="0"/>
        <v>3.6220242644206298E-4</v>
      </c>
      <c r="F87" s="61">
        <f t="shared" si="1"/>
        <v>2.8666647676353352E-3</v>
      </c>
      <c r="H87" s="63" t="s">
        <v>78</v>
      </c>
      <c r="I87" s="70">
        <v>-8.4808863842244904</v>
      </c>
      <c r="J87" s="70">
        <f t="shared" si="2"/>
        <v>8.4808863842244904</v>
      </c>
      <c r="K87" s="65">
        <f t="shared" si="3"/>
        <v>2.5226028769432359E-2</v>
      </c>
    </row>
    <row r="88" spans="3:12" x14ac:dyDescent="0.3">
      <c r="C88" t="s">
        <v>79</v>
      </c>
      <c r="D88">
        <v>-1.750871741901084E-3</v>
      </c>
      <c r="E88">
        <f t="shared" si="0"/>
        <v>1.750871741901084E-3</v>
      </c>
      <c r="F88" s="61">
        <f t="shared" si="1"/>
        <v>1.3857340450365532E-2</v>
      </c>
      <c r="H88" s="63" t="s">
        <v>79</v>
      </c>
      <c r="I88" s="70">
        <v>-14.7064558262428</v>
      </c>
      <c r="J88" s="70">
        <f t="shared" si="2"/>
        <v>14.7064558262428</v>
      </c>
      <c r="K88" s="65">
        <f t="shared" si="3"/>
        <v>4.3743715097901377E-2</v>
      </c>
    </row>
    <row r="89" spans="3:12" x14ac:dyDescent="0.3">
      <c r="C89" t="s">
        <v>80</v>
      </c>
      <c r="D89">
        <v>2.7099110972036728E-3</v>
      </c>
      <c r="E89">
        <f t="shared" si="0"/>
        <v>2.7099110972036728E-3</v>
      </c>
      <c r="F89" s="61">
        <f t="shared" si="1"/>
        <v>2.1447693606272401E-2</v>
      </c>
      <c r="H89" s="63" t="s">
        <v>80</v>
      </c>
      <c r="I89" s="70">
        <v>-23.87988285226794</v>
      </c>
      <c r="J89" s="70">
        <f t="shared" si="2"/>
        <v>23.87988285226794</v>
      </c>
      <c r="K89" s="65">
        <f t="shared" si="3"/>
        <v>7.1029675973789119E-2</v>
      </c>
    </row>
    <row r="90" spans="3:12" x14ac:dyDescent="0.3">
      <c r="C90" t="s">
        <v>81</v>
      </c>
      <c r="D90">
        <v>1.1114410738297779E-3</v>
      </c>
      <c r="E90">
        <f t="shared" si="0"/>
        <v>1.1114410738297779E-3</v>
      </c>
      <c r="F90" s="61">
        <f t="shared" si="1"/>
        <v>8.7965423063234328E-3</v>
      </c>
      <c r="H90" s="64" t="s">
        <v>81</v>
      </c>
      <c r="I90" s="70">
        <v>-33.340808898034147</v>
      </c>
      <c r="J90" s="70">
        <f t="shared" si="2"/>
        <v>33.340808898034147</v>
      </c>
      <c r="K90" s="66">
        <f t="shared" si="3"/>
        <v>9.9170790216270982E-2</v>
      </c>
      <c r="L90" s="67">
        <f>+SUM(K90:K94)</f>
        <v>0.48996327881909019</v>
      </c>
    </row>
    <row r="91" spans="3:12" x14ac:dyDescent="0.3">
      <c r="C91" t="s">
        <v>82</v>
      </c>
      <c r="D91">
        <v>5.7418445460585214E-4</v>
      </c>
      <c r="E91">
        <f t="shared" si="0"/>
        <v>5.7418445460585214E-4</v>
      </c>
      <c r="F91" s="61">
        <f t="shared" si="1"/>
        <v>4.5444045262512788E-3</v>
      </c>
      <c r="H91" s="64" t="s">
        <v>82</v>
      </c>
      <c r="I91" s="70">
        <v>1.2427644038385759</v>
      </c>
      <c r="J91" s="70">
        <f t="shared" si="2"/>
        <v>1.2427644038385759</v>
      </c>
      <c r="K91" s="66">
        <f t="shared" si="3"/>
        <v>3.6965488257422376E-3</v>
      </c>
    </row>
    <row r="92" spans="3:12" x14ac:dyDescent="0.3">
      <c r="C92" t="s">
        <v>83</v>
      </c>
      <c r="D92">
        <v>-3.3158925637849978E-4</v>
      </c>
      <c r="E92">
        <f t="shared" si="0"/>
        <v>3.3158925637849978E-4</v>
      </c>
      <c r="F92" s="61">
        <f t="shared" si="1"/>
        <v>2.6243756783299581E-3</v>
      </c>
      <c r="H92" s="64" t="s">
        <v>83</v>
      </c>
      <c r="I92" s="70">
        <v>-42.96070473121474</v>
      </c>
      <c r="J92" s="70">
        <f t="shared" si="2"/>
        <v>42.96070473121474</v>
      </c>
      <c r="K92" s="66">
        <f t="shared" si="3"/>
        <v>0.12778475319756452</v>
      </c>
    </row>
    <row r="93" spans="3:12" x14ac:dyDescent="0.3">
      <c r="C93" t="s">
        <v>84</v>
      </c>
      <c r="D93">
        <v>1.0101574725264969E-3</v>
      </c>
      <c r="E93">
        <f t="shared" si="0"/>
        <v>1.0101574725264969E-3</v>
      </c>
      <c r="F93" s="61">
        <f t="shared" si="1"/>
        <v>7.9949294230320968E-3</v>
      </c>
      <c r="H93" s="64" t="s">
        <v>84</v>
      </c>
      <c r="I93" s="70">
        <v>-26.462566920690278</v>
      </c>
      <c r="J93" s="70">
        <f t="shared" si="2"/>
        <v>26.462566920690278</v>
      </c>
      <c r="K93" s="66">
        <f t="shared" si="3"/>
        <v>7.8711757735144314E-2</v>
      </c>
    </row>
    <row r="94" spans="3:12" x14ac:dyDescent="0.3">
      <c r="C94" t="s">
        <v>85</v>
      </c>
      <c r="D94">
        <v>-6.5778775831549455E-4</v>
      </c>
      <c r="E94">
        <f t="shared" si="0"/>
        <v>6.5778775831549455E-4</v>
      </c>
      <c r="F94" s="61">
        <f t="shared" si="1"/>
        <v>5.2060860272742553E-3</v>
      </c>
      <c r="H94" s="64" t="s">
        <v>85</v>
      </c>
      <c r="I94" s="70">
        <v>-60.716779921415522</v>
      </c>
      <c r="J94" s="70">
        <f t="shared" si="2"/>
        <v>60.716779921415522</v>
      </c>
      <c r="K94" s="66">
        <f t="shared" si="3"/>
        <v>0.18059942884436811</v>
      </c>
    </row>
    <row r="98" spans="8:11" x14ac:dyDescent="0.3">
      <c r="H98" s="63" t="s">
        <v>75</v>
      </c>
      <c r="I98">
        <v>46.069537741586082</v>
      </c>
      <c r="J98" s="70">
        <f>+ABS(I98)</f>
        <v>46.069537741586082</v>
      </c>
      <c r="K98" s="72">
        <f>+J98/SUM($J$98:$J$108)</f>
        <v>0.13675720862291882</v>
      </c>
    </row>
    <row r="99" spans="8:11" x14ac:dyDescent="0.3">
      <c r="H99" s="63" t="s">
        <v>76</v>
      </c>
      <c r="I99">
        <v>64.962020810372039</v>
      </c>
      <c r="J99" s="70">
        <f t="shared" ref="J99:J108" si="4">+ABS(I99)</f>
        <v>64.962020810372039</v>
      </c>
      <c r="K99" s="72">
        <f t="shared" ref="K99:K108" si="5">+J99/SUM($J$98:$J$108)</f>
        <v>0.19283945678732101</v>
      </c>
    </row>
    <row r="100" spans="8:11" x14ac:dyDescent="0.3">
      <c r="H100" s="63" t="s">
        <v>77</v>
      </c>
      <c r="I100">
        <v>-30.626959967126709</v>
      </c>
      <c r="J100" s="70">
        <f t="shared" si="4"/>
        <v>30.626959967126709</v>
      </c>
      <c r="K100" s="72">
        <f t="shared" si="5"/>
        <v>9.0915988287186361E-2</v>
      </c>
    </row>
    <row r="101" spans="8:11" x14ac:dyDescent="0.3">
      <c r="H101" s="63" t="s">
        <v>78</v>
      </c>
      <c r="I101">
        <v>0</v>
      </c>
      <c r="J101" s="70">
        <f t="shared" si="4"/>
        <v>0</v>
      </c>
      <c r="K101" s="72">
        <f t="shared" si="5"/>
        <v>0</v>
      </c>
    </row>
    <row r="102" spans="8:11" x14ac:dyDescent="0.3">
      <c r="H102" s="63" t="s">
        <v>79</v>
      </c>
      <c r="I102">
        <v>-1.6228406162011111</v>
      </c>
      <c r="J102" s="70">
        <f t="shared" si="4"/>
        <v>1.6228406162011111</v>
      </c>
      <c r="K102" s="72">
        <f t="shared" si="5"/>
        <v>4.8173948251107566E-3</v>
      </c>
    </row>
    <row r="103" spans="8:11" x14ac:dyDescent="0.3">
      <c r="H103" s="63" t="s">
        <v>80</v>
      </c>
      <c r="I103">
        <v>-2.607757472268827</v>
      </c>
      <c r="J103" s="70">
        <f t="shared" si="4"/>
        <v>2.607757472268827</v>
      </c>
      <c r="K103" s="72">
        <f t="shared" si="5"/>
        <v>7.7411159337750588E-3</v>
      </c>
    </row>
    <row r="104" spans="8:11" x14ac:dyDescent="0.3">
      <c r="H104" s="64" t="s">
        <v>81</v>
      </c>
      <c r="I104">
        <v>-34.572370657259412</v>
      </c>
      <c r="J104" s="70">
        <f t="shared" si="4"/>
        <v>34.572370657259412</v>
      </c>
      <c r="K104" s="72">
        <f t="shared" si="5"/>
        <v>0.10262792157985579</v>
      </c>
    </row>
    <row r="105" spans="8:11" x14ac:dyDescent="0.3">
      <c r="H105" s="64" t="s">
        <v>82</v>
      </c>
      <c r="I105">
        <v>-55.493224482627049</v>
      </c>
      <c r="J105" s="70">
        <f t="shared" si="4"/>
        <v>55.493224482627049</v>
      </c>
      <c r="K105" s="72">
        <f t="shared" si="5"/>
        <v>0.1647313789059047</v>
      </c>
    </row>
    <row r="106" spans="8:11" x14ac:dyDescent="0.3">
      <c r="H106" s="64" t="s">
        <v>83</v>
      </c>
      <c r="I106">
        <v>-42.451629095830548</v>
      </c>
      <c r="J106" s="70">
        <f t="shared" si="4"/>
        <v>42.451629095830548</v>
      </c>
      <c r="K106" s="72">
        <f t="shared" si="5"/>
        <v>0.12601746362652769</v>
      </c>
    </row>
    <row r="107" spans="8:11" x14ac:dyDescent="0.3">
      <c r="H107" s="64" t="s">
        <v>84</v>
      </c>
      <c r="I107">
        <v>-4.6741742281486083</v>
      </c>
      <c r="J107" s="70">
        <f t="shared" si="4"/>
        <v>4.6741742281486083</v>
      </c>
      <c r="K107" s="72">
        <f t="shared" si="5"/>
        <v>1.3875264467474174E-2</v>
      </c>
    </row>
    <row r="108" spans="8:11" x14ac:dyDescent="0.3">
      <c r="H108" s="64" t="s">
        <v>85</v>
      </c>
      <c r="I108">
        <v>-53.790485773688978</v>
      </c>
      <c r="J108" s="70">
        <f t="shared" si="4"/>
        <v>53.790485773688978</v>
      </c>
      <c r="K108" s="72">
        <f t="shared" si="5"/>
        <v>0.15967680696392572</v>
      </c>
    </row>
  </sheetData>
  <mergeCells count="6">
    <mergeCell ref="C32:C33"/>
    <mergeCell ref="C13:C14"/>
    <mergeCell ref="C15:C16"/>
    <mergeCell ref="C17:D17"/>
    <mergeCell ref="C18:D18"/>
    <mergeCell ref="C30:C3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3E47-E963-435B-8462-4CC2A498745D}">
  <dimension ref="C3:H5"/>
  <sheetViews>
    <sheetView workbookViewId="0">
      <selection activeCell="D5" sqref="D5"/>
    </sheetView>
  </sheetViews>
  <sheetFormatPr baseColWidth="10" defaultRowHeight="14.4" x14ac:dyDescent="0.3"/>
  <cols>
    <col min="3" max="3" width="16.109375" customWidth="1"/>
    <col min="4" max="4" width="41.33203125" customWidth="1"/>
    <col min="6" max="6" width="28.109375" customWidth="1"/>
  </cols>
  <sheetData>
    <row r="3" spans="3:8" x14ac:dyDescent="0.3">
      <c r="C3" t="s">
        <v>63</v>
      </c>
      <c r="D3" t="s">
        <v>64</v>
      </c>
      <c r="E3" s="43">
        <v>-0.35</v>
      </c>
      <c r="F3" t="s">
        <v>65</v>
      </c>
      <c r="G3" t="s">
        <v>17</v>
      </c>
      <c r="H3" t="s">
        <v>20</v>
      </c>
    </row>
    <row r="4" spans="3:8" x14ac:dyDescent="0.3">
      <c r="C4" t="s">
        <v>66</v>
      </c>
      <c r="D4" t="s">
        <v>67</v>
      </c>
      <c r="E4" s="43">
        <v>0.32</v>
      </c>
      <c r="F4" t="s">
        <v>65</v>
      </c>
      <c r="G4" t="s">
        <v>10</v>
      </c>
      <c r="H4" t="s">
        <v>44</v>
      </c>
    </row>
    <row r="5" spans="3:8" x14ac:dyDescent="0.3">
      <c r="C5" t="s">
        <v>68</v>
      </c>
      <c r="D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RESUMENES</vt:lpstr>
      <vt:lpstr>Variables que afectan la 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QUEZADA</dc:creator>
  <cp:lastModifiedBy>CESAR QUEZADA</cp:lastModifiedBy>
  <dcterms:created xsi:type="dcterms:W3CDTF">2024-08-08T16:52:49Z</dcterms:created>
  <dcterms:modified xsi:type="dcterms:W3CDTF">2024-08-19T20:19:57Z</dcterms:modified>
</cp:coreProperties>
</file>