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Pesos_NuevoHorizonte\"/>
    </mc:Choice>
  </mc:AlternateContent>
  <xr:revisionPtr revIDLastSave="0" documentId="13_ncr:1_{0CED16F0-ED28-4D6B-BE2B-D8A3330B630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odelos" sheetId="2" r:id="rId2"/>
    <sheet name="Hoja1" sheetId="6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X2" i="1"/>
  <c r="W2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F293" i="1"/>
  <c r="F294" i="1"/>
  <c r="F295" i="1"/>
  <c r="F296" i="1"/>
  <c r="F297" i="1"/>
  <c r="F292" i="1"/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22" i="2"/>
  <c r="G22" i="2"/>
  <c r="F22" i="2"/>
  <c r="E22" i="2"/>
  <c r="G39" i="2" l="1"/>
  <c r="F40" i="2"/>
  <c r="F49" i="2" s="1"/>
  <c r="G29" i="2"/>
  <c r="G30" i="2"/>
  <c r="G37" i="2"/>
  <c r="G40" i="2"/>
  <c r="G49" i="2" s="1"/>
  <c r="G41" i="2"/>
  <c r="G50" i="2" s="1"/>
  <c r="G31" i="2"/>
  <c r="F32" i="2"/>
  <c r="G32" i="2"/>
  <c r="G33" i="2"/>
  <c r="G34" i="2"/>
  <c r="G35" i="2"/>
  <c r="F36" i="2"/>
  <c r="G36" i="2"/>
  <c r="G38" i="2"/>
  <c r="E29" i="2"/>
  <c r="E41" i="2"/>
  <c r="E50" i="2" s="1"/>
  <c r="F29" i="2"/>
  <c r="E30" i="2"/>
  <c r="E34" i="2"/>
  <c r="E38" i="2"/>
  <c r="E37" i="2"/>
  <c r="F33" i="2"/>
  <c r="F37" i="2"/>
  <c r="F30" i="2"/>
  <c r="F38" i="2"/>
  <c r="E31" i="2"/>
  <c r="E35" i="2"/>
  <c r="E39" i="2"/>
  <c r="E33" i="2"/>
  <c r="F41" i="2"/>
  <c r="F50" i="2" s="1"/>
  <c r="F34" i="2"/>
  <c r="F31" i="2"/>
  <c r="F35" i="2"/>
  <c r="F39" i="2"/>
  <c r="E32" i="2"/>
  <c r="E36" i="2"/>
  <c r="E40" i="2"/>
  <c r="E49" i="2" s="1"/>
  <c r="G54" i="2"/>
  <c r="D22" i="2"/>
  <c r="G6" i="2"/>
  <c r="F6" i="2"/>
  <c r="E6" i="2"/>
  <c r="D6" i="2"/>
  <c r="G48" i="2" l="1"/>
  <c r="I49" i="2"/>
  <c r="E48" i="2"/>
  <c r="F47" i="2"/>
  <c r="G47" i="2"/>
  <c r="I50" i="2"/>
  <c r="F48" i="2"/>
  <c r="E47" i="2"/>
  <c r="I47" i="2" s="1"/>
  <c r="D41" i="2"/>
  <c r="D50" i="2" s="1"/>
  <c r="D37" i="2"/>
  <c r="D33" i="2"/>
  <c r="D40" i="2"/>
  <c r="D49" i="2" s="1"/>
  <c r="D36" i="2"/>
  <c r="D32" i="2"/>
  <c r="D39" i="2"/>
  <c r="D35" i="2"/>
  <c r="D31" i="2"/>
  <c r="D38" i="2"/>
  <c r="D34" i="2"/>
  <c r="D30" i="2"/>
  <c r="D29" i="2"/>
  <c r="D47" i="2" l="1"/>
  <c r="D48" i="2"/>
  <c r="I48" i="2"/>
  <c r="G28" i="2"/>
  <c r="E28" i="2"/>
  <c r="F28" i="2"/>
  <c r="C43" i="2"/>
  <c r="F43" i="2"/>
  <c r="G43" i="2"/>
  <c r="D43" i="2"/>
  <c r="E43" i="2"/>
  <c r="I54" i="2" l="1"/>
  <c r="I55" i="2" s="1"/>
  <c r="I28" i="2"/>
</calcChain>
</file>

<file path=xl/sharedStrings.xml><?xml version="1.0" encoding="utf-8"?>
<sst xmlns="http://schemas.openxmlformats.org/spreadsheetml/2006/main" count="481" uniqueCount="71">
  <si>
    <t>FECHA</t>
  </si>
  <si>
    <t>PLANTACION</t>
  </si>
  <si>
    <t>TEA_total</t>
  </si>
  <si>
    <t>RFFProcesado</t>
  </si>
  <si>
    <t>RFFProcesadoPropios</t>
  </si>
  <si>
    <t>RFFProcesadoTerceros</t>
  </si>
  <si>
    <t>CPOObtenido</t>
  </si>
  <si>
    <t>Prom</t>
  </si>
  <si>
    <t>Min</t>
  </si>
  <si>
    <t>Max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</si>
  <si>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</si>
  <si>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</si>
  <si>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</si>
  <si>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</si>
  <si>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</si>
  <si>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</si>
  <si>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</si>
  <si>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</si>
  <si>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</si>
  <si>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</si>
  <si>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</si>
  <si>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</si>
  <si>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semana</t>
  </si>
  <si>
    <t>Peso_MALFORMADO_terceros</t>
  </si>
  <si>
    <t>Peso_ESCOBAJO_terceros</t>
  </si>
  <si>
    <t>Peso_SMADUROS_terceros</t>
  </si>
  <si>
    <t>Peso_VERDES_terceros</t>
  </si>
  <si>
    <t>variable</t>
  </si>
  <si>
    <t>CORRELACIONES</t>
  </si>
  <si>
    <t>REGRESION LINEAL</t>
  </si>
  <si>
    <t>b*100</t>
  </si>
  <si>
    <t>RIDGE</t>
  </si>
  <si>
    <t>LASSO</t>
  </si>
  <si>
    <t>RANDOM FOREST</t>
  </si>
  <si>
    <t>pesos</t>
  </si>
  <si>
    <t>Calidad Terceros</t>
  </si>
  <si>
    <t>Perdidas fábrica</t>
  </si>
  <si>
    <t>Precipitación</t>
  </si>
  <si>
    <t>Pesos ponderados</t>
  </si>
  <si>
    <t>TM ACEITE CASCARA_TN_rolling_2</t>
  </si>
  <si>
    <t>TM ACEITE FIBRA_TN_rolling_2</t>
  </si>
  <si>
    <t>TM ACEITE ESCOBAJO_TN_rolling_2</t>
  </si>
  <si>
    <t>alpha=</t>
  </si>
  <si>
    <t>Peso _ponderado</t>
  </si>
  <si>
    <t>Peso Total del grupo</t>
  </si>
  <si>
    <t>Peso ponderado</t>
  </si>
  <si>
    <t>Var</t>
  </si>
  <si>
    <t>Pesos</t>
  </si>
  <si>
    <t>Pesos_abs</t>
  </si>
  <si>
    <t>regresion</t>
  </si>
  <si>
    <t>ridge</t>
  </si>
  <si>
    <t>lasso</t>
  </si>
  <si>
    <t>Variable</t>
  </si>
  <si>
    <t>Importancia</t>
  </si>
  <si>
    <t>Bs</t>
  </si>
  <si>
    <t>R2 (datos training)</t>
  </si>
  <si>
    <t>R2 (datos validation)</t>
  </si>
  <si>
    <t>R2 (Eficiencia media) =</t>
  </si>
  <si>
    <t>Estacionalidad</t>
  </si>
  <si>
    <t>Otras variables</t>
  </si>
  <si>
    <t>TM ACEITE CONDENSADO_TN_rolling_2</t>
  </si>
  <si>
    <t>TM ACEITE AGUA TD_TN_rolling_2</t>
  </si>
  <si>
    <t>randon forest</t>
  </si>
  <si>
    <t>PRECIPITACION_TOTAL_rolling_2_SHIFTED_8_MONTH_rolling_2</t>
  </si>
  <si>
    <t>TM ACEITE EN ARENA_TN_rolling_2</t>
  </si>
  <si>
    <t>Peso_MADUROS_terceros</t>
  </si>
  <si>
    <t>nuevo horizonte</t>
  </si>
  <si>
    <t>random forest</t>
  </si>
  <si>
    <t>Nuevo Horizonte</t>
  </si>
  <si>
    <t>año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</si>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</sst>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%"/>
    <numFmt numFmtId="166" formatCode="0.0000"/>
    <numFmt numFmtId="167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3" fillId="0" borderId="2" xfId="0" applyFont="1" applyBorder="1"/>
    <xf numFmtId="0" fontId="3" fillId="0" borderId="0" xfId="0" applyFont="1" applyBorder="1"/>
    <xf numFmtId="0" fontId="0" fillId="0" borderId="4" xfId="0" applyBorder="1"/>
    <xf numFmtId="166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0" fontId="3" fillId="0" borderId="2" xfId="1" applyNumberFormat="1" applyFont="1" applyBorder="1" applyAlignment="1">
      <alignment horizontal="center"/>
    </xf>
    <xf numFmtId="10" fontId="3" fillId="0" borderId="0" xfId="1" applyNumberFormat="1" applyFont="1"/>
    <xf numFmtId="0" fontId="1" fillId="0" borderId="1" xfId="0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 indent="2"/>
    </xf>
    <xf numFmtId="10" fontId="0" fillId="0" borderId="0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1" applyNumberFormat="1" applyFont="1"/>
    <xf numFmtId="0" fontId="0" fillId="0" borderId="4" xfId="0" applyBorder="1" applyAlignment="1">
      <alignment horizontal="center"/>
    </xf>
    <xf numFmtId="0" fontId="5" fillId="3" borderId="3" xfId="0" applyFont="1" applyFill="1" applyBorder="1" applyAlignment="1">
      <alignment horizontal="left" vertical="top"/>
    </xf>
    <xf numFmtId="10" fontId="3" fillId="0" borderId="3" xfId="1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4" fontId="9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TEA semanal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Sheet1!$N$2:$O$53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Sheet1!$U$2:$U$53</c:f>
              <c:numCache>
                <c:formatCode>General</c:formatCode>
                <c:ptCount val="52"/>
                <c:pt idx="0">
                  <c:v>0.25661274467463768</c:v>
                </c:pt>
                <c:pt idx="1">
                  <c:v>0.2613545359279914</c:v>
                </c:pt>
                <c:pt idx="2">
                  <c:v>0.26085951461991103</c:v>
                </c:pt>
                <c:pt idx="3">
                  <c:v>0.26150152734279519</c:v>
                </c:pt>
                <c:pt idx="4">
                  <c:v>0.25471521026294919</c:v>
                </c:pt>
                <c:pt idx="5">
                  <c:v>0.26809921107894891</c:v>
                </c:pt>
                <c:pt idx="6">
                  <c:v>0.25691594507412979</c:v>
                </c:pt>
                <c:pt idx="7">
                  <c:v>0.25725032589881641</c:v>
                </c:pt>
                <c:pt idx="8">
                  <c:v>0.24683995349011659</c:v>
                </c:pt>
                <c:pt idx="9">
                  <c:v>0.25540668888294571</c:v>
                </c:pt>
                <c:pt idx="10">
                  <c:v>0.25937803025752371</c:v>
                </c:pt>
                <c:pt idx="11">
                  <c:v>0.25793814302952839</c:v>
                </c:pt>
                <c:pt idx="12">
                  <c:v>0.25530800517255081</c:v>
                </c:pt>
                <c:pt idx="13">
                  <c:v>0.25923489454417292</c:v>
                </c:pt>
                <c:pt idx="14">
                  <c:v>0.25763774690107538</c:v>
                </c:pt>
                <c:pt idx="15">
                  <c:v>0.25834878233165431</c:v>
                </c:pt>
                <c:pt idx="16">
                  <c:v>0.25168644241953858</c:v>
                </c:pt>
                <c:pt idx="17">
                  <c:v>0.2479484322873082</c:v>
                </c:pt>
                <c:pt idx="18">
                  <c:v>0.2498349243131075</c:v>
                </c:pt>
                <c:pt idx="19">
                  <c:v>0.25088397491605668</c:v>
                </c:pt>
                <c:pt idx="20">
                  <c:v>0.24444013778913851</c:v>
                </c:pt>
                <c:pt idx="21">
                  <c:v>0.23939019324026231</c:v>
                </c:pt>
                <c:pt idx="22">
                  <c:v>0.2381168101719921</c:v>
                </c:pt>
                <c:pt idx="23">
                  <c:v>0.23245476812135771</c:v>
                </c:pt>
                <c:pt idx="24">
                  <c:v>0.225277506232683</c:v>
                </c:pt>
                <c:pt idx="25">
                  <c:v>0.2250647826373923</c:v>
                </c:pt>
                <c:pt idx="26">
                  <c:v>0.22454221835707691</c:v>
                </c:pt>
                <c:pt idx="27">
                  <c:v>0.22937416749402009</c:v>
                </c:pt>
                <c:pt idx="28">
                  <c:v>0.23132558869375999</c:v>
                </c:pt>
                <c:pt idx="29">
                  <c:v>0.23776548656374566</c:v>
                </c:pt>
                <c:pt idx="30">
                  <c:v>0.22938499922326797</c:v>
                </c:pt>
                <c:pt idx="31">
                  <c:v>0.23202556798399621</c:v>
                </c:pt>
                <c:pt idx="32">
                  <c:v>0.23979786873065564</c:v>
                </c:pt>
                <c:pt idx="33">
                  <c:v>0.23489330734005823</c:v>
                </c:pt>
                <c:pt idx="34">
                  <c:v>0.22947714353931487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CFE-87B3-E23CACC32E03}"/>
            </c:ext>
          </c:extLst>
        </c:ser>
        <c:ser>
          <c:idx val="1"/>
          <c:order val="1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Sheet1!$N$2:$O$53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Sheet1!$V$2:$V$53</c:f>
              <c:numCache>
                <c:formatCode>General</c:formatCode>
                <c:ptCount val="52"/>
                <c:pt idx="0">
                  <c:v>0.24600103743892268</c:v>
                </c:pt>
                <c:pt idx="1">
                  <c:v>0.2444510112136539</c:v>
                </c:pt>
                <c:pt idx="2">
                  <c:v>0.24100409568404518</c:v>
                </c:pt>
                <c:pt idx="3">
                  <c:v>0.24522605150454072</c:v>
                </c:pt>
                <c:pt idx="4">
                  <c:v>0.24442003779496643</c:v>
                </c:pt>
                <c:pt idx="5">
                  <c:v>0.22991098611094904</c:v>
                </c:pt>
                <c:pt idx="6">
                  <c:v>0.24318624055446025</c:v>
                </c:pt>
                <c:pt idx="7">
                  <c:v>0.24182080689693869</c:v>
                </c:pt>
                <c:pt idx="8">
                  <c:v>0.24267206397451657</c:v>
                </c:pt>
                <c:pt idx="9">
                  <c:v>0.24389061920639579</c:v>
                </c:pt>
                <c:pt idx="10">
                  <c:v>0.24627198801114111</c:v>
                </c:pt>
                <c:pt idx="11">
                  <c:v>0.24157176012530601</c:v>
                </c:pt>
                <c:pt idx="12">
                  <c:v>0.24414518834981239</c:v>
                </c:pt>
                <c:pt idx="13">
                  <c:v>0.24339398747724045</c:v>
                </c:pt>
                <c:pt idx="14">
                  <c:v>0.24174891252724459</c:v>
                </c:pt>
                <c:pt idx="15">
                  <c:v>0.24365136066509194</c:v>
                </c:pt>
                <c:pt idx="16">
                  <c:v>0.24407872538152336</c:v>
                </c:pt>
                <c:pt idx="17">
                  <c:v>0.24071209065006047</c:v>
                </c:pt>
                <c:pt idx="18">
                  <c:v>0.24471084786376585</c:v>
                </c:pt>
                <c:pt idx="19">
                  <c:v>0.24369910390371702</c:v>
                </c:pt>
                <c:pt idx="20">
                  <c:v>0.24745916793212772</c:v>
                </c:pt>
                <c:pt idx="21">
                  <c:v>0.24306576021264639</c:v>
                </c:pt>
                <c:pt idx="22">
                  <c:v>0.24138223928690034</c:v>
                </c:pt>
                <c:pt idx="23">
                  <c:v>0.23350734360081252</c:v>
                </c:pt>
                <c:pt idx="24">
                  <c:v>0.23994523901063478</c:v>
                </c:pt>
                <c:pt idx="25">
                  <c:v>0.23841005529504708</c:v>
                </c:pt>
                <c:pt idx="26">
                  <c:v>0.23815259902300046</c:v>
                </c:pt>
                <c:pt idx="27">
                  <c:v>0.23351014506834672</c:v>
                </c:pt>
                <c:pt idx="28">
                  <c:v>0.23280811448100325</c:v>
                </c:pt>
                <c:pt idx="29">
                  <c:v>0.2264734912543831</c:v>
                </c:pt>
                <c:pt idx="30">
                  <c:v>0.23128099426951851</c:v>
                </c:pt>
                <c:pt idx="31">
                  <c:v>0.2368611477805104</c:v>
                </c:pt>
                <c:pt idx="32">
                  <c:v>0.23862306600663347</c:v>
                </c:pt>
                <c:pt idx="33">
                  <c:v>0.23805314728507754</c:v>
                </c:pt>
                <c:pt idx="34">
                  <c:v>0.23725467448570142</c:v>
                </c:pt>
                <c:pt idx="35">
                  <c:v>0.2350644677822265</c:v>
                </c:pt>
                <c:pt idx="36">
                  <c:v>0.23639539144902919</c:v>
                </c:pt>
                <c:pt idx="37">
                  <c:v>0.22793917894255844</c:v>
                </c:pt>
                <c:pt idx="38">
                  <c:v>0.23919858272359501</c:v>
                </c:pt>
                <c:pt idx="39">
                  <c:v>0.23802742674846633</c:v>
                </c:pt>
                <c:pt idx="40">
                  <c:v>0.2377928814312503</c:v>
                </c:pt>
                <c:pt idx="41">
                  <c:v>0.23887777838285054</c:v>
                </c:pt>
                <c:pt idx="42">
                  <c:v>0.23914852869757838</c:v>
                </c:pt>
                <c:pt idx="43">
                  <c:v>0.23982151548629735</c:v>
                </c:pt>
                <c:pt idx="44">
                  <c:v>0.24079449242613901</c:v>
                </c:pt>
                <c:pt idx="45">
                  <c:v>0.24416905640910924</c:v>
                </c:pt>
                <c:pt idx="46">
                  <c:v>0.24352490087069922</c:v>
                </c:pt>
                <c:pt idx="47">
                  <c:v>0.24281962098854809</c:v>
                </c:pt>
                <c:pt idx="48">
                  <c:v>0.23823934143402786</c:v>
                </c:pt>
                <c:pt idx="49">
                  <c:v>0.24496262859202753</c:v>
                </c:pt>
                <c:pt idx="50">
                  <c:v>0.24233215449531925</c:v>
                </c:pt>
                <c:pt idx="51">
                  <c:v>0.24319746848967155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CFE-87B3-E23CACC32E03}"/>
            </c:ext>
          </c:extLst>
        </c:ser>
        <c:ser>
          <c:idx val="2"/>
          <c:order val="2"/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Sheet1!$N$2:$O$53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Sheet1!$W$2:$W$53</c:f>
              <c:numCache>
                <c:formatCode>General</c:formatCode>
                <c:ptCount val="52"/>
                <c:pt idx="0">
                  <c:v>0.23921316980797111</c:v>
                </c:pt>
                <c:pt idx="1">
                  <c:v>0.23352492872585781</c:v>
                </c:pt>
                <c:pt idx="2">
                  <c:v>0.22930646875994551</c:v>
                </c:pt>
                <c:pt idx="3">
                  <c:v>0.23181808013243549</c:v>
                </c:pt>
                <c:pt idx="4">
                  <c:v>0.23267018361034739</c:v>
                </c:pt>
                <c:pt idx="5">
                  <c:v>0.18956194821104211</c:v>
                </c:pt>
                <c:pt idx="6">
                  <c:v>0.23606711945951661</c:v>
                </c:pt>
                <c:pt idx="7">
                  <c:v>0.2290497421168409</c:v>
                </c:pt>
                <c:pt idx="8">
                  <c:v>0.2255437698461587</c:v>
                </c:pt>
                <c:pt idx="9">
                  <c:v>0.23845371983341479</c:v>
                </c:pt>
                <c:pt idx="10">
                  <c:v>0.23234341922055651</c:v>
                </c:pt>
                <c:pt idx="11">
                  <c:v>0.22623834886817579</c:v>
                </c:pt>
                <c:pt idx="12">
                  <c:v>0.23794964252528061</c:v>
                </c:pt>
                <c:pt idx="13">
                  <c:v>0.23821335878788399</c:v>
                </c:pt>
                <c:pt idx="14">
                  <c:v>0.23028036695954701</c:v>
                </c:pt>
                <c:pt idx="15">
                  <c:v>0.24201494323219491</c:v>
                </c:pt>
                <c:pt idx="16">
                  <c:v>0.23982248756166979</c:v>
                </c:pt>
                <c:pt idx="17">
                  <c:v>0.2293397139450539</c:v>
                </c:pt>
                <c:pt idx="18">
                  <c:v>0.23123941819875721</c:v>
                </c:pt>
                <c:pt idx="19">
                  <c:v>0.2359469533660376</c:v>
                </c:pt>
                <c:pt idx="20">
                  <c:v>0.23654178910246251</c:v>
                </c:pt>
                <c:pt idx="21">
                  <c:v>0.2314431615460488</c:v>
                </c:pt>
                <c:pt idx="22">
                  <c:v>0.22395792325999631</c:v>
                </c:pt>
                <c:pt idx="23">
                  <c:v>0.21932774161518501</c:v>
                </c:pt>
                <c:pt idx="24">
                  <c:v>0.2284069306196426</c:v>
                </c:pt>
                <c:pt idx="25">
                  <c:v>0.21197387594493219</c:v>
                </c:pt>
                <c:pt idx="26">
                  <c:v>0.21297455858295261</c:v>
                </c:pt>
                <c:pt idx="27">
                  <c:v>0.20724043732989339</c:v>
                </c:pt>
                <c:pt idx="28">
                  <c:v>0.20746023901518551</c:v>
                </c:pt>
                <c:pt idx="29">
                  <c:v>0.21037307906767941</c:v>
                </c:pt>
                <c:pt idx="30">
                  <c:v>0.21897261680179431</c:v>
                </c:pt>
                <c:pt idx="31">
                  <c:v>0.23044158531330519</c:v>
                </c:pt>
                <c:pt idx="32">
                  <c:v>0.2258907444203514</c:v>
                </c:pt>
                <c:pt idx="33">
                  <c:v>0.22305944690622229</c:v>
                </c:pt>
                <c:pt idx="34">
                  <c:v>0.23011878901890639</c:v>
                </c:pt>
                <c:pt idx="35">
                  <c:v>0.22303114984158501</c:v>
                </c:pt>
                <c:pt idx="36">
                  <c:v>0.22914250893695401</c:v>
                </c:pt>
                <c:pt idx="37">
                  <c:v>0.21555864857807469</c:v>
                </c:pt>
                <c:pt idx="38">
                  <c:v>0.23329081606256041</c:v>
                </c:pt>
                <c:pt idx="39">
                  <c:v>0.22821355896942469</c:v>
                </c:pt>
                <c:pt idx="40">
                  <c:v>0.226480729717741</c:v>
                </c:pt>
                <c:pt idx="41">
                  <c:v>0.22937000852143241</c:v>
                </c:pt>
                <c:pt idx="42">
                  <c:v>0.23246382073499669</c:v>
                </c:pt>
                <c:pt idx="43">
                  <c:v>0.22926971438088101</c:v>
                </c:pt>
                <c:pt idx="44">
                  <c:v>0.23627795352163691</c:v>
                </c:pt>
                <c:pt idx="45">
                  <c:v>0.2297168035588128</c:v>
                </c:pt>
                <c:pt idx="46">
                  <c:v>0.2275089959350621</c:v>
                </c:pt>
                <c:pt idx="47">
                  <c:v>0.23539218091393649</c:v>
                </c:pt>
                <c:pt idx="48">
                  <c:v>0.21721342497115001</c:v>
                </c:pt>
                <c:pt idx="49">
                  <c:v>0.22831495027520579</c:v>
                </c:pt>
                <c:pt idx="50">
                  <c:v>0.2101816153650628</c:v>
                </c:pt>
                <c:pt idx="51">
                  <c:v>0.2331840312711557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1-4CFE-87B3-E23CACC32E03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Sheet1!$N$2:$O$53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Sheet1!$X$2:$X$53</c:f>
              <c:numCache>
                <c:formatCode>General</c:formatCode>
                <c:ptCount val="52"/>
                <c:pt idx="0">
                  <c:v>0.25740174338261429</c:v>
                </c:pt>
                <c:pt idx="1">
                  <c:v>0.25906579501804072</c:v>
                </c:pt>
                <c:pt idx="2">
                  <c:v>0.24951379640662599</c:v>
                </c:pt>
                <c:pt idx="3">
                  <c:v>0.25595055885301587</c:v>
                </c:pt>
                <c:pt idx="4">
                  <c:v>0.25681120289628179</c:v>
                </c:pt>
                <c:pt idx="5">
                  <c:v>0.24654092915052769</c:v>
                </c:pt>
                <c:pt idx="6">
                  <c:v>0.24967007715056699</c:v>
                </c:pt>
                <c:pt idx="7">
                  <c:v>0.25468888591575117</c:v>
                </c:pt>
                <c:pt idx="8">
                  <c:v>0.25167268087104361</c:v>
                </c:pt>
                <c:pt idx="9">
                  <c:v>0.24911854483052229</c:v>
                </c:pt>
                <c:pt idx="10">
                  <c:v>0.251196686642502</c:v>
                </c:pt>
                <c:pt idx="11">
                  <c:v>0.25277919294621548</c:v>
                </c:pt>
                <c:pt idx="12">
                  <c:v>0.25515137990031989</c:v>
                </c:pt>
                <c:pt idx="13">
                  <c:v>0.24915174930353931</c:v>
                </c:pt>
                <c:pt idx="14">
                  <c:v>0.25680005259856448</c:v>
                </c:pt>
                <c:pt idx="15">
                  <c:v>0.2460344142547144</c:v>
                </c:pt>
                <c:pt idx="16">
                  <c:v>0.24732084810100041</c:v>
                </c:pt>
                <c:pt idx="17">
                  <c:v>0.2481941646008376</c:v>
                </c:pt>
                <c:pt idx="18">
                  <c:v>0.25838465333362898</c:v>
                </c:pt>
                <c:pt idx="19">
                  <c:v>0.25240743252407433</c:v>
                </c:pt>
                <c:pt idx="20">
                  <c:v>0.2628142913998841</c:v>
                </c:pt>
                <c:pt idx="21">
                  <c:v>0.25443525270893858</c:v>
                </c:pt>
                <c:pt idx="22">
                  <c:v>0.25337947886817153</c:v>
                </c:pt>
                <c:pt idx="23">
                  <c:v>0.24939905671649051</c:v>
                </c:pt>
                <c:pt idx="24">
                  <c:v>0.25043147138591348</c:v>
                </c:pt>
                <c:pt idx="25">
                  <c:v>0.2484707431177563</c:v>
                </c:pt>
                <c:pt idx="26">
                  <c:v>0.25511377832089471</c:v>
                </c:pt>
                <c:pt idx="27">
                  <c:v>0.24473869738443421</c:v>
                </c:pt>
                <c:pt idx="28">
                  <c:v>0.2499415120824717</c:v>
                </c:pt>
                <c:pt idx="29">
                  <c:v>0.23845592249181499</c:v>
                </c:pt>
                <c:pt idx="30">
                  <c:v>0.23697524846741719</c:v>
                </c:pt>
                <c:pt idx="31">
                  <c:v>0.24645035090535181</c:v>
                </c:pt>
                <c:pt idx="32">
                  <c:v>0.2453992210894852</c:v>
                </c:pt>
                <c:pt idx="33">
                  <c:v>0.24544329053869621</c:v>
                </c:pt>
                <c:pt idx="34">
                  <c:v>0.24375690155356741</c:v>
                </c:pt>
                <c:pt idx="35">
                  <c:v>0.24122032067179019</c:v>
                </c:pt>
                <c:pt idx="36">
                  <c:v>0.24556643013526519</c:v>
                </c:pt>
                <c:pt idx="37">
                  <c:v>0.2422490013689558</c:v>
                </c:pt>
                <c:pt idx="38">
                  <c:v>0.2459529000325249</c:v>
                </c:pt>
                <c:pt idx="39">
                  <c:v>0.24864816850426921</c:v>
                </c:pt>
                <c:pt idx="40">
                  <c:v>0.24442773449981761</c:v>
                </c:pt>
                <c:pt idx="41">
                  <c:v>0.24475656766003151</c:v>
                </c:pt>
                <c:pt idx="42">
                  <c:v>0.2440569267054474</c:v>
                </c:pt>
                <c:pt idx="43">
                  <c:v>0.2475504310235046</c:v>
                </c:pt>
                <c:pt idx="44">
                  <c:v>0.24663495617831069</c:v>
                </c:pt>
                <c:pt idx="45">
                  <c:v>0.25988993904550628</c:v>
                </c:pt>
                <c:pt idx="46">
                  <c:v>0.2543210186288653</c:v>
                </c:pt>
                <c:pt idx="47">
                  <c:v>0.25320601726696729</c:v>
                </c:pt>
                <c:pt idx="48">
                  <c:v>0.25096616710380498</c:v>
                </c:pt>
                <c:pt idx="49">
                  <c:v>0.25620571838040018</c:v>
                </c:pt>
                <c:pt idx="50">
                  <c:v>0.25518970135029689</c:v>
                </c:pt>
                <c:pt idx="51">
                  <c:v>0.25518372148298551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1-4CFE-87B3-E23CACC32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0.29000000000000004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modelos!$C$63:$C$66</c:f>
              <c:numCache>
                <c:formatCode>0.0%</c:formatCode>
                <c:ptCount val="4"/>
                <c:pt idx="0">
                  <c:v>0.4191782736643595</c:v>
                </c:pt>
                <c:pt idx="1">
                  <c:v>0.41045847491240456</c:v>
                </c:pt>
                <c:pt idx="2">
                  <c:v>0.12048076005988555</c:v>
                </c:pt>
                <c:pt idx="3">
                  <c:v>4.9882491363350212E-2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9-4DCC-9508-BBA996B8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7.6744200099652091E-2"/>
          <c:w val="0.91673622047244097"/>
          <c:h val="0.399487895895970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modelos!$G$54</c:f>
              <c:strCache>
                <c:ptCount val="1"/>
                <c:pt idx="0">
                  <c:v>#¡REF!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F5-4E46-A74D-D900E14A251D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modelos!$H$54:$I$54</c:f>
              <c:numCache>
                <c:formatCode>0.0%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5-4E46-A74D-D900E14A251D}"/>
            </c:ext>
          </c:extLst>
        </c:ser>
        <c:ser>
          <c:idx val="1"/>
          <c:order val="1"/>
          <c:tx>
            <c:strRef>
              <c:f>modelos!$G$55</c:f>
              <c:strCache>
                <c:ptCount val="1"/>
                <c:pt idx="0">
                  <c:v>Otras variables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modelos!$H$55:$I$55</c:f>
              <c:numCache>
                <c:formatCode>0.0%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5-4E46-A74D-D900E14A2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62339488"/>
        <c:axId val="1362335744"/>
      </c:barChart>
      <c:catAx>
        <c:axId val="1362339488"/>
        <c:scaling>
          <c:orientation val="minMax"/>
        </c:scaling>
        <c:delete val="1"/>
        <c:axPos val="l"/>
        <c:majorTickMark val="none"/>
        <c:minorTickMark val="none"/>
        <c:tickLblPos val="nextTo"/>
        <c:crossAx val="1362335744"/>
        <c:crosses val="autoZero"/>
        <c:auto val="1"/>
        <c:lblAlgn val="ctr"/>
        <c:lblOffset val="100"/>
        <c:noMultiLvlLbl val="0"/>
      </c:catAx>
      <c:valAx>
        <c:axId val="136233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3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modelos!$L$30:$L$34</c:f>
              <c:numCache>
                <c:formatCode>0.0%</c:formatCode>
                <c:ptCount val="5"/>
                <c:pt idx="0">
                  <c:v>0.2026781859185941</c:v>
                </c:pt>
                <c:pt idx="1">
                  <c:v>6.2086709446901082E-2</c:v>
                </c:pt>
                <c:pt idx="2">
                  <c:v>5.7327443832290187E-2</c:v>
                </c:pt>
                <c:pt idx="3">
                  <c:v>5.002258113507671E-2</c:v>
                </c:pt>
                <c:pt idx="4">
                  <c:v>3.8343554579542555E-2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D-487E-BDA3-0B3E112C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98425</xdr:colOff>
      <xdr:row>1</xdr:row>
      <xdr:rowOff>76200</xdr:rowOff>
    </xdr:from>
    <xdr:to>
      <xdr:col>43</xdr:col>
      <xdr:colOff>591820</xdr:colOff>
      <xdr:row>32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9B19EB-2C82-4788-9182-27DD4DBB5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347134</xdr:colOff>
      <xdr:row>69</xdr:row>
      <xdr:rowOff>33867</xdr:rowOff>
    </xdr:from>
    <xdr:to>
      <xdr:col>8</xdr:col>
      <xdr:colOff>177800</xdr:colOff>
      <xdr:row>83</xdr:row>
      <xdr:rowOff>169333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0EB0AE-E003-4AFF-9A33-F59E1AAD5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2726267</xdr:colOff>
      <xdr:row>52</xdr:row>
      <xdr:rowOff>127000</xdr:rowOff>
    </xdr:from>
    <xdr:to>
      <xdr:col>6</xdr:col>
      <xdr:colOff>1058334</xdr:colOff>
      <xdr:row>61</xdr:row>
      <xdr:rowOff>118533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7B77CC-9B69-440A-9287-E844102E5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741892</xdr:colOff>
      <xdr:row>39</xdr:row>
      <xdr:rowOff>107950</xdr:rowOff>
    </xdr:from>
    <xdr:to>
      <xdr:col>17</xdr:col>
      <xdr:colOff>592667</xdr:colOff>
      <xdr:row>48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C871A3-C74A-41D4-A1B6-2307BFA4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sar_quezada/ProyectosIA/Proyectos_PALMAS/PROYECTO_01_analitica_descriptiva_TEA/data/processed/Pesos_Shanusi/__bbdd_revision__TEA_Shanu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tualizacion qlick 12.09"/>
      <sheetName val="modelos"/>
      <sheetName val="Hoja1"/>
    </sheetNames>
    <sheetDataSet>
      <sheetData sheetId="0">
        <row r="1">
          <cell r="V1">
            <v>2024</v>
          </cell>
          <cell r="W1" t="str">
            <v>Prom</v>
          </cell>
          <cell r="X1" t="str">
            <v>Min</v>
          </cell>
          <cell r="Y1" t="str">
            <v>Max</v>
          </cell>
        </row>
        <row r="2">
          <cell r="O2" t="str">
            <v>enero</v>
          </cell>
          <cell r="P2">
            <v>2</v>
          </cell>
          <cell r="V2">
            <v>0.24996253291050241</v>
          </cell>
          <cell r="W2">
            <v>0.25491555310684072</v>
          </cell>
          <cell r="X2">
            <v>0.24945418087143209</v>
          </cell>
          <cell r="Y2">
            <v>0.26316562186210102</v>
          </cell>
        </row>
        <row r="3">
          <cell r="P3">
            <v>3</v>
          </cell>
          <cell r="V3">
            <v>0.2596907508182924</v>
          </cell>
          <cell r="W3">
            <v>0.25563869689709667</v>
          </cell>
          <cell r="X3">
            <v>0.24472391795338319</v>
          </cell>
          <cell r="Y3">
            <v>0.26645183543797668</v>
          </cell>
        </row>
        <row r="4">
          <cell r="P4">
            <v>4</v>
          </cell>
          <cell r="V4">
            <v>0.26809523574541588</v>
          </cell>
          <cell r="W4">
            <v>0.25886989157156071</v>
          </cell>
          <cell r="X4">
            <v>0.25105859657583801</v>
          </cell>
          <cell r="Y4">
            <v>0.27303102926764489</v>
          </cell>
        </row>
        <row r="5">
          <cell r="P5">
            <v>5</v>
          </cell>
          <cell r="V5">
            <v>0.26577727297763909</v>
          </cell>
          <cell r="W5">
            <v>0.26765452030544534</v>
          </cell>
          <cell r="X5">
            <v>0.24594523631393311</v>
          </cell>
          <cell r="Y5">
            <v>0.31905555911582312</v>
          </cell>
        </row>
        <row r="6">
          <cell r="O6" t="str">
            <v>febrero</v>
          </cell>
          <cell r="P6">
            <v>6</v>
          </cell>
          <cell r="V6">
            <v>0.27011949105571809</v>
          </cell>
          <cell r="W6">
            <v>0.25747098380557876</v>
          </cell>
          <cell r="X6">
            <v>0.25115499485522402</v>
          </cell>
          <cell r="Y6">
            <v>0.26467799241310708</v>
          </cell>
        </row>
        <row r="7">
          <cell r="P7">
            <v>7</v>
          </cell>
          <cell r="V7">
            <v>0.26891582513023621</v>
          </cell>
          <cell r="W7">
            <v>0.26003987607051277</v>
          </cell>
          <cell r="X7">
            <v>0.25425417056918242</v>
          </cell>
          <cell r="Y7">
            <v>0.26963706989196429</v>
          </cell>
        </row>
        <row r="8">
          <cell r="P8">
            <v>8</v>
          </cell>
          <cell r="V8">
            <v>0.26563025591493911</v>
          </cell>
          <cell r="W8">
            <v>0.25581769649339547</v>
          </cell>
          <cell r="X8">
            <v>0.2426755120730863</v>
          </cell>
          <cell r="Y8">
            <v>0.26668528827428839</v>
          </cell>
        </row>
        <row r="9">
          <cell r="P9">
            <v>9</v>
          </cell>
          <cell r="V9">
            <v>0.25598554042863142</v>
          </cell>
          <cell r="W9">
            <v>0.26086315344829136</v>
          </cell>
          <cell r="X9">
            <v>0.25418857255348543</v>
          </cell>
          <cell r="Y9">
            <v>0.26971386952450321</v>
          </cell>
        </row>
        <row r="10">
          <cell r="O10" t="str">
            <v>marzo</v>
          </cell>
          <cell r="P10">
            <v>10</v>
          </cell>
          <cell r="V10">
            <v>0.24264354793554391</v>
          </cell>
          <cell r="W10">
            <v>0.25376359980899343</v>
          </cell>
          <cell r="X10">
            <v>0.24113790875016161</v>
          </cell>
          <cell r="Y10">
            <v>0.25965481621180031</v>
          </cell>
        </row>
        <row r="11">
          <cell r="P11">
            <v>11</v>
          </cell>
          <cell r="V11">
            <v>0.25610707314399839</v>
          </cell>
          <cell r="W11">
            <v>0.25243096385548169</v>
          </cell>
          <cell r="X11">
            <v>0.24129146793595951</v>
          </cell>
          <cell r="Y11">
            <v>0.26319699904545529</v>
          </cell>
        </row>
        <row r="12">
          <cell r="P12">
            <v>12</v>
          </cell>
          <cell r="V12">
            <v>0.2608970705841242</v>
          </cell>
          <cell r="W12">
            <v>0.24790614582903597</v>
          </cell>
          <cell r="X12">
            <v>0.23596254488519861</v>
          </cell>
          <cell r="Y12">
            <v>0.25995825713984821</v>
          </cell>
        </row>
        <row r="13">
          <cell r="P13">
            <v>13</v>
          </cell>
          <cell r="V13">
            <v>0.26136530392625762</v>
          </cell>
          <cell r="W13">
            <v>0.24283116118775458</v>
          </cell>
          <cell r="X13">
            <v>0.23682210881691379</v>
          </cell>
          <cell r="Y13">
            <v>0.25309868233797111</v>
          </cell>
        </row>
        <row r="14">
          <cell r="O14" t="str">
            <v>abril</v>
          </cell>
          <cell r="P14">
            <v>14</v>
          </cell>
          <cell r="V14">
            <v>0.26233194369472729</v>
          </cell>
          <cell r="W14">
            <v>0.24429243327835143</v>
          </cell>
          <cell r="X14">
            <v>0.2310313977422363</v>
          </cell>
          <cell r="Y14">
            <v>0.25083277235471302</v>
          </cell>
        </row>
        <row r="15">
          <cell r="P15">
            <v>15</v>
          </cell>
          <cell r="V15">
            <v>0.25653278214483682</v>
          </cell>
          <cell r="W15">
            <v>0.2438838058901131</v>
          </cell>
          <cell r="X15">
            <v>0.22378438502175771</v>
          </cell>
          <cell r="Y15">
            <v>0.25398527293413581</v>
          </cell>
        </row>
        <row r="16">
          <cell r="P16">
            <v>16</v>
          </cell>
          <cell r="V16">
            <v>0.25579920726686012</v>
          </cell>
          <cell r="W16">
            <v>0.24574359541878193</v>
          </cell>
          <cell r="X16">
            <v>0.2371157093091763</v>
          </cell>
          <cell r="Y16">
            <v>0.25255083187059602</v>
          </cell>
        </row>
        <row r="17">
          <cell r="P17">
            <v>17</v>
          </cell>
          <cell r="V17">
            <v>0.26492082111436949</v>
          </cell>
          <cell r="W17">
            <v>0.24858703007487265</v>
          </cell>
          <cell r="X17">
            <v>0.24511375951208009</v>
          </cell>
          <cell r="Y17">
            <v>0.2522494479749875</v>
          </cell>
        </row>
        <row r="18">
          <cell r="P18">
            <v>18</v>
          </cell>
          <cell r="V18">
            <v>0.25260026898736437</v>
          </cell>
          <cell r="W18">
            <v>0.25264387821175832</v>
          </cell>
          <cell r="X18">
            <v>0.23097213867631511</v>
          </cell>
          <cell r="Y18">
            <v>0.29641491419198468</v>
          </cell>
        </row>
        <row r="19">
          <cell r="O19" t="str">
            <v>mayo</v>
          </cell>
          <cell r="P19">
            <v>19</v>
          </cell>
          <cell r="V19">
            <v>0.25461501481870141</v>
          </cell>
          <cell r="W19">
            <v>0.24614549910283617</v>
          </cell>
          <cell r="X19">
            <v>0.2368302760851356</v>
          </cell>
          <cell r="Y19">
            <v>0.25768409351415072</v>
          </cell>
        </row>
        <row r="20">
          <cell r="P20">
            <v>20</v>
          </cell>
          <cell r="V20">
            <v>0.25480760677518421</v>
          </cell>
          <cell r="W20">
            <v>0.24841503175511948</v>
          </cell>
          <cell r="X20">
            <v>0.23427880028760739</v>
          </cell>
          <cell r="Y20">
            <v>0.25496667762987069</v>
          </cell>
        </row>
        <row r="21">
          <cell r="P21">
            <v>21</v>
          </cell>
          <cell r="V21">
            <v>0.26260064781262282</v>
          </cell>
          <cell r="W21">
            <v>0.25446114730683572</v>
          </cell>
          <cell r="X21">
            <v>0.24535927635598401</v>
          </cell>
          <cell r="Y21">
            <v>0.26666456501648411</v>
          </cell>
        </row>
        <row r="22">
          <cell r="P22">
            <v>22</v>
          </cell>
          <cell r="V22">
            <v>0.25727551318401432</v>
          </cell>
          <cell r="W22">
            <v>0.24366159714034191</v>
          </cell>
          <cell r="X22">
            <v>0.21643439218531491</v>
          </cell>
          <cell r="Y22">
            <v>0.25527341671474257</v>
          </cell>
        </row>
        <row r="23">
          <cell r="O23" t="str">
            <v>junio</v>
          </cell>
          <cell r="P23">
            <v>23</v>
          </cell>
          <cell r="V23">
            <v>0.24958567501155629</v>
          </cell>
          <cell r="W23">
            <v>0.25135421387025725</v>
          </cell>
          <cell r="X23">
            <v>0.2484671127290016</v>
          </cell>
          <cell r="Y23">
            <v>0.25405297286834211</v>
          </cell>
        </row>
        <row r="24">
          <cell r="P24">
            <v>24</v>
          </cell>
          <cell r="V24">
            <v>0.25866092816831121</v>
          </cell>
          <cell r="W24">
            <v>0.2499164572817838</v>
          </cell>
          <cell r="X24">
            <v>0.2430115060986722</v>
          </cell>
          <cell r="Y24">
            <v>0.26376100928350388</v>
          </cell>
        </row>
        <row r="25">
          <cell r="P25">
            <v>25</v>
          </cell>
          <cell r="V25">
            <v>0.24728554845469791</v>
          </cell>
          <cell r="W25">
            <v>0.2472750513279646</v>
          </cell>
          <cell r="X25">
            <v>0.2348745876572795</v>
          </cell>
          <cell r="Y25">
            <v>0.25509467310982831</v>
          </cell>
        </row>
        <row r="26">
          <cell r="P26">
            <v>26</v>
          </cell>
          <cell r="V26">
            <v>0.24536961606067581</v>
          </cell>
          <cell r="W26">
            <v>0.24428237753181473</v>
          </cell>
          <cell r="X26">
            <v>0.2350897057908746</v>
          </cell>
          <cell r="Y26">
            <v>0.25714564073188939</v>
          </cell>
        </row>
        <row r="27">
          <cell r="O27" t="str">
            <v>julio</v>
          </cell>
          <cell r="P27">
            <v>27</v>
          </cell>
          <cell r="V27">
            <v>0.23175931130230931</v>
          </cell>
          <cell r="W27">
            <v>0.24292177397270978</v>
          </cell>
          <cell r="X27">
            <v>0.2305239331916846</v>
          </cell>
          <cell r="Y27">
            <v>0.26344413111737758</v>
          </cell>
        </row>
        <row r="28">
          <cell r="P28">
            <v>28</v>
          </cell>
          <cell r="V28">
            <v>0.22663779558261271</v>
          </cell>
          <cell r="W28">
            <v>0.24224536037396988</v>
          </cell>
          <cell r="X28">
            <v>0.23073273064145369</v>
          </cell>
          <cell r="Y28">
            <v>0.25380169113459472</v>
          </cell>
        </row>
        <row r="29">
          <cell r="P29">
            <v>29</v>
          </cell>
          <cell r="V29">
            <v>0.22756575026176129</v>
          </cell>
          <cell r="W29">
            <v>0.23322018034559311</v>
          </cell>
          <cell r="X29">
            <v>0.21012106675803779</v>
          </cell>
          <cell r="Y29">
            <v>0.2471071695693984</v>
          </cell>
        </row>
        <row r="30">
          <cell r="P30">
            <v>30</v>
          </cell>
          <cell r="V30">
            <v>0.23320514584879951</v>
          </cell>
          <cell r="W30">
            <v>0.2423728048954267</v>
          </cell>
          <cell r="X30">
            <v>0.23198495880989881</v>
          </cell>
          <cell r="Y30">
            <v>0.2495953616517477</v>
          </cell>
        </row>
        <row r="31">
          <cell r="P31">
            <v>31</v>
          </cell>
          <cell r="V31">
            <v>0.22912963823849278</v>
          </cell>
          <cell r="W31">
            <v>0.23704148205019077</v>
          </cell>
          <cell r="X31">
            <v>0.21716517683800921</v>
          </cell>
          <cell r="Y31">
            <v>0.25145133498355637</v>
          </cell>
        </row>
        <row r="32">
          <cell r="O32" t="str">
            <v>agosto</v>
          </cell>
          <cell r="P32">
            <v>32</v>
          </cell>
          <cell r="V32">
            <v>0.2307333913270127</v>
          </cell>
          <cell r="W32">
            <v>0.24167410022428631</v>
          </cell>
          <cell r="X32">
            <v>0.22800157064810511</v>
          </cell>
          <cell r="Y32">
            <v>0.25491591203104791</v>
          </cell>
        </row>
        <row r="33">
          <cell r="P33">
            <v>33</v>
          </cell>
          <cell r="V33">
            <v>0.23201016440114511</v>
          </cell>
          <cell r="W33">
            <v>0.23832634197866595</v>
          </cell>
          <cell r="X33">
            <v>0.22974309877612489</v>
          </cell>
          <cell r="Y33">
            <v>0.24430074812308389</v>
          </cell>
        </row>
        <row r="34">
          <cell r="P34">
            <v>34</v>
          </cell>
          <cell r="V34">
            <v>0.23290954278637085</v>
          </cell>
          <cell r="W34">
            <v>0.24045761321989928</v>
          </cell>
          <cell r="X34">
            <v>0.23089937558384119</v>
          </cell>
          <cell r="Y34">
            <v>0.25484622172833049</v>
          </cell>
        </row>
        <row r="35">
          <cell r="P35">
            <v>35</v>
          </cell>
          <cell r="V35">
            <v>0.23115987877840105</v>
          </cell>
          <cell r="W35">
            <v>0.23669157374705896</v>
          </cell>
          <cell r="X35">
            <v>0.22242113518932249</v>
          </cell>
          <cell r="Y35">
            <v>0.24878838906262529</v>
          </cell>
        </row>
        <row r="36">
          <cell r="O36" t="str">
            <v>septiembre</v>
          </cell>
          <cell r="P36">
            <v>36</v>
          </cell>
          <cell r="V36">
            <v>0.22739305918874553</v>
          </cell>
          <cell r="W36">
            <v>0.24070361468886939</v>
          </cell>
          <cell r="X36">
            <v>0.2229977563676378</v>
          </cell>
          <cell r="Y36">
            <v>0.25414655887230519</v>
          </cell>
        </row>
        <row r="37">
          <cell r="P37">
            <v>37</v>
          </cell>
          <cell r="W37">
            <v>0.23946490352005928</v>
          </cell>
          <cell r="X37">
            <v>0.23038313162891061</v>
          </cell>
          <cell r="Y37">
            <v>0.24904581877176349</v>
          </cell>
        </row>
        <row r="38">
          <cell r="P38">
            <v>38</v>
          </cell>
          <cell r="W38">
            <v>0.23953096165525345</v>
          </cell>
          <cell r="X38">
            <v>0.23078827329059051</v>
          </cell>
          <cell r="Y38">
            <v>0.24878553316428659</v>
          </cell>
        </row>
        <row r="39">
          <cell r="P39">
            <v>39</v>
          </cell>
          <cell r="W39">
            <v>0.23900501251348433</v>
          </cell>
          <cell r="X39">
            <v>0.2320141770907353</v>
          </cell>
          <cell r="Y39">
            <v>0.24775210642764581</v>
          </cell>
        </row>
        <row r="40">
          <cell r="P40">
            <v>40</v>
          </cell>
          <cell r="W40">
            <v>0.23440221027006039</v>
          </cell>
          <cell r="X40">
            <v>0.2278748064199495</v>
          </cell>
          <cell r="Y40">
            <v>0.2479514858050488</v>
          </cell>
        </row>
        <row r="41">
          <cell r="O41" t="str">
            <v>octubre</v>
          </cell>
          <cell r="P41">
            <v>41</v>
          </cell>
          <cell r="W41">
            <v>0.23600889274020881</v>
          </cell>
          <cell r="X41">
            <v>0.22471308433950121</v>
          </cell>
          <cell r="Y41">
            <v>0.2453288796802473</v>
          </cell>
        </row>
        <row r="42">
          <cell r="P42">
            <v>42</v>
          </cell>
          <cell r="W42">
            <v>0.23869495456957773</v>
          </cell>
          <cell r="X42">
            <v>0.22940326012207429</v>
          </cell>
          <cell r="Y42">
            <v>0.24606888141166641</v>
          </cell>
        </row>
        <row r="43">
          <cell r="P43">
            <v>43</v>
          </cell>
          <cell r="W43">
            <v>0.23923658185771352</v>
          </cell>
          <cell r="X43">
            <v>0.22289992658191801</v>
          </cell>
          <cell r="Y43">
            <v>0.25139774687407029</v>
          </cell>
        </row>
        <row r="44">
          <cell r="P44">
            <v>44</v>
          </cell>
          <cell r="W44">
            <v>0.23688701008984353</v>
          </cell>
          <cell r="X44">
            <v>0.22619655565359789</v>
          </cell>
          <cell r="Y44">
            <v>0.2509875023866216</v>
          </cell>
        </row>
        <row r="45">
          <cell r="O45" t="str">
            <v>noviembre</v>
          </cell>
          <cell r="P45">
            <v>45</v>
          </cell>
          <cell r="W45">
            <v>0.23757679072539109</v>
          </cell>
          <cell r="X45">
            <v>0.2281653681972157</v>
          </cell>
          <cell r="Y45">
            <v>0.2490698684275619</v>
          </cell>
        </row>
        <row r="46">
          <cell r="P46">
            <v>46</v>
          </cell>
          <cell r="W46">
            <v>0.2411584550313087</v>
          </cell>
          <cell r="X46">
            <v>0.23332813530086899</v>
          </cell>
          <cell r="Y46">
            <v>0.25288524934784479</v>
          </cell>
        </row>
        <row r="47">
          <cell r="P47">
            <v>47</v>
          </cell>
          <cell r="W47">
            <v>0.2406950925035008</v>
          </cell>
          <cell r="X47">
            <v>0.23039563352802581</v>
          </cell>
          <cell r="Y47">
            <v>0.25011813970056612</v>
          </cell>
        </row>
        <row r="48">
          <cell r="P48">
            <v>48</v>
          </cell>
          <cell r="W48">
            <v>0.23845221908840841</v>
          </cell>
          <cell r="X48">
            <v>0.23387852912083629</v>
          </cell>
          <cell r="Y48">
            <v>0.2432885173078293</v>
          </cell>
        </row>
        <row r="49">
          <cell r="O49" t="str">
            <v>diciembre</v>
          </cell>
          <cell r="P49">
            <v>49</v>
          </cell>
          <cell r="W49">
            <v>0.24408361651172511</v>
          </cell>
          <cell r="X49">
            <v>0.23970825588293179</v>
          </cell>
          <cell r="Y49">
            <v>0.25233936774494509</v>
          </cell>
        </row>
        <row r="50">
          <cell r="P50">
            <v>50</v>
          </cell>
          <cell r="W50">
            <v>0.24560583295186297</v>
          </cell>
          <cell r="X50">
            <v>0.23372392672306269</v>
          </cell>
          <cell r="Y50">
            <v>0.25544743379411422</v>
          </cell>
        </row>
        <row r="51">
          <cell r="P51">
            <v>51</v>
          </cell>
          <cell r="W51">
            <v>0.25172946183298217</v>
          </cell>
          <cell r="X51">
            <v>0.2419279843068087</v>
          </cell>
          <cell r="Y51">
            <v>0.26037514190085892</v>
          </cell>
        </row>
        <row r="52">
          <cell r="P52">
            <v>52</v>
          </cell>
          <cell r="W52">
            <v>0.25874166942571508</v>
          </cell>
          <cell r="X52">
            <v>0.25149822538318661</v>
          </cell>
          <cell r="Y52">
            <v>0.26606234865761852</v>
          </cell>
        </row>
        <row r="53">
          <cell r="P53">
            <v>53</v>
          </cell>
          <cell r="W53">
            <v>0.26574647827344833</v>
          </cell>
          <cell r="X53">
            <v>0.25386132568665781</v>
          </cell>
          <cell r="Y53">
            <v>0.27680738708108749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7"/>
  <sheetViews>
    <sheetView zoomScale="80" zoomScaleNormal="80" workbookViewId="0">
      <pane xSplit="1" ySplit="1" topLeftCell="G23" activePane="bottomRight" state="frozen"/>
      <selection pane="topRight" activeCell="B1" sqref="B1"/>
      <selection pane="bottomLeft" activeCell="A2" sqref="A2"/>
      <selection pane="bottomRight" activeCell="AB46" sqref="AB46"/>
    </sheetView>
  </sheetViews>
  <sheetFormatPr baseColWidth="10" defaultColWidth="8.88671875" defaultRowHeight="14.4" x14ac:dyDescent="0.3"/>
  <cols>
    <col min="1" max="4" width="21.77734375" customWidth="1"/>
    <col min="5" max="5" width="13.88671875" customWidth="1"/>
    <col min="7" max="7" width="15.44140625" customWidth="1"/>
    <col min="8" max="8" width="18.88671875" customWidth="1"/>
    <col min="9" max="9" width="21.33203125" customWidth="1"/>
    <col min="10" max="10" width="13.6640625" customWidth="1"/>
  </cols>
  <sheetData>
    <row r="1" spans="1:24" s="46" customFormat="1" ht="28.8" x14ac:dyDescent="0.3">
      <c r="A1" s="45" t="s">
        <v>0</v>
      </c>
      <c r="B1" s="45" t="s">
        <v>69</v>
      </c>
      <c r="C1" s="45" t="s">
        <v>70</v>
      </c>
      <c r="D1" s="45" t="s">
        <v>22</v>
      </c>
      <c r="E1" s="45" t="s">
        <v>1</v>
      </c>
      <c r="F1" s="3" t="s">
        <v>2</v>
      </c>
      <c r="G1" s="3" t="s">
        <v>3</v>
      </c>
      <c r="H1" s="45" t="s">
        <v>4</v>
      </c>
      <c r="I1" s="45" t="s">
        <v>5</v>
      </c>
      <c r="J1" s="3" t="s">
        <v>6</v>
      </c>
      <c r="M1" s="45" t="s">
        <v>69</v>
      </c>
      <c r="N1" s="45" t="s">
        <v>70</v>
      </c>
      <c r="O1" s="45" t="s">
        <v>22</v>
      </c>
      <c r="P1" s="4">
        <v>2019</v>
      </c>
      <c r="Q1" s="4">
        <v>2020</v>
      </c>
      <c r="R1" s="4">
        <v>2021</v>
      </c>
      <c r="S1" s="4">
        <v>2022</v>
      </c>
      <c r="T1" s="4">
        <v>2023</v>
      </c>
      <c r="U1" s="4">
        <v>2024</v>
      </c>
      <c r="V1" s="48" t="s">
        <v>7</v>
      </c>
      <c r="W1" s="48" t="s">
        <v>8</v>
      </c>
      <c r="X1" s="48" t="s">
        <v>9</v>
      </c>
    </row>
    <row r="2" spans="1:24" x14ac:dyDescent="0.3">
      <c r="A2" s="1">
        <v>43472</v>
      </c>
      <c r="B2" s="41">
        <v>2019</v>
      </c>
      <c r="C2" s="41">
        <v>1</v>
      </c>
      <c r="D2" s="41">
        <v>2</v>
      </c>
      <c r="E2" t="s">
        <v>68</v>
      </c>
      <c r="F2">
        <v>0.24118168226369119</v>
      </c>
      <c r="G2">
        <v>1083.54</v>
      </c>
      <c r="H2">
        <v>234.92</v>
      </c>
      <c r="I2">
        <v>848.62</v>
      </c>
      <c r="J2">
        <v>261.33</v>
      </c>
      <c r="M2" s="41">
        <v>2019</v>
      </c>
      <c r="N2" s="44" t="s">
        <v>10</v>
      </c>
      <c r="O2" s="41">
        <v>2</v>
      </c>
      <c r="P2">
        <v>0.24118168226369119</v>
      </c>
      <c r="Q2">
        <v>0.25180762512438759</v>
      </c>
      <c r="R2">
        <v>0.24040096661594909</v>
      </c>
      <c r="S2">
        <v>0.25740174338261429</v>
      </c>
      <c r="T2">
        <v>0.23921316980797111</v>
      </c>
      <c r="U2">
        <v>0.25661274467463768</v>
      </c>
      <c r="V2">
        <f>+AVERAGE(P2:T2)</f>
        <v>0.24600103743892268</v>
      </c>
      <c r="W2">
        <f>+MIN(P2:T2)</f>
        <v>0.23921316980797111</v>
      </c>
      <c r="X2">
        <f>+MAX(P2:T2)</f>
        <v>0.25740174338261429</v>
      </c>
    </row>
    <row r="3" spans="1:24" x14ac:dyDescent="0.3">
      <c r="A3" s="1">
        <v>43479</v>
      </c>
      <c r="B3" s="41">
        <v>2019</v>
      </c>
      <c r="C3" s="41">
        <v>1</v>
      </c>
      <c r="D3" s="41">
        <v>3</v>
      </c>
      <c r="E3" t="s">
        <v>68</v>
      </c>
      <c r="F3">
        <v>0.2380591182825357</v>
      </c>
      <c r="G3">
        <v>1305.18</v>
      </c>
      <c r="H3">
        <v>210.46</v>
      </c>
      <c r="I3">
        <v>1094.72</v>
      </c>
      <c r="J3">
        <v>310.70999999999998</v>
      </c>
      <c r="M3" s="41">
        <v>2019</v>
      </c>
      <c r="N3" s="43"/>
      <c r="O3" s="41">
        <v>3</v>
      </c>
      <c r="P3">
        <v>0.2380591182825357</v>
      </c>
      <c r="Q3">
        <v>0.25906579501804072</v>
      </c>
      <c r="R3">
        <v>0.23702097738192901</v>
      </c>
      <c r="S3">
        <v>0.23352492872585781</v>
      </c>
      <c r="T3">
        <v>0.25458423665990632</v>
      </c>
      <c r="U3">
        <v>0.2613545359279914</v>
      </c>
      <c r="V3">
        <f t="shared" ref="V3:V53" si="0">+AVERAGE(P3:T3)</f>
        <v>0.2444510112136539</v>
      </c>
      <c r="W3">
        <f t="shared" ref="W3:W66" si="1">+MIN(P3:T3)</f>
        <v>0.23352492872585781</v>
      </c>
      <c r="X3">
        <f t="shared" ref="X3:X66" si="2">+MAX(P3:T3)</f>
        <v>0.25906579501804072</v>
      </c>
    </row>
    <row r="4" spans="1:24" x14ac:dyDescent="0.3">
      <c r="A4" s="1">
        <v>43486</v>
      </c>
      <c r="B4" s="41">
        <v>2019</v>
      </c>
      <c r="C4" s="41">
        <v>1</v>
      </c>
      <c r="D4" s="41">
        <v>4</v>
      </c>
      <c r="E4" t="s">
        <v>68</v>
      </c>
      <c r="F4">
        <v>0.23223807465052601</v>
      </c>
      <c r="G4">
        <v>971.46</v>
      </c>
      <c r="H4">
        <v>115.46</v>
      </c>
      <c r="I4">
        <v>856</v>
      </c>
      <c r="J4">
        <v>225.61</v>
      </c>
      <c r="M4" s="41">
        <v>2019</v>
      </c>
      <c r="N4" s="43"/>
      <c r="O4" s="41">
        <v>4</v>
      </c>
      <c r="P4">
        <v>0.23223807465052601</v>
      </c>
      <c r="Q4">
        <v>0.24808977142299629</v>
      </c>
      <c r="R4">
        <v>0.22930646875994551</v>
      </c>
      <c r="S4">
        <v>0.245872367180132</v>
      </c>
      <c r="T4">
        <v>0.24951379640662599</v>
      </c>
      <c r="U4">
        <v>0.26085951461991103</v>
      </c>
      <c r="V4">
        <f t="shared" si="0"/>
        <v>0.24100409568404518</v>
      </c>
      <c r="W4">
        <f t="shared" si="1"/>
        <v>0.22930646875994551</v>
      </c>
      <c r="X4">
        <f t="shared" si="2"/>
        <v>0.24951379640662599</v>
      </c>
    </row>
    <row r="5" spans="1:24" x14ac:dyDescent="0.3">
      <c r="A5" s="1">
        <v>43493</v>
      </c>
      <c r="B5" s="41">
        <v>2019</v>
      </c>
      <c r="C5" s="41">
        <v>1</v>
      </c>
      <c r="D5" s="41">
        <v>5</v>
      </c>
      <c r="E5" t="s">
        <v>68</v>
      </c>
      <c r="F5">
        <v>0.23181808013243549</v>
      </c>
      <c r="G5">
        <v>894.02</v>
      </c>
      <c r="H5">
        <v>101.39</v>
      </c>
      <c r="I5">
        <v>792.63000000000011</v>
      </c>
      <c r="J5">
        <v>207.25</v>
      </c>
      <c r="M5" s="41">
        <v>2019</v>
      </c>
      <c r="N5" s="43"/>
      <c r="O5" s="41">
        <v>5</v>
      </c>
      <c r="P5">
        <v>0.23181808013243549</v>
      </c>
      <c r="Q5">
        <v>0.23737055566456819</v>
      </c>
      <c r="R5">
        <v>0.25595055885301587</v>
      </c>
      <c r="S5">
        <v>0.2464658527540175</v>
      </c>
      <c r="T5">
        <v>0.25452521011866652</v>
      </c>
      <c r="U5">
        <v>0.26150152734279519</v>
      </c>
      <c r="V5">
        <f t="shared" si="0"/>
        <v>0.24522605150454072</v>
      </c>
      <c r="W5">
        <f t="shared" si="1"/>
        <v>0.23181808013243549</v>
      </c>
      <c r="X5">
        <f t="shared" si="2"/>
        <v>0.25595055885301587</v>
      </c>
    </row>
    <row r="6" spans="1:24" x14ac:dyDescent="0.3">
      <c r="A6" s="1">
        <v>43500</v>
      </c>
      <c r="B6" s="41">
        <v>2019</v>
      </c>
      <c r="C6" s="41">
        <v>2</v>
      </c>
      <c r="D6" s="41">
        <v>6</v>
      </c>
      <c r="E6" t="s">
        <v>68</v>
      </c>
      <c r="F6">
        <v>0.23267018361034739</v>
      </c>
      <c r="G6">
        <v>1112.519</v>
      </c>
      <c r="H6">
        <v>137.32</v>
      </c>
      <c r="I6">
        <v>975.19899999999996</v>
      </c>
      <c r="J6">
        <v>258.85000000000002</v>
      </c>
      <c r="M6" s="41">
        <v>2019</v>
      </c>
      <c r="N6" s="43" t="s">
        <v>11</v>
      </c>
      <c r="O6" s="41">
        <v>6</v>
      </c>
      <c r="P6">
        <v>0.23267018361034739</v>
      </c>
      <c r="Q6">
        <v>0.23898608890383879</v>
      </c>
      <c r="R6">
        <v>0.25153562161642701</v>
      </c>
      <c r="S6">
        <v>0.25681120289628179</v>
      </c>
      <c r="T6">
        <v>0.2420970919479371</v>
      </c>
      <c r="U6">
        <v>0.25471521026294919</v>
      </c>
      <c r="V6">
        <f t="shared" si="0"/>
        <v>0.24442003779496643</v>
      </c>
      <c r="W6">
        <f t="shared" si="1"/>
        <v>0.23267018361034739</v>
      </c>
      <c r="X6">
        <f t="shared" si="2"/>
        <v>0.25681120289628179</v>
      </c>
    </row>
    <row r="7" spans="1:24" x14ac:dyDescent="0.3">
      <c r="A7" s="1">
        <v>43507</v>
      </c>
      <c r="B7" s="41">
        <v>2019</v>
      </c>
      <c r="C7" s="41">
        <v>2</v>
      </c>
      <c r="D7" s="41">
        <v>7</v>
      </c>
      <c r="E7" t="s">
        <v>68</v>
      </c>
      <c r="F7">
        <v>0.18956194821104211</v>
      </c>
      <c r="G7">
        <v>1420.38</v>
      </c>
      <c r="H7">
        <v>177.22</v>
      </c>
      <c r="I7">
        <v>1243.1600000000001</v>
      </c>
      <c r="J7">
        <v>269.25</v>
      </c>
      <c r="M7" s="41">
        <v>2019</v>
      </c>
      <c r="N7" s="43"/>
      <c r="O7" s="41">
        <v>7</v>
      </c>
      <c r="P7">
        <v>0.18956194821104211</v>
      </c>
      <c r="Q7">
        <v>0.2343748022407233</v>
      </c>
      <c r="R7">
        <v>0.2437176910389629</v>
      </c>
      <c r="S7">
        <v>0.23535955991348931</v>
      </c>
      <c r="T7">
        <v>0.24654092915052769</v>
      </c>
      <c r="U7">
        <v>0.26809921107894891</v>
      </c>
      <c r="V7">
        <f t="shared" si="0"/>
        <v>0.22991098611094904</v>
      </c>
      <c r="W7">
        <f t="shared" si="1"/>
        <v>0.18956194821104211</v>
      </c>
      <c r="X7">
        <f t="shared" si="2"/>
        <v>0.24654092915052769</v>
      </c>
    </row>
    <row r="8" spans="1:24" x14ac:dyDescent="0.3">
      <c r="A8" s="1">
        <v>43514</v>
      </c>
      <c r="B8" s="41">
        <v>2019</v>
      </c>
      <c r="C8" s="41">
        <v>2</v>
      </c>
      <c r="D8" s="41">
        <v>8</v>
      </c>
      <c r="E8" t="s">
        <v>68</v>
      </c>
      <c r="F8">
        <v>0.23752065209731349</v>
      </c>
      <c r="G8">
        <v>1277.1099999999999</v>
      </c>
      <c r="H8">
        <v>176.55</v>
      </c>
      <c r="I8">
        <v>1100.56</v>
      </c>
      <c r="J8">
        <v>303.33999999999997</v>
      </c>
      <c r="M8" s="41">
        <v>2019</v>
      </c>
      <c r="N8" s="43"/>
      <c r="O8" s="41">
        <v>8</v>
      </c>
      <c r="P8">
        <v>0.23752065209731349</v>
      </c>
      <c r="Q8">
        <v>0.23606711945951661</v>
      </c>
      <c r="R8">
        <v>0.24471153301172591</v>
      </c>
      <c r="S8">
        <v>0.24796182105317829</v>
      </c>
      <c r="T8">
        <v>0.24967007715056699</v>
      </c>
      <c r="U8">
        <v>0.25691594507412979</v>
      </c>
      <c r="V8">
        <f t="shared" si="0"/>
        <v>0.24318624055446025</v>
      </c>
      <c r="W8">
        <f t="shared" si="1"/>
        <v>0.23606711945951661</v>
      </c>
      <c r="X8">
        <f t="shared" si="2"/>
        <v>0.24967007715056699</v>
      </c>
    </row>
    <row r="9" spans="1:24" x14ac:dyDescent="0.3">
      <c r="A9" s="1">
        <v>43521</v>
      </c>
      <c r="B9" s="41">
        <v>2019</v>
      </c>
      <c r="C9" s="41">
        <v>2</v>
      </c>
      <c r="D9" s="41">
        <v>9</v>
      </c>
      <c r="E9" t="s">
        <v>68</v>
      </c>
      <c r="F9">
        <v>0.25468888591575117</v>
      </c>
      <c r="G9">
        <v>1009.035</v>
      </c>
      <c r="H9">
        <v>149.79</v>
      </c>
      <c r="I9">
        <v>859.245</v>
      </c>
      <c r="J9">
        <v>256.99</v>
      </c>
      <c r="M9" s="41">
        <v>2019</v>
      </c>
      <c r="N9" s="43"/>
      <c r="O9" s="41">
        <v>9</v>
      </c>
      <c r="P9">
        <v>0.25468888591575117</v>
      </c>
      <c r="Q9">
        <v>0.23640976722831361</v>
      </c>
      <c r="R9">
        <v>0.24330974481245049</v>
      </c>
      <c r="S9">
        <v>0.2290497421168409</v>
      </c>
      <c r="T9">
        <v>0.2456458944113373</v>
      </c>
      <c r="U9">
        <v>0.25725032589881641</v>
      </c>
      <c r="V9">
        <f t="shared" si="0"/>
        <v>0.24182080689693869</v>
      </c>
      <c r="W9">
        <f t="shared" si="1"/>
        <v>0.2290497421168409</v>
      </c>
      <c r="X9">
        <f t="shared" si="2"/>
        <v>0.25468888591575117</v>
      </c>
    </row>
    <row r="10" spans="1:24" x14ac:dyDescent="0.3">
      <c r="A10" s="1">
        <v>43528</v>
      </c>
      <c r="B10" s="41">
        <v>2019</v>
      </c>
      <c r="C10" s="41">
        <v>3</v>
      </c>
      <c r="D10" s="41">
        <v>10</v>
      </c>
      <c r="E10" t="s">
        <v>68</v>
      </c>
      <c r="F10">
        <v>0.24367158708741971</v>
      </c>
      <c r="G10">
        <v>1241.425</v>
      </c>
      <c r="H10">
        <v>274.63</v>
      </c>
      <c r="I10">
        <v>966.79499999999996</v>
      </c>
      <c r="J10">
        <v>302.5</v>
      </c>
      <c r="M10" s="41">
        <v>2019</v>
      </c>
      <c r="N10" s="43" t="s">
        <v>12</v>
      </c>
      <c r="O10" s="41">
        <v>10</v>
      </c>
      <c r="P10">
        <v>0.24367158708741971</v>
      </c>
      <c r="Q10">
        <v>0.2420402505316176</v>
      </c>
      <c r="R10">
        <v>0.25167268087104361</v>
      </c>
      <c r="S10">
        <v>0.2255437698461587</v>
      </c>
      <c r="T10">
        <v>0.2504320315363433</v>
      </c>
      <c r="U10">
        <v>0.24683995349011659</v>
      </c>
      <c r="V10">
        <f t="shared" si="0"/>
        <v>0.24267206397451657</v>
      </c>
      <c r="W10">
        <f t="shared" si="1"/>
        <v>0.2255437698461587</v>
      </c>
      <c r="X10">
        <f t="shared" si="2"/>
        <v>0.25167268087104361</v>
      </c>
    </row>
    <row r="11" spans="1:24" x14ac:dyDescent="0.3">
      <c r="A11" s="1">
        <v>43535</v>
      </c>
      <c r="B11" s="41">
        <v>2019</v>
      </c>
      <c r="C11" s="41">
        <v>3</v>
      </c>
      <c r="D11" s="41">
        <v>11</v>
      </c>
      <c r="E11" t="s">
        <v>68</v>
      </c>
      <c r="F11">
        <v>0.23955271017397209</v>
      </c>
      <c r="G11">
        <v>1282.3900000000001</v>
      </c>
      <c r="H11">
        <v>157.57</v>
      </c>
      <c r="I11">
        <v>1124.82</v>
      </c>
      <c r="J11">
        <v>307.2</v>
      </c>
      <c r="M11" s="41">
        <v>2019</v>
      </c>
      <c r="N11" s="43"/>
      <c r="O11" s="41">
        <v>11</v>
      </c>
      <c r="P11">
        <v>0.23955271017397209</v>
      </c>
      <c r="Q11">
        <v>0.24477647288803339</v>
      </c>
      <c r="R11">
        <v>0.2475516483060364</v>
      </c>
      <c r="S11">
        <v>0.23845371983341479</v>
      </c>
      <c r="T11">
        <v>0.24911854483052229</v>
      </c>
      <c r="U11">
        <v>0.25540668888294571</v>
      </c>
      <c r="V11">
        <f t="shared" si="0"/>
        <v>0.24389061920639579</v>
      </c>
      <c r="W11">
        <f t="shared" si="1"/>
        <v>0.23845371983341479</v>
      </c>
      <c r="X11">
        <f t="shared" si="2"/>
        <v>0.24911854483052229</v>
      </c>
    </row>
    <row r="12" spans="1:24" x14ac:dyDescent="0.3">
      <c r="A12" s="1">
        <v>43542</v>
      </c>
      <c r="B12" s="41">
        <v>2019</v>
      </c>
      <c r="C12" s="41">
        <v>3</v>
      </c>
      <c r="D12" s="41">
        <v>12</v>
      </c>
      <c r="E12" t="s">
        <v>68</v>
      </c>
      <c r="F12">
        <v>0.25017199902110621</v>
      </c>
      <c r="G12">
        <v>1082.855</v>
      </c>
      <c r="H12">
        <v>195.71</v>
      </c>
      <c r="I12">
        <v>887.14499999999998</v>
      </c>
      <c r="J12">
        <v>270.89999999999998</v>
      </c>
      <c r="M12" s="41">
        <v>2019</v>
      </c>
      <c r="N12" s="43"/>
      <c r="O12" s="41">
        <v>12</v>
      </c>
      <c r="P12">
        <v>0.25017199902110621</v>
      </c>
      <c r="Q12">
        <v>0.251196686642502</v>
      </c>
      <c r="R12">
        <v>0.24904910513023651</v>
      </c>
      <c r="S12">
        <v>0.23234341922055651</v>
      </c>
      <c r="T12">
        <v>0.24859873004130439</v>
      </c>
      <c r="U12">
        <v>0.25937803025752371</v>
      </c>
      <c r="V12">
        <f t="shared" si="0"/>
        <v>0.24627198801114111</v>
      </c>
      <c r="W12">
        <f t="shared" si="1"/>
        <v>0.23234341922055651</v>
      </c>
      <c r="X12">
        <f t="shared" si="2"/>
        <v>0.251196686642502</v>
      </c>
    </row>
    <row r="13" spans="1:24" x14ac:dyDescent="0.3">
      <c r="A13" s="1">
        <v>43549</v>
      </c>
      <c r="B13" s="41">
        <v>2019</v>
      </c>
      <c r="C13" s="41">
        <v>3</v>
      </c>
      <c r="D13" s="41">
        <v>13</v>
      </c>
      <c r="E13" t="s">
        <v>68</v>
      </c>
      <c r="F13">
        <v>0.24153062568232889</v>
      </c>
      <c r="G13">
        <v>1177.0350000000001</v>
      </c>
      <c r="H13">
        <v>135.9</v>
      </c>
      <c r="I13">
        <v>1041.135</v>
      </c>
      <c r="J13">
        <v>284.29000000000002</v>
      </c>
      <c r="M13" s="41">
        <v>2019</v>
      </c>
      <c r="N13" s="43"/>
      <c r="O13" s="41">
        <v>13</v>
      </c>
      <c r="P13">
        <v>0.24153062568232889</v>
      </c>
      <c r="Q13">
        <v>0.25277919294621548</v>
      </c>
      <c r="R13">
        <v>0.2434127215964732</v>
      </c>
      <c r="S13">
        <v>0.22623834886817579</v>
      </c>
      <c r="T13">
        <v>0.24389791153333659</v>
      </c>
      <c r="U13">
        <v>0.25793814302952839</v>
      </c>
      <c r="V13">
        <f t="shared" si="0"/>
        <v>0.24157176012530601</v>
      </c>
      <c r="W13">
        <f t="shared" si="1"/>
        <v>0.22623834886817579</v>
      </c>
      <c r="X13">
        <f t="shared" si="2"/>
        <v>0.25277919294621548</v>
      </c>
    </row>
    <row r="14" spans="1:24" x14ac:dyDescent="0.3">
      <c r="A14" s="1">
        <v>43556</v>
      </c>
      <c r="B14" s="41">
        <v>2019</v>
      </c>
      <c r="C14" s="41">
        <v>4</v>
      </c>
      <c r="D14" s="41">
        <v>14</v>
      </c>
      <c r="E14" t="s">
        <v>68</v>
      </c>
      <c r="F14">
        <v>0.24825312792857959</v>
      </c>
      <c r="G14">
        <v>1216.46</v>
      </c>
      <c r="H14">
        <v>230.17</v>
      </c>
      <c r="I14">
        <v>986.29</v>
      </c>
      <c r="J14">
        <v>301.99</v>
      </c>
      <c r="M14" s="41">
        <v>2019</v>
      </c>
      <c r="N14" s="43" t="s">
        <v>13</v>
      </c>
      <c r="O14" s="41">
        <v>14</v>
      </c>
      <c r="P14">
        <v>0.24825312792857959</v>
      </c>
      <c r="Q14">
        <v>0.25515137990031989</v>
      </c>
      <c r="R14">
        <v>0.23794964252528061</v>
      </c>
      <c r="S14">
        <v>0.2382859112514637</v>
      </c>
      <c r="T14">
        <v>0.24108588014341811</v>
      </c>
      <c r="U14">
        <v>0.25530800517255081</v>
      </c>
      <c r="V14">
        <f t="shared" si="0"/>
        <v>0.24414518834981239</v>
      </c>
      <c r="W14">
        <f t="shared" si="1"/>
        <v>0.23794964252528061</v>
      </c>
      <c r="X14">
        <f t="shared" si="2"/>
        <v>0.25515137990031989</v>
      </c>
    </row>
    <row r="15" spans="1:24" x14ac:dyDescent="0.3">
      <c r="A15" s="1">
        <v>43563</v>
      </c>
      <c r="B15" s="41">
        <v>2019</v>
      </c>
      <c r="C15" s="41">
        <v>4</v>
      </c>
      <c r="D15" s="41">
        <v>15</v>
      </c>
      <c r="E15" t="s">
        <v>68</v>
      </c>
      <c r="F15">
        <v>0.2466688376284176</v>
      </c>
      <c r="G15">
        <v>1120.855</v>
      </c>
      <c r="H15">
        <v>164.04</v>
      </c>
      <c r="I15">
        <v>956.81500000000005</v>
      </c>
      <c r="J15">
        <v>276.48</v>
      </c>
      <c r="M15" s="41">
        <v>2019</v>
      </c>
      <c r="N15" s="43"/>
      <c r="O15" s="41">
        <v>15</v>
      </c>
      <c r="P15">
        <v>0.2466688376284176</v>
      </c>
      <c r="Q15">
        <v>0.24915174930353931</v>
      </c>
      <c r="R15">
        <v>0.23873131677077711</v>
      </c>
      <c r="S15">
        <v>0.23821335878788399</v>
      </c>
      <c r="T15">
        <v>0.2442046748955842</v>
      </c>
      <c r="U15">
        <v>0.25923489454417292</v>
      </c>
      <c r="V15">
        <f t="shared" si="0"/>
        <v>0.24339398747724045</v>
      </c>
      <c r="W15">
        <f t="shared" si="1"/>
        <v>0.23821335878788399</v>
      </c>
      <c r="X15">
        <f t="shared" si="2"/>
        <v>0.24915174930353931</v>
      </c>
    </row>
    <row r="16" spans="1:24" x14ac:dyDescent="0.3">
      <c r="A16" s="1">
        <v>43570</v>
      </c>
      <c r="B16" s="41">
        <v>2019</v>
      </c>
      <c r="C16" s="41">
        <v>4</v>
      </c>
      <c r="D16" s="41">
        <v>16</v>
      </c>
      <c r="E16" t="s">
        <v>68</v>
      </c>
      <c r="F16">
        <v>0.23587884972333889</v>
      </c>
      <c r="G16">
        <v>1136.77</v>
      </c>
      <c r="H16">
        <v>171.73</v>
      </c>
      <c r="I16">
        <v>965.04</v>
      </c>
      <c r="J16">
        <v>268.14</v>
      </c>
      <c r="M16" s="41">
        <v>2019</v>
      </c>
      <c r="N16" s="43"/>
      <c r="O16" s="41">
        <v>16</v>
      </c>
      <c r="P16">
        <v>0.23587884972333889</v>
      </c>
      <c r="Q16">
        <v>0.25680005259856448</v>
      </c>
      <c r="R16">
        <v>0.23028036695954701</v>
      </c>
      <c r="S16">
        <v>0.24021929628340061</v>
      </c>
      <c r="T16">
        <v>0.245565997071372</v>
      </c>
      <c r="U16">
        <v>0.25763774690107538</v>
      </c>
      <c r="V16">
        <f t="shared" si="0"/>
        <v>0.24174891252724459</v>
      </c>
      <c r="W16">
        <f t="shared" si="1"/>
        <v>0.23028036695954701</v>
      </c>
      <c r="X16">
        <f t="shared" si="2"/>
        <v>0.25680005259856448</v>
      </c>
    </row>
    <row r="17" spans="1:24" x14ac:dyDescent="0.3">
      <c r="A17" s="1">
        <v>43577</v>
      </c>
      <c r="B17" s="41">
        <v>2019</v>
      </c>
      <c r="C17" s="41">
        <v>4</v>
      </c>
      <c r="D17" s="41">
        <v>17</v>
      </c>
      <c r="E17" t="s">
        <v>68</v>
      </c>
      <c r="F17">
        <v>0.24207109170786639</v>
      </c>
      <c r="G17">
        <v>1053.203</v>
      </c>
      <c r="H17">
        <v>174.4</v>
      </c>
      <c r="I17">
        <v>878.803</v>
      </c>
      <c r="J17">
        <v>254.95</v>
      </c>
      <c r="M17" s="41">
        <v>2019</v>
      </c>
      <c r="N17" s="43"/>
      <c r="O17" s="41">
        <v>17</v>
      </c>
      <c r="P17">
        <v>0.24207109170786639</v>
      </c>
      <c r="Q17">
        <v>0.2460344142547144</v>
      </c>
      <c r="R17">
        <v>0.2423129524393407</v>
      </c>
      <c r="S17">
        <v>0.24201494323219491</v>
      </c>
      <c r="T17">
        <v>0.24582340169134309</v>
      </c>
      <c r="U17">
        <v>0.25834878233165431</v>
      </c>
      <c r="V17">
        <f t="shared" si="0"/>
        <v>0.24365136066509194</v>
      </c>
      <c r="W17">
        <f t="shared" si="1"/>
        <v>0.24201494323219491</v>
      </c>
      <c r="X17">
        <f t="shared" si="2"/>
        <v>0.2460344142547144</v>
      </c>
    </row>
    <row r="18" spans="1:24" x14ac:dyDescent="0.3">
      <c r="A18" s="1">
        <v>43584</v>
      </c>
      <c r="B18" s="41">
        <v>2019</v>
      </c>
      <c r="C18" s="41">
        <v>4</v>
      </c>
      <c r="D18" s="41">
        <v>18</v>
      </c>
      <c r="E18" t="s">
        <v>68</v>
      </c>
      <c r="F18">
        <v>0.24732084810100041</v>
      </c>
      <c r="G18">
        <v>953.66000000000008</v>
      </c>
      <c r="H18">
        <v>191.34</v>
      </c>
      <c r="I18">
        <v>762.32</v>
      </c>
      <c r="J18">
        <v>235.86</v>
      </c>
      <c r="M18" s="41">
        <v>2019</v>
      </c>
      <c r="N18" s="43"/>
      <c r="O18" s="41">
        <v>18</v>
      </c>
      <c r="P18">
        <v>0.24732084810100041</v>
      </c>
      <c r="Q18">
        <v>0.24428215059672681</v>
      </c>
      <c r="R18">
        <v>0.24212294365441411</v>
      </c>
      <c r="S18">
        <v>0.23982248756166979</v>
      </c>
      <c r="T18">
        <v>0.2468451969938055</v>
      </c>
      <c r="U18">
        <v>0.25168644241953858</v>
      </c>
      <c r="V18">
        <f t="shared" si="0"/>
        <v>0.24407872538152336</v>
      </c>
      <c r="W18">
        <f t="shared" si="1"/>
        <v>0.23982248756166979</v>
      </c>
      <c r="X18">
        <f t="shared" si="2"/>
        <v>0.24732084810100041</v>
      </c>
    </row>
    <row r="19" spans="1:24" x14ac:dyDescent="0.3">
      <c r="A19" s="1">
        <v>43591</v>
      </c>
      <c r="B19" s="41">
        <v>2019</v>
      </c>
      <c r="C19" s="41">
        <v>5</v>
      </c>
      <c r="D19" s="41">
        <v>19</v>
      </c>
      <c r="E19" t="s">
        <v>68</v>
      </c>
      <c r="F19">
        <v>0.2481941646008376</v>
      </c>
      <c r="G19">
        <v>814.44299999999998</v>
      </c>
      <c r="H19">
        <v>111.71</v>
      </c>
      <c r="I19">
        <v>702.73299999999995</v>
      </c>
      <c r="J19">
        <v>202.14</v>
      </c>
      <c r="M19" s="41">
        <v>2019</v>
      </c>
      <c r="N19" s="43" t="s">
        <v>14</v>
      </c>
      <c r="O19" s="41">
        <v>19</v>
      </c>
      <c r="P19">
        <v>0.2481941646008376</v>
      </c>
      <c r="Q19">
        <v>0.244577858012511</v>
      </c>
      <c r="R19">
        <v>0.24179061114299319</v>
      </c>
      <c r="S19">
        <v>0.2293397139450539</v>
      </c>
      <c r="T19">
        <v>0.2396581055489066</v>
      </c>
      <c r="U19">
        <v>0.2479484322873082</v>
      </c>
      <c r="V19">
        <f t="shared" si="0"/>
        <v>0.24071209065006047</v>
      </c>
      <c r="W19">
        <f t="shared" si="1"/>
        <v>0.2293397139450539</v>
      </c>
      <c r="X19">
        <f t="shared" si="2"/>
        <v>0.2481941646008376</v>
      </c>
    </row>
    <row r="20" spans="1:24" x14ac:dyDescent="0.3">
      <c r="A20" s="1">
        <v>43598</v>
      </c>
      <c r="B20" s="41">
        <v>2019</v>
      </c>
      <c r="C20" s="41">
        <v>5</v>
      </c>
      <c r="D20" s="41">
        <v>20</v>
      </c>
      <c r="E20" t="s">
        <v>68</v>
      </c>
      <c r="F20">
        <v>0.24385550714644821</v>
      </c>
      <c r="G20">
        <v>1060.1769999999999</v>
      </c>
      <c r="H20">
        <v>327.26</v>
      </c>
      <c r="I20">
        <v>732.91700000000003</v>
      </c>
      <c r="J20">
        <v>258.52999999999997</v>
      </c>
      <c r="M20" s="41">
        <v>2019</v>
      </c>
      <c r="N20" s="43"/>
      <c r="O20" s="41">
        <v>20</v>
      </c>
      <c r="P20">
        <v>0.24385550714644821</v>
      </c>
      <c r="Q20">
        <v>0.25450333694639499</v>
      </c>
      <c r="R20">
        <v>0.23123941819875721</v>
      </c>
      <c r="S20">
        <v>0.25838465333362898</v>
      </c>
      <c r="T20">
        <v>0.23557132369359979</v>
      </c>
      <c r="U20">
        <v>0.2498349243131075</v>
      </c>
      <c r="V20">
        <f t="shared" si="0"/>
        <v>0.24471084786376585</v>
      </c>
      <c r="W20">
        <f t="shared" si="1"/>
        <v>0.23123941819875721</v>
      </c>
      <c r="X20">
        <f t="shared" si="2"/>
        <v>0.25838465333362898</v>
      </c>
    </row>
    <row r="21" spans="1:24" x14ac:dyDescent="0.3">
      <c r="A21" s="1">
        <v>43605</v>
      </c>
      <c r="B21" s="41">
        <v>2019</v>
      </c>
      <c r="C21" s="41">
        <v>5</v>
      </c>
      <c r="D21" s="41">
        <v>21</v>
      </c>
      <c r="E21" t="s">
        <v>68</v>
      </c>
      <c r="F21">
        <v>0.25017278764425482</v>
      </c>
      <c r="G21">
        <v>927.43899999999996</v>
      </c>
      <c r="H21">
        <v>186.74</v>
      </c>
      <c r="I21">
        <v>740.69900000000007</v>
      </c>
      <c r="J21">
        <v>232.02</v>
      </c>
      <c r="M21" s="41">
        <v>2019</v>
      </c>
      <c r="N21" s="43"/>
      <c r="O21" s="41">
        <v>21</v>
      </c>
      <c r="P21">
        <v>0.25017278764425482</v>
      </c>
      <c r="Q21">
        <v>0.25240743252407433</v>
      </c>
      <c r="R21">
        <v>0.2359469533660376</v>
      </c>
      <c r="S21">
        <v>0.24184623355890791</v>
      </c>
      <c r="T21">
        <v>0.23812211242531051</v>
      </c>
      <c r="U21">
        <v>0.25088397491605668</v>
      </c>
      <c r="V21">
        <f t="shared" si="0"/>
        <v>0.24369910390371702</v>
      </c>
      <c r="W21">
        <f t="shared" si="1"/>
        <v>0.2359469533660376</v>
      </c>
      <c r="X21">
        <f t="shared" si="2"/>
        <v>0.25240743252407433</v>
      </c>
    </row>
    <row r="22" spans="1:24" x14ac:dyDescent="0.3">
      <c r="A22" s="1">
        <v>43612</v>
      </c>
      <c r="B22" s="41">
        <v>2019</v>
      </c>
      <c r="C22" s="41">
        <v>5</v>
      </c>
      <c r="D22" s="41">
        <v>22</v>
      </c>
      <c r="E22" t="s">
        <v>68</v>
      </c>
      <c r="F22">
        <v>0.24314570145254921</v>
      </c>
      <c r="G22">
        <v>951.77499999999998</v>
      </c>
      <c r="H22">
        <v>152.68</v>
      </c>
      <c r="I22">
        <v>799.09500000000003</v>
      </c>
      <c r="J22">
        <v>231.42</v>
      </c>
      <c r="M22" s="41">
        <v>2019</v>
      </c>
      <c r="N22" s="43"/>
      <c r="O22" s="41">
        <v>22</v>
      </c>
      <c r="P22">
        <v>0.24314570145254921</v>
      </c>
      <c r="Q22">
        <v>0.2628142913998841</v>
      </c>
      <c r="R22">
        <v>0.24784658022627171</v>
      </c>
      <c r="S22">
        <v>0.24694747747947091</v>
      </c>
      <c r="T22">
        <v>0.23654178910246251</v>
      </c>
      <c r="U22">
        <v>0.24444013778913851</v>
      </c>
      <c r="V22">
        <f t="shared" si="0"/>
        <v>0.24745916793212772</v>
      </c>
      <c r="W22">
        <f t="shared" si="1"/>
        <v>0.23654178910246251</v>
      </c>
      <c r="X22">
        <f t="shared" si="2"/>
        <v>0.2628142913998841</v>
      </c>
    </row>
    <row r="23" spans="1:24" x14ac:dyDescent="0.3">
      <c r="A23" s="1">
        <v>43619</v>
      </c>
      <c r="B23" s="41">
        <v>2019</v>
      </c>
      <c r="C23" s="41">
        <v>6</v>
      </c>
      <c r="D23" s="41">
        <v>23</v>
      </c>
      <c r="E23" t="s">
        <v>68</v>
      </c>
      <c r="F23">
        <v>0.246237554397574</v>
      </c>
      <c r="G23">
        <v>977.755</v>
      </c>
      <c r="H23">
        <v>189.89</v>
      </c>
      <c r="I23">
        <v>787.86500000000001</v>
      </c>
      <c r="J23">
        <v>240.76</v>
      </c>
      <c r="M23" s="41">
        <v>2019</v>
      </c>
      <c r="N23" s="43" t="s">
        <v>15</v>
      </c>
      <c r="O23" s="41">
        <v>23</v>
      </c>
      <c r="P23">
        <v>0.246237554397574</v>
      </c>
      <c r="Q23">
        <v>0.25443525270893858</v>
      </c>
      <c r="R23">
        <v>0.2314431615460488</v>
      </c>
      <c r="S23">
        <v>0.24956146683697081</v>
      </c>
      <c r="T23">
        <v>0.23365136557369989</v>
      </c>
      <c r="U23">
        <v>0.23939019324026231</v>
      </c>
      <c r="V23">
        <f t="shared" si="0"/>
        <v>0.24306576021264639</v>
      </c>
      <c r="W23">
        <f t="shared" si="1"/>
        <v>0.2314431615460488</v>
      </c>
      <c r="X23">
        <f t="shared" si="2"/>
        <v>0.25443525270893858</v>
      </c>
    </row>
    <row r="24" spans="1:24" x14ac:dyDescent="0.3">
      <c r="A24" s="1">
        <v>43626</v>
      </c>
      <c r="B24" s="41">
        <v>2019</v>
      </c>
      <c r="C24" s="41">
        <v>6</v>
      </c>
      <c r="D24" s="41">
        <v>24</v>
      </c>
      <c r="E24" t="s">
        <v>68</v>
      </c>
      <c r="F24">
        <v>0.2437925385663296</v>
      </c>
      <c r="G24">
        <v>761.221</v>
      </c>
      <c r="H24">
        <v>154.12</v>
      </c>
      <c r="I24">
        <v>607.101</v>
      </c>
      <c r="J24">
        <v>185.58</v>
      </c>
      <c r="M24" s="41">
        <v>2019</v>
      </c>
      <c r="N24" s="43"/>
      <c r="O24" s="41">
        <v>24</v>
      </c>
      <c r="P24">
        <v>0.2437925385663296</v>
      </c>
      <c r="Q24">
        <v>0.25337947886817153</v>
      </c>
      <c r="R24">
        <v>0.23894533091295669</v>
      </c>
      <c r="S24">
        <v>0.2468359248270475</v>
      </c>
      <c r="T24">
        <v>0.22395792325999631</v>
      </c>
      <c r="U24">
        <v>0.2381168101719921</v>
      </c>
      <c r="V24">
        <f t="shared" si="0"/>
        <v>0.24138223928690034</v>
      </c>
      <c r="W24">
        <f t="shared" si="1"/>
        <v>0.22395792325999631</v>
      </c>
      <c r="X24">
        <f t="shared" si="2"/>
        <v>0.25337947886817153</v>
      </c>
    </row>
    <row r="25" spans="1:24" x14ac:dyDescent="0.3">
      <c r="A25" s="1">
        <v>43633</v>
      </c>
      <c r="B25" s="41">
        <v>2019</v>
      </c>
      <c r="C25" s="41">
        <v>6</v>
      </c>
      <c r="D25" s="41">
        <v>25</v>
      </c>
      <c r="E25" t="s">
        <v>68</v>
      </c>
      <c r="F25">
        <v>0.24353216682549009</v>
      </c>
      <c r="G25">
        <v>1183.704</v>
      </c>
      <c r="H25">
        <v>300.54000000000002</v>
      </c>
      <c r="I25">
        <v>883.16399999999999</v>
      </c>
      <c r="J25">
        <v>288.27</v>
      </c>
      <c r="M25" s="41">
        <v>2019</v>
      </c>
      <c r="N25" s="43"/>
      <c r="O25" s="41">
        <v>25</v>
      </c>
      <c r="P25">
        <v>0.24353216682549009</v>
      </c>
      <c r="Q25">
        <v>0.24939905671649051</v>
      </c>
      <c r="R25">
        <v>0.21932774161518501</v>
      </c>
      <c r="S25">
        <v>0.2340451715872123</v>
      </c>
      <c r="T25">
        <v>0.22123258125968481</v>
      </c>
      <c r="U25">
        <v>0.23245476812135771</v>
      </c>
      <c r="V25">
        <f t="shared" si="0"/>
        <v>0.23350734360081252</v>
      </c>
      <c r="W25">
        <f t="shared" si="1"/>
        <v>0.21932774161518501</v>
      </c>
      <c r="X25">
        <f t="shared" si="2"/>
        <v>0.24939905671649051</v>
      </c>
    </row>
    <row r="26" spans="1:24" x14ac:dyDescent="0.3">
      <c r="A26" s="1">
        <v>43640</v>
      </c>
      <c r="B26" s="41">
        <v>2019</v>
      </c>
      <c r="C26" s="41">
        <v>6</v>
      </c>
      <c r="D26" s="41">
        <v>26</v>
      </c>
      <c r="E26" t="s">
        <v>68</v>
      </c>
      <c r="F26">
        <v>0.24203556415573979</v>
      </c>
      <c r="G26">
        <v>965.35400000000004</v>
      </c>
      <c r="H26">
        <v>171.13</v>
      </c>
      <c r="I26">
        <v>794.22399999999993</v>
      </c>
      <c r="J26">
        <v>233.65</v>
      </c>
      <c r="M26" s="41">
        <v>2019</v>
      </c>
      <c r="N26" s="43"/>
      <c r="O26" s="41">
        <v>26</v>
      </c>
      <c r="P26">
        <v>0.24203556415573979</v>
      </c>
      <c r="Q26">
        <v>0.25043147138591348</v>
      </c>
      <c r="R26">
        <v>0.2392831193993703</v>
      </c>
      <c r="S26">
        <v>0.2284069306196426</v>
      </c>
      <c r="T26">
        <v>0.23956910949250779</v>
      </c>
      <c r="U26">
        <v>0.225277506232683</v>
      </c>
      <c r="V26">
        <f t="shared" si="0"/>
        <v>0.23994523901063478</v>
      </c>
      <c r="W26">
        <f t="shared" si="1"/>
        <v>0.2284069306196426</v>
      </c>
      <c r="X26">
        <f t="shared" si="2"/>
        <v>0.25043147138591348</v>
      </c>
    </row>
    <row r="27" spans="1:24" x14ac:dyDescent="0.3">
      <c r="A27" s="1">
        <v>43647</v>
      </c>
      <c r="B27" s="41">
        <v>2019</v>
      </c>
      <c r="C27" s="41">
        <v>7</v>
      </c>
      <c r="D27" s="41">
        <v>27</v>
      </c>
      <c r="E27" t="s">
        <v>68</v>
      </c>
      <c r="F27">
        <v>0.2436198227445186</v>
      </c>
      <c r="G27">
        <v>1009.729</v>
      </c>
      <c r="H27">
        <v>222.83</v>
      </c>
      <c r="I27">
        <v>786.899</v>
      </c>
      <c r="J27">
        <v>245.99</v>
      </c>
      <c r="M27" s="41">
        <v>2019</v>
      </c>
      <c r="N27" s="43" t="s">
        <v>16</v>
      </c>
      <c r="O27" s="41">
        <v>27</v>
      </c>
      <c r="P27">
        <v>0.2436198227445186</v>
      </c>
      <c r="Q27">
        <v>0.2484707431177563</v>
      </c>
      <c r="R27">
        <v>0.2433579599881088</v>
      </c>
      <c r="S27">
        <v>0.21197387594493219</v>
      </c>
      <c r="T27">
        <v>0.24462787467991959</v>
      </c>
      <c r="U27">
        <v>0.2250647826373923</v>
      </c>
      <c r="V27">
        <f t="shared" si="0"/>
        <v>0.23841005529504708</v>
      </c>
      <c r="W27">
        <f t="shared" si="1"/>
        <v>0.21197387594493219</v>
      </c>
      <c r="X27">
        <f t="shared" si="2"/>
        <v>0.2484707431177563</v>
      </c>
    </row>
    <row r="28" spans="1:24" x14ac:dyDescent="0.3">
      <c r="A28" s="1">
        <v>43654</v>
      </c>
      <c r="B28" s="41">
        <v>2019</v>
      </c>
      <c r="C28" s="41">
        <v>7</v>
      </c>
      <c r="D28" s="41">
        <v>28</v>
      </c>
      <c r="E28" t="s">
        <v>68</v>
      </c>
      <c r="F28">
        <v>0.23288434205795841</v>
      </c>
      <c r="G28">
        <v>1073.6659999999999</v>
      </c>
      <c r="H28">
        <v>319.24</v>
      </c>
      <c r="I28">
        <v>754.42600000000004</v>
      </c>
      <c r="J28">
        <v>250.04</v>
      </c>
      <c r="M28" s="41">
        <v>2019</v>
      </c>
      <c r="N28" s="43"/>
      <c r="O28" s="41">
        <v>28</v>
      </c>
      <c r="P28">
        <v>0.23288434205795841</v>
      </c>
      <c r="Q28">
        <v>0.24316604112000531</v>
      </c>
      <c r="R28">
        <v>0.25511377832089471</v>
      </c>
      <c r="S28">
        <v>0.21297455858295261</v>
      </c>
      <c r="T28">
        <v>0.2466242750331912</v>
      </c>
      <c r="U28">
        <v>0.22454221835707691</v>
      </c>
      <c r="V28">
        <f t="shared" si="0"/>
        <v>0.23815259902300046</v>
      </c>
      <c r="W28">
        <f t="shared" si="1"/>
        <v>0.21297455858295261</v>
      </c>
      <c r="X28">
        <f t="shared" si="2"/>
        <v>0.25511377832089471</v>
      </c>
    </row>
    <row r="29" spans="1:24" x14ac:dyDescent="0.3">
      <c r="A29" s="1">
        <v>43661</v>
      </c>
      <c r="B29" s="41">
        <v>2019</v>
      </c>
      <c r="C29" s="41">
        <v>7</v>
      </c>
      <c r="D29" s="41">
        <v>29</v>
      </c>
      <c r="E29" t="s">
        <v>68</v>
      </c>
      <c r="F29">
        <v>0.232142787507263</v>
      </c>
      <c r="G29">
        <v>1025.748</v>
      </c>
      <c r="H29">
        <v>183.87</v>
      </c>
      <c r="I29">
        <v>841.87800000000004</v>
      </c>
      <c r="J29">
        <v>238.12</v>
      </c>
      <c r="M29" s="41">
        <v>2019</v>
      </c>
      <c r="N29" s="43"/>
      <c r="O29" s="41">
        <v>29</v>
      </c>
      <c r="P29">
        <v>0.232142787507263</v>
      </c>
      <c r="Q29">
        <v>0.2423170121927766</v>
      </c>
      <c r="R29">
        <v>0.24111179092736651</v>
      </c>
      <c r="S29">
        <v>0.20724043732989339</v>
      </c>
      <c r="T29">
        <v>0.24473869738443421</v>
      </c>
      <c r="U29">
        <v>0.22937416749402009</v>
      </c>
      <c r="V29">
        <f t="shared" si="0"/>
        <v>0.23351014506834672</v>
      </c>
      <c r="W29">
        <f t="shared" si="1"/>
        <v>0.20724043732989339</v>
      </c>
      <c r="X29">
        <f t="shared" si="2"/>
        <v>0.24473869738443421</v>
      </c>
    </row>
    <row r="30" spans="1:24" x14ac:dyDescent="0.3">
      <c r="A30" s="1">
        <v>43668</v>
      </c>
      <c r="B30" s="41">
        <v>2019</v>
      </c>
      <c r="C30" s="41">
        <v>7</v>
      </c>
      <c r="D30" s="41">
        <v>30</v>
      </c>
      <c r="E30" t="s">
        <v>68</v>
      </c>
      <c r="F30">
        <v>0.22701787639173249</v>
      </c>
      <c r="G30">
        <v>1244.0429999999999</v>
      </c>
      <c r="H30">
        <v>292.31</v>
      </c>
      <c r="I30">
        <v>951.73299999999995</v>
      </c>
      <c r="J30">
        <v>282.42</v>
      </c>
      <c r="M30" s="41">
        <v>2019</v>
      </c>
      <c r="N30" s="43"/>
      <c r="O30" s="41">
        <v>30</v>
      </c>
      <c r="P30">
        <v>0.22701787639173249</v>
      </c>
      <c r="Q30">
        <v>0.23724873216531739</v>
      </c>
      <c r="R30">
        <v>0.2499415120824717</v>
      </c>
      <c r="S30">
        <v>0.20746023901518551</v>
      </c>
      <c r="T30">
        <v>0.24237221275030921</v>
      </c>
      <c r="U30">
        <v>0.23132558869375999</v>
      </c>
      <c r="V30">
        <f t="shared" si="0"/>
        <v>0.23280811448100325</v>
      </c>
      <c r="W30">
        <f t="shared" si="1"/>
        <v>0.20746023901518551</v>
      </c>
      <c r="X30">
        <f t="shared" si="2"/>
        <v>0.2499415120824717</v>
      </c>
    </row>
    <row r="31" spans="1:24" x14ac:dyDescent="0.3">
      <c r="A31" s="1">
        <v>43675</v>
      </c>
      <c r="B31" s="41">
        <v>2019</v>
      </c>
      <c r="C31" s="41">
        <v>7</v>
      </c>
      <c r="D31" s="41">
        <v>31</v>
      </c>
      <c r="E31" t="s">
        <v>68</v>
      </c>
      <c r="F31">
        <v>0.224334821618733</v>
      </c>
      <c r="G31">
        <v>1291.1949999999999</v>
      </c>
      <c r="H31">
        <v>222.34</v>
      </c>
      <c r="I31">
        <v>1068.855</v>
      </c>
      <c r="J31">
        <v>289.66000000000003</v>
      </c>
      <c r="M31" s="41">
        <v>2019</v>
      </c>
      <c r="N31" s="43"/>
      <c r="O31" s="41">
        <v>31</v>
      </c>
      <c r="P31">
        <v>0.224334821618733</v>
      </c>
      <c r="Q31">
        <v>0.23156053475490401</v>
      </c>
      <c r="R31">
        <v>0.23845592249181499</v>
      </c>
      <c r="S31">
        <v>0.21037307906767941</v>
      </c>
      <c r="T31">
        <v>0.2276430983387841</v>
      </c>
      <c r="U31">
        <v>0.23776548656374566</v>
      </c>
      <c r="V31">
        <f t="shared" si="0"/>
        <v>0.2264734912543831</v>
      </c>
      <c r="W31">
        <f t="shared" si="1"/>
        <v>0.21037307906767941</v>
      </c>
      <c r="X31">
        <f t="shared" si="2"/>
        <v>0.23845592249181499</v>
      </c>
    </row>
    <row r="32" spans="1:24" x14ac:dyDescent="0.3">
      <c r="A32" s="1">
        <v>43682</v>
      </c>
      <c r="B32" s="41">
        <v>2019</v>
      </c>
      <c r="C32" s="41">
        <v>8</v>
      </c>
      <c r="D32" s="41">
        <v>32</v>
      </c>
      <c r="E32" t="s">
        <v>68</v>
      </c>
      <c r="F32">
        <v>0.23472079629443129</v>
      </c>
      <c r="G32">
        <v>1380.193</v>
      </c>
      <c r="H32">
        <v>314.55</v>
      </c>
      <c r="I32">
        <v>1065.643</v>
      </c>
      <c r="J32">
        <v>323.95999999999998</v>
      </c>
      <c r="M32" s="41">
        <v>2019</v>
      </c>
      <c r="N32" s="43" t="s">
        <v>17</v>
      </c>
      <c r="O32" s="41">
        <v>32</v>
      </c>
      <c r="P32">
        <v>0.23472079629443129</v>
      </c>
      <c r="Q32">
        <v>0.2326715687405855</v>
      </c>
      <c r="R32">
        <v>0.23306474104336419</v>
      </c>
      <c r="S32">
        <v>0.21897261680179431</v>
      </c>
      <c r="T32">
        <v>0.23697524846741719</v>
      </c>
      <c r="U32">
        <v>0.22938499922326797</v>
      </c>
      <c r="V32">
        <f t="shared" si="0"/>
        <v>0.23128099426951851</v>
      </c>
      <c r="W32">
        <f t="shared" si="1"/>
        <v>0.21897261680179431</v>
      </c>
      <c r="X32">
        <f t="shared" si="2"/>
        <v>0.23697524846741719</v>
      </c>
    </row>
    <row r="33" spans="1:24" x14ac:dyDescent="0.3">
      <c r="A33" s="1">
        <v>43689</v>
      </c>
      <c r="B33" s="41">
        <v>2019</v>
      </c>
      <c r="C33" s="41">
        <v>8</v>
      </c>
      <c r="D33" s="41">
        <v>33</v>
      </c>
      <c r="E33" t="s">
        <v>68</v>
      </c>
      <c r="F33">
        <v>0.2360298962351621</v>
      </c>
      <c r="G33">
        <v>1431.2170000000001</v>
      </c>
      <c r="H33">
        <v>400.47</v>
      </c>
      <c r="I33">
        <v>1030.7470000000001</v>
      </c>
      <c r="J33">
        <v>337.81</v>
      </c>
      <c r="M33" s="41">
        <v>2019</v>
      </c>
      <c r="N33" s="43"/>
      <c r="O33" s="41">
        <v>33</v>
      </c>
      <c r="P33">
        <v>0.2360298962351621</v>
      </c>
      <c r="Q33">
        <v>0.24645035090535181</v>
      </c>
      <c r="R33">
        <v>0.23759166292686071</v>
      </c>
      <c r="S33">
        <v>0.23379224352187211</v>
      </c>
      <c r="T33">
        <v>0.23044158531330519</v>
      </c>
      <c r="U33">
        <v>0.23202556798399621</v>
      </c>
      <c r="V33">
        <f t="shared" si="0"/>
        <v>0.2368611477805104</v>
      </c>
      <c r="W33">
        <f t="shared" si="1"/>
        <v>0.23044158531330519</v>
      </c>
      <c r="X33">
        <f t="shared" si="2"/>
        <v>0.24645035090535181</v>
      </c>
    </row>
    <row r="34" spans="1:24" x14ac:dyDescent="0.3">
      <c r="A34" s="1">
        <v>43696</v>
      </c>
      <c r="B34" s="41">
        <v>2019</v>
      </c>
      <c r="C34" s="41">
        <v>8</v>
      </c>
      <c r="D34" s="41">
        <v>34</v>
      </c>
      <c r="E34" t="s">
        <v>68</v>
      </c>
      <c r="F34">
        <v>0.23808267034095801</v>
      </c>
      <c r="G34">
        <v>1648.2090000000001</v>
      </c>
      <c r="H34">
        <v>324.10000000000002</v>
      </c>
      <c r="I34">
        <v>1324.1089999999999</v>
      </c>
      <c r="J34">
        <v>392.41</v>
      </c>
      <c r="M34" s="41">
        <v>2019</v>
      </c>
      <c r="N34" s="43"/>
      <c r="O34" s="41">
        <v>34</v>
      </c>
      <c r="P34">
        <v>0.23808267034095801</v>
      </c>
      <c r="Q34">
        <v>0.2435391422394288</v>
      </c>
      <c r="R34">
        <v>0.2402035519429439</v>
      </c>
      <c r="S34">
        <v>0.2453992210894852</v>
      </c>
      <c r="T34">
        <v>0.2258907444203514</v>
      </c>
      <c r="U34">
        <v>0.23979786873065564</v>
      </c>
      <c r="V34">
        <f t="shared" si="0"/>
        <v>0.23862306600663347</v>
      </c>
      <c r="W34">
        <f t="shared" si="1"/>
        <v>0.2258907444203514</v>
      </c>
      <c r="X34">
        <f t="shared" si="2"/>
        <v>0.2453992210894852</v>
      </c>
    </row>
    <row r="35" spans="1:24" ht="15" thickBot="1" x14ac:dyDescent="0.35">
      <c r="A35" s="1">
        <v>43703</v>
      </c>
      <c r="B35" s="41">
        <v>2019</v>
      </c>
      <c r="C35" s="41">
        <v>8</v>
      </c>
      <c r="D35" s="41">
        <v>35</v>
      </c>
      <c r="E35" t="s">
        <v>68</v>
      </c>
      <c r="F35">
        <v>0.24041808630710651</v>
      </c>
      <c r="G35">
        <v>1516.816</v>
      </c>
      <c r="H35">
        <v>357.03</v>
      </c>
      <c r="I35">
        <v>1159.7860000000001</v>
      </c>
      <c r="J35">
        <v>364.67</v>
      </c>
      <c r="M35" s="41">
        <v>2019</v>
      </c>
      <c r="N35" s="43"/>
      <c r="O35" s="41">
        <v>35</v>
      </c>
      <c r="P35">
        <v>0.24041808630710651</v>
      </c>
      <c r="Q35">
        <v>0.23796535789974291</v>
      </c>
      <c r="R35">
        <v>0.24337955477361981</v>
      </c>
      <c r="S35">
        <v>0.24544329053869621</v>
      </c>
      <c r="T35">
        <v>0.22305944690622229</v>
      </c>
      <c r="U35">
        <v>0.23489330734005823</v>
      </c>
      <c r="V35">
        <f t="shared" si="0"/>
        <v>0.23805314728507754</v>
      </c>
      <c r="W35">
        <f t="shared" si="1"/>
        <v>0.22305944690622229</v>
      </c>
      <c r="X35">
        <f t="shared" si="2"/>
        <v>0.24544329053869621</v>
      </c>
    </row>
    <row r="36" spans="1:24" x14ac:dyDescent="0.3">
      <c r="A36" s="1">
        <v>43710</v>
      </c>
      <c r="B36" s="41">
        <v>2019</v>
      </c>
      <c r="C36" s="41">
        <v>9</v>
      </c>
      <c r="D36" s="41">
        <v>36</v>
      </c>
      <c r="E36" t="s">
        <v>68</v>
      </c>
      <c r="F36">
        <v>0.2419834188028045</v>
      </c>
      <c r="G36">
        <v>1391.335</v>
      </c>
      <c r="H36">
        <v>281.87</v>
      </c>
      <c r="I36">
        <v>1109.4649999999999</v>
      </c>
      <c r="J36">
        <v>336.68</v>
      </c>
      <c r="M36" s="41">
        <v>2019</v>
      </c>
      <c r="N36" s="49" t="s">
        <v>18</v>
      </c>
      <c r="O36" s="50">
        <v>36</v>
      </c>
      <c r="P36" s="51">
        <v>0.2419834188028045</v>
      </c>
      <c r="Q36" s="51">
        <v>0.23638192584755169</v>
      </c>
      <c r="R36" s="51">
        <v>0.23011878901890639</v>
      </c>
      <c r="S36" s="51">
        <v>0.24375690155356741</v>
      </c>
      <c r="T36" s="51">
        <v>0.23403233720567709</v>
      </c>
      <c r="U36" s="52">
        <v>0.22947714353931487</v>
      </c>
      <c r="V36">
        <f t="shared" si="0"/>
        <v>0.23725467448570142</v>
      </c>
      <c r="W36">
        <f t="shared" si="1"/>
        <v>0.23011878901890639</v>
      </c>
      <c r="X36">
        <f t="shared" si="2"/>
        <v>0.24375690155356741</v>
      </c>
    </row>
    <row r="37" spans="1:24" x14ac:dyDescent="0.3">
      <c r="A37" s="1">
        <v>43717</v>
      </c>
      <c r="B37" s="41">
        <v>2019</v>
      </c>
      <c r="C37" s="41">
        <v>9</v>
      </c>
      <c r="D37" s="41">
        <v>37</v>
      </c>
      <c r="E37" t="s">
        <v>68</v>
      </c>
      <c r="F37">
        <v>0.2359672561321258</v>
      </c>
      <c r="G37">
        <v>1564.751</v>
      </c>
      <c r="H37">
        <v>322.39999999999998</v>
      </c>
      <c r="I37">
        <v>1242.3510000000001</v>
      </c>
      <c r="J37">
        <v>369.23</v>
      </c>
      <c r="M37" s="41">
        <v>2019</v>
      </c>
      <c r="N37" s="53"/>
      <c r="O37" s="37">
        <v>37</v>
      </c>
      <c r="P37" s="36">
        <v>0.2359672561321258</v>
      </c>
      <c r="Q37" s="36"/>
      <c r="R37" s="36">
        <v>0.24003914448340499</v>
      </c>
      <c r="S37" s="36">
        <v>0.24122032067179019</v>
      </c>
      <c r="T37" s="36">
        <v>0.22303114984158501</v>
      </c>
      <c r="U37" s="54"/>
      <c r="V37">
        <f t="shared" si="0"/>
        <v>0.2350644677822265</v>
      </c>
      <c r="W37">
        <f t="shared" si="1"/>
        <v>0.22303114984158501</v>
      </c>
      <c r="X37">
        <f t="shared" si="2"/>
        <v>0.24122032067179019</v>
      </c>
    </row>
    <row r="38" spans="1:24" x14ac:dyDescent="0.3">
      <c r="A38" s="1">
        <v>43724</v>
      </c>
      <c r="B38" s="41">
        <v>2019</v>
      </c>
      <c r="C38" s="41">
        <v>9</v>
      </c>
      <c r="D38" s="41">
        <v>38</v>
      </c>
      <c r="E38" t="s">
        <v>68</v>
      </c>
      <c r="F38">
        <v>0.23941158157817399</v>
      </c>
      <c r="G38">
        <v>1718.5050000000001</v>
      </c>
      <c r="H38">
        <v>413.05</v>
      </c>
      <c r="I38">
        <v>1305.4549999999999</v>
      </c>
      <c r="J38">
        <v>411.43</v>
      </c>
      <c r="M38" s="41">
        <v>2019</v>
      </c>
      <c r="N38" s="53"/>
      <c r="O38" s="37">
        <v>38</v>
      </c>
      <c r="P38" s="36">
        <v>0.23941158157817399</v>
      </c>
      <c r="Q38" s="36"/>
      <c r="R38" s="36">
        <v>0.23146104514572349</v>
      </c>
      <c r="S38" s="36">
        <v>0.24556643013526519</v>
      </c>
      <c r="T38" s="36">
        <v>0.22914250893695401</v>
      </c>
      <c r="U38" s="54"/>
      <c r="V38">
        <f t="shared" si="0"/>
        <v>0.23639539144902919</v>
      </c>
      <c r="W38">
        <f t="shared" si="1"/>
        <v>0.22914250893695401</v>
      </c>
      <c r="X38">
        <f t="shared" si="2"/>
        <v>0.24556643013526519</v>
      </c>
    </row>
    <row r="39" spans="1:24" x14ac:dyDescent="0.3">
      <c r="A39" s="1">
        <v>43731</v>
      </c>
      <c r="B39" s="41">
        <v>2019</v>
      </c>
      <c r="C39" s="41">
        <v>9</v>
      </c>
      <c r="D39" s="41">
        <v>39</v>
      </c>
      <c r="E39" t="s">
        <v>68</v>
      </c>
      <c r="F39">
        <v>0.2364114091561885</v>
      </c>
      <c r="G39">
        <v>1564.6030000000001</v>
      </c>
      <c r="H39">
        <v>276.08</v>
      </c>
      <c r="I39">
        <v>1288.5229999999999</v>
      </c>
      <c r="J39">
        <v>369.89</v>
      </c>
      <c r="M39" s="41">
        <v>2019</v>
      </c>
      <c r="N39" s="53"/>
      <c r="O39" s="37">
        <v>39</v>
      </c>
      <c r="P39" s="36">
        <v>0.2364114091561885</v>
      </c>
      <c r="Q39" s="36">
        <v>0.2204242262348087</v>
      </c>
      <c r="R39" s="36">
        <v>0.2250526093747646</v>
      </c>
      <c r="S39" s="36">
        <v>0.2422490013689558</v>
      </c>
      <c r="T39" s="36">
        <v>0.21555864857807469</v>
      </c>
      <c r="U39" s="54"/>
      <c r="V39">
        <f t="shared" si="0"/>
        <v>0.22793917894255844</v>
      </c>
      <c r="W39">
        <f t="shared" si="1"/>
        <v>0.21555864857807469</v>
      </c>
      <c r="X39">
        <f t="shared" si="2"/>
        <v>0.2422490013689558</v>
      </c>
    </row>
    <row r="40" spans="1:24" ht="15" thickBot="1" x14ac:dyDescent="0.35">
      <c r="A40" s="1">
        <v>43738</v>
      </c>
      <c r="B40" s="41">
        <v>2019</v>
      </c>
      <c r="C40" s="41">
        <v>9</v>
      </c>
      <c r="D40" s="41">
        <v>40</v>
      </c>
      <c r="E40" t="s">
        <v>68</v>
      </c>
      <c r="F40">
        <v>0.23618624062987931</v>
      </c>
      <c r="G40">
        <v>1621.644</v>
      </c>
      <c r="H40">
        <v>238.81</v>
      </c>
      <c r="I40">
        <v>1382.8340000000001</v>
      </c>
      <c r="J40">
        <v>383.01</v>
      </c>
      <c r="M40" s="41">
        <v>2019</v>
      </c>
      <c r="N40" s="55"/>
      <c r="O40" s="56">
        <v>40</v>
      </c>
      <c r="P40" s="57">
        <v>0.23618624062987931</v>
      </c>
      <c r="Q40" s="57">
        <v>0.2459529000325249</v>
      </c>
      <c r="R40" s="57">
        <v>0.23502791905111931</v>
      </c>
      <c r="S40" s="57">
        <v>0.24553503784189101</v>
      </c>
      <c r="T40" s="57">
        <v>0.23329081606256041</v>
      </c>
      <c r="U40" s="58"/>
      <c r="V40">
        <f t="shared" si="0"/>
        <v>0.23919858272359501</v>
      </c>
      <c r="W40">
        <f t="shared" si="1"/>
        <v>0.23329081606256041</v>
      </c>
      <c r="X40">
        <f t="shared" si="2"/>
        <v>0.2459529000325249</v>
      </c>
    </row>
    <row r="41" spans="1:24" x14ac:dyDescent="0.3">
      <c r="A41" s="1">
        <v>43745</v>
      </c>
      <c r="B41" s="41">
        <v>2019</v>
      </c>
      <c r="C41" s="41">
        <v>10</v>
      </c>
      <c r="D41" s="41">
        <v>41</v>
      </c>
      <c r="E41" t="s">
        <v>68</v>
      </c>
      <c r="F41">
        <v>0.23483935230263511</v>
      </c>
      <c r="G41">
        <v>1742.8510000000001</v>
      </c>
      <c r="H41">
        <v>294.02</v>
      </c>
      <c r="I41">
        <v>1448.8309999999999</v>
      </c>
      <c r="J41">
        <v>409.29</v>
      </c>
      <c r="M41" s="41">
        <v>2019</v>
      </c>
      <c r="N41" s="43" t="s">
        <v>19</v>
      </c>
      <c r="O41" s="41">
        <v>41</v>
      </c>
      <c r="P41">
        <v>0.23483935230263511</v>
      </c>
      <c r="Q41">
        <v>0.24864816850426921</v>
      </c>
      <c r="R41">
        <v>0.22821355896942469</v>
      </c>
      <c r="S41">
        <v>0.2372378592666006</v>
      </c>
      <c r="T41">
        <v>0.24119819469940201</v>
      </c>
      <c r="V41">
        <f t="shared" si="0"/>
        <v>0.23802742674846633</v>
      </c>
      <c r="W41">
        <f t="shared" si="1"/>
        <v>0.22821355896942469</v>
      </c>
      <c r="X41">
        <f t="shared" si="2"/>
        <v>0.24864816850426921</v>
      </c>
    </row>
    <row r="42" spans="1:24" x14ac:dyDescent="0.3">
      <c r="A42" s="1">
        <v>43752</v>
      </c>
      <c r="B42" s="41">
        <v>2019</v>
      </c>
      <c r="C42" s="41">
        <v>10</v>
      </c>
      <c r="D42" s="41">
        <v>42</v>
      </c>
      <c r="E42" t="s">
        <v>68</v>
      </c>
      <c r="F42">
        <v>0.24442773449981761</v>
      </c>
      <c r="G42">
        <v>1674.319</v>
      </c>
      <c r="H42">
        <v>494.82000000000011</v>
      </c>
      <c r="I42">
        <v>1179.499</v>
      </c>
      <c r="J42">
        <v>409.25</v>
      </c>
      <c r="M42" s="41">
        <v>2019</v>
      </c>
      <c r="N42" s="43"/>
      <c r="O42" s="41">
        <v>42</v>
      </c>
      <c r="P42">
        <v>0.24442773449981761</v>
      </c>
      <c r="Q42">
        <v>0.24218345463960109</v>
      </c>
      <c r="R42">
        <v>0.23579940730902449</v>
      </c>
      <c r="S42">
        <v>0.24007308099006741</v>
      </c>
      <c r="T42">
        <v>0.226480729717741</v>
      </c>
      <c r="V42">
        <f t="shared" si="0"/>
        <v>0.2377928814312503</v>
      </c>
      <c r="W42">
        <f t="shared" si="1"/>
        <v>0.226480729717741</v>
      </c>
      <c r="X42">
        <f t="shared" si="2"/>
        <v>0.24442773449981761</v>
      </c>
    </row>
    <row r="43" spans="1:24" x14ac:dyDescent="0.3">
      <c r="A43" s="1">
        <v>43759</v>
      </c>
      <c r="B43" s="41">
        <v>2019</v>
      </c>
      <c r="C43" s="41">
        <v>10</v>
      </c>
      <c r="D43" s="41">
        <v>43</v>
      </c>
      <c r="E43" t="s">
        <v>68</v>
      </c>
      <c r="F43">
        <v>0.24368102583891879</v>
      </c>
      <c r="G43">
        <v>2845.3589999999999</v>
      </c>
      <c r="H43">
        <v>1333.35</v>
      </c>
      <c r="I43">
        <v>1512.009</v>
      </c>
      <c r="J43">
        <v>693.36</v>
      </c>
      <c r="M43" s="41">
        <v>2019</v>
      </c>
      <c r="N43" s="43"/>
      <c r="O43" s="41">
        <v>43</v>
      </c>
      <c r="P43">
        <v>0.24368102583891879</v>
      </c>
      <c r="Q43">
        <v>0.24475656766003151</v>
      </c>
      <c r="R43">
        <v>0.22937000852143241</v>
      </c>
      <c r="S43">
        <v>0.242042683206002</v>
      </c>
      <c r="T43">
        <v>0.234538606687868</v>
      </c>
      <c r="V43">
        <f t="shared" si="0"/>
        <v>0.23887777838285054</v>
      </c>
      <c r="W43">
        <f t="shared" si="1"/>
        <v>0.22937000852143241</v>
      </c>
      <c r="X43">
        <f t="shared" si="2"/>
        <v>0.24475656766003151</v>
      </c>
    </row>
    <row r="44" spans="1:24" x14ac:dyDescent="0.3">
      <c r="A44" s="1">
        <v>43766</v>
      </c>
      <c r="B44" s="41">
        <v>2019</v>
      </c>
      <c r="C44" s="41">
        <v>10</v>
      </c>
      <c r="D44" s="41">
        <v>44</v>
      </c>
      <c r="E44" t="s">
        <v>68</v>
      </c>
      <c r="F44">
        <v>0.24158353056651821</v>
      </c>
      <c r="G44">
        <v>2504.2269999999999</v>
      </c>
      <c r="H44">
        <v>1117.95</v>
      </c>
      <c r="I44">
        <v>1386.277</v>
      </c>
      <c r="J44">
        <v>604.98</v>
      </c>
      <c r="M44" s="41">
        <v>2019</v>
      </c>
      <c r="N44" s="43"/>
      <c r="O44" s="41">
        <v>44</v>
      </c>
      <c r="P44">
        <v>0.24158353056651821</v>
      </c>
      <c r="Q44">
        <v>0.2440569267054474</v>
      </c>
      <c r="R44">
        <v>0.23246382073499669</v>
      </c>
      <c r="S44">
        <v>0.2380202918640022</v>
      </c>
      <c r="T44">
        <v>0.2396180736169275</v>
      </c>
      <c r="V44">
        <f t="shared" si="0"/>
        <v>0.23914852869757838</v>
      </c>
      <c r="W44">
        <f t="shared" si="1"/>
        <v>0.23246382073499669</v>
      </c>
      <c r="X44">
        <f t="shared" si="2"/>
        <v>0.2440569267054474</v>
      </c>
    </row>
    <row r="45" spans="1:24" x14ac:dyDescent="0.3">
      <c r="A45" s="1">
        <v>43773</v>
      </c>
      <c r="B45" s="41">
        <v>2019</v>
      </c>
      <c r="C45" s="41">
        <v>11</v>
      </c>
      <c r="D45" s="41">
        <v>45</v>
      </c>
      <c r="E45" t="s">
        <v>68</v>
      </c>
      <c r="F45">
        <v>0.24296998770260239</v>
      </c>
      <c r="G45">
        <v>2256.5749999999998</v>
      </c>
      <c r="H45">
        <v>575.91</v>
      </c>
      <c r="I45">
        <v>1680.665</v>
      </c>
      <c r="J45">
        <v>548.28</v>
      </c>
      <c r="M45" s="41">
        <v>2019</v>
      </c>
      <c r="N45" s="43" t="s">
        <v>20</v>
      </c>
      <c r="O45" s="41">
        <v>45</v>
      </c>
      <c r="P45">
        <v>0.24296998770260239</v>
      </c>
      <c r="Q45">
        <v>0.2475504310235046</v>
      </c>
      <c r="R45">
        <v>0.244355286544651</v>
      </c>
      <c r="S45">
        <v>0.2349621577798478</v>
      </c>
      <c r="T45">
        <v>0.22926971438088101</v>
      </c>
      <c r="V45">
        <f t="shared" si="0"/>
        <v>0.23982151548629735</v>
      </c>
      <c r="W45">
        <f t="shared" si="1"/>
        <v>0.22926971438088101</v>
      </c>
      <c r="X45">
        <f t="shared" si="2"/>
        <v>0.2475504310235046</v>
      </c>
    </row>
    <row r="46" spans="1:24" x14ac:dyDescent="0.3">
      <c r="A46" s="1">
        <v>43780</v>
      </c>
      <c r="B46" s="41">
        <v>2019</v>
      </c>
      <c r="C46" s="41">
        <v>11</v>
      </c>
      <c r="D46" s="41">
        <v>46</v>
      </c>
      <c r="E46" t="s">
        <v>68</v>
      </c>
      <c r="F46">
        <v>0.23947499212852491</v>
      </c>
      <c r="G46">
        <v>1537.1959999999999</v>
      </c>
      <c r="H46">
        <v>129.27000000000001</v>
      </c>
      <c r="I46">
        <v>1407.9259999999999</v>
      </c>
      <c r="J46">
        <v>368.12</v>
      </c>
      <c r="M46" s="41">
        <v>2019</v>
      </c>
      <c r="N46" s="43"/>
      <c r="O46" s="41">
        <v>46</v>
      </c>
      <c r="P46">
        <v>0.23947499212852491</v>
      </c>
      <c r="Q46">
        <v>0.24510242596713541</v>
      </c>
      <c r="R46">
        <v>0.23648213433508719</v>
      </c>
      <c r="S46">
        <v>0.24663495617831069</v>
      </c>
      <c r="T46">
        <v>0.23627795352163691</v>
      </c>
      <c r="V46">
        <f t="shared" si="0"/>
        <v>0.24079449242613901</v>
      </c>
      <c r="W46">
        <f t="shared" si="1"/>
        <v>0.23627795352163691</v>
      </c>
      <c r="X46">
        <f t="shared" si="2"/>
        <v>0.24663495617831069</v>
      </c>
    </row>
    <row r="47" spans="1:24" x14ac:dyDescent="0.3">
      <c r="A47" s="1">
        <v>43787</v>
      </c>
      <c r="B47" s="41">
        <v>2019</v>
      </c>
      <c r="C47" s="41">
        <v>11</v>
      </c>
      <c r="D47" s="41">
        <v>47</v>
      </c>
      <c r="E47" t="s">
        <v>68</v>
      </c>
      <c r="F47">
        <v>0.24654386015593149</v>
      </c>
      <c r="G47">
        <v>2180.8290000000002</v>
      </c>
      <c r="H47">
        <v>162.41999999999999</v>
      </c>
      <c r="I47">
        <v>2018.4090000000001</v>
      </c>
      <c r="J47">
        <v>537.67000000000007</v>
      </c>
      <c r="M47" s="41">
        <v>2019</v>
      </c>
      <c r="N47" s="43"/>
      <c r="O47" s="41">
        <v>47</v>
      </c>
      <c r="P47">
        <v>0.24654386015593149</v>
      </c>
      <c r="Q47">
        <v>0.24299048042587451</v>
      </c>
      <c r="R47">
        <v>0.2297168035588128</v>
      </c>
      <c r="S47">
        <v>0.24170419885942099</v>
      </c>
      <c r="T47">
        <v>0.25988993904550628</v>
      </c>
      <c r="V47">
        <f t="shared" si="0"/>
        <v>0.24416905640910924</v>
      </c>
      <c r="W47">
        <f t="shared" si="1"/>
        <v>0.2297168035588128</v>
      </c>
      <c r="X47">
        <f t="shared" si="2"/>
        <v>0.25988993904550628</v>
      </c>
    </row>
    <row r="48" spans="1:24" x14ac:dyDescent="0.3">
      <c r="A48" s="1">
        <v>43794</v>
      </c>
      <c r="B48" s="41">
        <v>2019</v>
      </c>
      <c r="C48" s="41">
        <v>11</v>
      </c>
      <c r="D48" s="41">
        <v>48</v>
      </c>
      <c r="E48" t="s">
        <v>68</v>
      </c>
      <c r="F48">
        <v>0.2543210186288653</v>
      </c>
      <c r="G48">
        <v>1992.875</v>
      </c>
      <c r="H48">
        <v>46.02</v>
      </c>
      <c r="I48">
        <v>1946.855</v>
      </c>
      <c r="J48">
        <v>506.83</v>
      </c>
      <c r="M48" s="41">
        <v>2019</v>
      </c>
      <c r="N48" s="43"/>
      <c r="O48" s="41">
        <v>48</v>
      </c>
      <c r="P48">
        <v>0.2543210186288653</v>
      </c>
      <c r="Q48">
        <v>0.24298646448598871</v>
      </c>
      <c r="R48">
        <v>0.2275089959350621</v>
      </c>
      <c r="S48">
        <v>0.24294083955802689</v>
      </c>
      <c r="T48">
        <v>0.249867185745553</v>
      </c>
      <c r="V48">
        <f t="shared" si="0"/>
        <v>0.24352490087069922</v>
      </c>
      <c r="W48">
        <f t="shared" si="1"/>
        <v>0.2275089959350621</v>
      </c>
      <c r="X48">
        <f t="shared" si="2"/>
        <v>0.2543210186288653</v>
      </c>
    </row>
    <row r="49" spans="1:24" x14ac:dyDescent="0.3">
      <c r="A49" s="1">
        <v>43801</v>
      </c>
      <c r="B49" s="41">
        <v>2019</v>
      </c>
      <c r="C49" s="41">
        <v>12</v>
      </c>
      <c r="D49" s="41">
        <v>49</v>
      </c>
      <c r="E49" t="s">
        <v>68</v>
      </c>
      <c r="F49">
        <v>0.24477694149965321</v>
      </c>
      <c r="G49">
        <v>1721.1179999999999</v>
      </c>
      <c r="H49">
        <v>-625.74</v>
      </c>
      <c r="I49">
        <v>2346.8580000000002</v>
      </c>
      <c r="J49">
        <v>421.29</v>
      </c>
      <c r="M49" s="41">
        <v>2019</v>
      </c>
      <c r="N49" s="43" t="s">
        <v>21</v>
      </c>
      <c r="O49" s="41">
        <v>49</v>
      </c>
      <c r="P49">
        <v>0.24477694149965321</v>
      </c>
      <c r="Q49">
        <v>0.24285619788767829</v>
      </c>
      <c r="R49">
        <v>0.23539218091393649</v>
      </c>
      <c r="S49">
        <v>0.2378667673745051</v>
      </c>
      <c r="T49">
        <v>0.25320601726696729</v>
      </c>
      <c r="V49">
        <f t="shared" si="0"/>
        <v>0.24281962098854809</v>
      </c>
      <c r="W49">
        <f t="shared" si="1"/>
        <v>0.23539218091393649</v>
      </c>
      <c r="X49">
        <f t="shared" si="2"/>
        <v>0.25320601726696729</v>
      </c>
    </row>
    <row r="50" spans="1:24" x14ac:dyDescent="0.3">
      <c r="A50" s="1">
        <v>43808</v>
      </c>
      <c r="B50" s="41">
        <v>2019</v>
      </c>
      <c r="C50" s="41">
        <v>12</v>
      </c>
      <c r="D50" s="41">
        <v>50</v>
      </c>
      <c r="E50" t="s">
        <v>68</v>
      </c>
      <c r="F50">
        <v>0.23913066852078169</v>
      </c>
      <c r="G50">
        <v>1395.095</v>
      </c>
      <c r="H50">
        <v>117.98</v>
      </c>
      <c r="I50">
        <v>1277.115</v>
      </c>
      <c r="J50">
        <v>333.61</v>
      </c>
      <c r="M50" s="41">
        <v>2019</v>
      </c>
      <c r="N50" s="43"/>
      <c r="O50" s="41">
        <v>50</v>
      </c>
      <c r="P50">
        <v>0.23913066852078169</v>
      </c>
      <c r="Q50">
        <v>0.24564710514037469</v>
      </c>
      <c r="R50">
        <v>0.21721342497115001</v>
      </c>
      <c r="T50">
        <v>0.25096616710380498</v>
      </c>
      <c r="V50">
        <f t="shared" si="0"/>
        <v>0.23823934143402786</v>
      </c>
      <c r="W50">
        <f t="shared" si="1"/>
        <v>0.21721342497115001</v>
      </c>
      <c r="X50">
        <f t="shared" si="2"/>
        <v>0.25096616710380498</v>
      </c>
    </row>
    <row r="51" spans="1:24" x14ac:dyDescent="0.3">
      <c r="A51" s="1">
        <v>43815</v>
      </c>
      <c r="B51" s="41">
        <v>2019</v>
      </c>
      <c r="C51" s="41">
        <v>12</v>
      </c>
      <c r="D51" s="41">
        <v>51</v>
      </c>
      <c r="E51" t="s">
        <v>68</v>
      </c>
      <c r="F51">
        <v>0.24972679511679149</v>
      </c>
      <c r="G51">
        <v>1368.9359999999999</v>
      </c>
      <c r="H51">
        <v>149.6</v>
      </c>
      <c r="I51">
        <v>1219.336</v>
      </c>
      <c r="J51">
        <v>341.86</v>
      </c>
      <c r="M51" s="41">
        <v>2019</v>
      </c>
      <c r="N51" s="43"/>
      <c r="O51" s="41">
        <v>51</v>
      </c>
      <c r="P51">
        <v>0.24972679511679149</v>
      </c>
      <c r="Q51">
        <v>0.24769481211830249</v>
      </c>
      <c r="R51">
        <v>0.22831495027520579</v>
      </c>
      <c r="S51">
        <v>0.24287086706943781</v>
      </c>
      <c r="T51">
        <v>0.25620571838040018</v>
      </c>
      <c r="V51">
        <f t="shared" si="0"/>
        <v>0.24496262859202753</v>
      </c>
      <c r="W51">
        <f t="shared" si="1"/>
        <v>0.22831495027520579</v>
      </c>
      <c r="X51">
        <f t="shared" si="2"/>
        <v>0.25620571838040018</v>
      </c>
    </row>
    <row r="52" spans="1:24" x14ac:dyDescent="0.3">
      <c r="A52" s="1">
        <v>43822</v>
      </c>
      <c r="B52" s="41">
        <v>2019</v>
      </c>
      <c r="C52" s="41">
        <v>12</v>
      </c>
      <c r="D52" s="41">
        <v>52</v>
      </c>
      <c r="E52" t="s">
        <v>68</v>
      </c>
      <c r="F52">
        <v>0.2528171717240954</v>
      </c>
      <c r="G52">
        <v>1167.1279999999999</v>
      </c>
      <c r="H52">
        <v>44.66</v>
      </c>
      <c r="I52">
        <v>1122.4680000000001</v>
      </c>
      <c r="J52">
        <v>295.07</v>
      </c>
      <c r="M52" s="41">
        <v>2019</v>
      </c>
      <c r="N52" s="43"/>
      <c r="O52" s="41">
        <v>52</v>
      </c>
      <c r="P52">
        <v>0.2528171717240954</v>
      </c>
      <c r="Q52">
        <v>0.24297232721797121</v>
      </c>
      <c r="R52">
        <v>0.2101816153650628</v>
      </c>
      <c r="S52">
        <v>0.25049995681916981</v>
      </c>
      <c r="T52">
        <v>0.25518970135029689</v>
      </c>
      <c r="V52">
        <f t="shared" si="0"/>
        <v>0.24233215449531925</v>
      </c>
      <c r="W52">
        <f t="shared" si="1"/>
        <v>0.2101816153650628</v>
      </c>
      <c r="X52">
        <f t="shared" si="2"/>
        <v>0.25518970135029689</v>
      </c>
    </row>
    <row r="53" spans="1:24" x14ac:dyDescent="0.3">
      <c r="A53" s="1">
        <v>43829</v>
      </c>
      <c r="B53" s="41">
        <v>2019</v>
      </c>
      <c r="C53" s="41">
        <v>12</v>
      </c>
      <c r="D53" s="41">
        <v>53</v>
      </c>
      <c r="E53" t="s">
        <v>68</v>
      </c>
      <c r="F53">
        <v>0.2475023752381634</v>
      </c>
      <c r="G53">
        <v>1172.5139999999999</v>
      </c>
      <c r="H53">
        <v>124.48</v>
      </c>
      <c r="I53">
        <v>1048.0340000000001</v>
      </c>
      <c r="J53">
        <v>290.2</v>
      </c>
      <c r="M53" s="41">
        <v>2019</v>
      </c>
      <c r="N53" s="43"/>
      <c r="O53" s="41">
        <v>53</v>
      </c>
      <c r="P53">
        <v>0.2475023752381634</v>
      </c>
      <c r="Q53">
        <v>0.2331840312711557</v>
      </c>
      <c r="R53">
        <v>0.24059127922673729</v>
      </c>
      <c r="S53">
        <v>0.23952593522931601</v>
      </c>
      <c r="T53">
        <v>0.25518372148298551</v>
      </c>
      <c r="V53">
        <f t="shared" si="0"/>
        <v>0.24319746848967155</v>
      </c>
      <c r="W53">
        <f t="shared" si="1"/>
        <v>0.2331840312711557</v>
      </c>
      <c r="X53">
        <f t="shared" si="2"/>
        <v>0.25518372148298551</v>
      </c>
    </row>
    <row r="54" spans="1:24" x14ac:dyDescent="0.3">
      <c r="A54" s="1">
        <v>43836</v>
      </c>
      <c r="B54" s="41">
        <v>2020</v>
      </c>
      <c r="C54" s="41">
        <v>1</v>
      </c>
      <c r="D54" s="41">
        <v>2</v>
      </c>
      <c r="E54" t="s">
        <v>68</v>
      </c>
      <c r="F54">
        <v>0.25180762512438759</v>
      </c>
      <c r="G54">
        <v>1404.8820000000001</v>
      </c>
      <c r="H54">
        <v>163.11000000000001</v>
      </c>
      <c r="I54">
        <v>1241.7719999999999</v>
      </c>
      <c r="J54">
        <v>353.76</v>
      </c>
      <c r="M54" s="41"/>
      <c r="N54" s="41"/>
      <c r="O54" s="41"/>
    </row>
    <row r="55" spans="1:24" x14ac:dyDescent="0.3">
      <c r="A55" s="1">
        <v>43843</v>
      </c>
      <c r="B55" s="41">
        <v>2020</v>
      </c>
      <c r="C55" s="41">
        <v>1</v>
      </c>
      <c r="D55" s="41">
        <v>3</v>
      </c>
      <c r="E55" t="s">
        <v>68</v>
      </c>
      <c r="F55">
        <v>0.25906579501804072</v>
      </c>
      <c r="G55">
        <v>1226.9469999999999</v>
      </c>
      <c r="H55">
        <v>52.61</v>
      </c>
      <c r="I55">
        <v>1174.337</v>
      </c>
      <c r="J55">
        <v>317.86</v>
      </c>
      <c r="M55" s="41"/>
      <c r="N55" s="41"/>
      <c r="O55" s="41"/>
    </row>
    <row r="56" spans="1:24" x14ac:dyDescent="0.3">
      <c r="A56" s="1">
        <v>43850</v>
      </c>
      <c r="B56" s="41">
        <v>2020</v>
      </c>
      <c r="C56" s="41">
        <v>1</v>
      </c>
      <c r="D56" s="41">
        <v>4</v>
      </c>
      <c r="E56" t="s">
        <v>68</v>
      </c>
      <c r="F56">
        <v>0.24808977142299629</v>
      </c>
      <c r="G56">
        <v>1260.713</v>
      </c>
      <c r="H56">
        <v>199.35</v>
      </c>
      <c r="I56">
        <v>1061.3630000000001</v>
      </c>
      <c r="J56">
        <v>312.77</v>
      </c>
      <c r="M56" s="41"/>
      <c r="N56" s="41"/>
      <c r="O56" s="41"/>
    </row>
    <row r="57" spans="1:24" x14ac:dyDescent="0.3">
      <c r="A57" s="1">
        <v>43857</v>
      </c>
      <c r="B57" s="41">
        <v>2020</v>
      </c>
      <c r="C57" s="41">
        <v>1</v>
      </c>
      <c r="D57" s="41">
        <v>5</v>
      </c>
      <c r="E57" t="s">
        <v>68</v>
      </c>
      <c r="F57">
        <v>0.23737055566456819</v>
      </c>
      <c r="G57">
        <v>1355.6020000000001</v>
      </c>
      <c r="H57">
        <v>120.84</v>
      </c>
      <c r="I57">
        <v>1234.7619999999999</v>
      </c>
      <c r="J57">
        <v>321.77999999999997</v>
      </c>
      <c r="M57" s="41"/>
      <c r="N57" s="41"/>
      <c r="O57" s="41"/>
    </row>
    <row r="58" spans="1:24" x14ac:dyDescent="0.3">
      <c r="A58" s="1">
        <v>43864</v>
      </c>
      <c r="B58" s="41">
        <v>2020</v>
      </c>
      <c r="C58" s="41">
        <v>2</v>
      </c>
      <c r="D58" s="41">
        <v>6</v>
      </c>
      <c r="E58" t="s">
        <v>68</v>
      </c>
      <c r="F58">
        <v>0.23898608890383879</v>
      </c>
      <c r="G58">
        <v>1302.126</v>
      </c>
      <c r="H58">
        <v>192.89</v>
      </c>
      <c r="I58">
        <v>1109.2360000000001</v>
      </c>
      <c r="J58">
        <v>311.19</v>
      </c>
      <c r="M58" s="41"/>
      <c r="N58" s="41"/>
      <c r="O58" s="41"/>
    </row>
    <row r="59" spans="1:24" x14ac:dyDescent="0.3">
      <c r="A59" s="1">
        <v>43871</v>
      </c>
      <c r="B59" s="41">
        <v>2020</v>
      </c>
      <c r="C59" s="41">
        <v>2</v>
      </c>
      <c r="D59" s="41">
        <v>7</v>
      </c>
      <c r="E59" t="s">
        <v>68</v>
      </c>
      <c r="F59">
        <v>0.2343748022407233</v>
      </c>
      <c r="G59">
        <v>1185.153</v>
      </c>
      <c r="H59">
        <v>18.61</v>
      </c>
      <c r="I59">
        <v>1166.5429999999999</v>
      </c>
      <c r="J59">
        <v>277.77</v>
      </c>
      <c r="M59" s="41"/>
      <c r="N59" s="41"/>
      <c r="O59" s="41"/>
    </row>
    <row r="60" spans="1:24" x14ac:dyDescent="0.3">
      <c r="A60" s="1">
        <v>43878</v>
      </c>
      <c r="B60" s="41">
        <v>2020</v>
      </c>
      <c r="C60" s="41">
        <v>2</v>
      </c>
      <c r="D60" s="41">
        <v>8</v>
      </c>
      <c r="E60" t="s">
        <v>68</v>
      </c>
      <c r="F60">
        <v>0.23606711945951661</v>
      </c>
      <c r="G60">
        <v>1115.742</v>
      </c>
      <c r="H60">
        <v>112.2</v>
      </c>
      <c r="I60">
        <v>1003.542</v>
      </c>
      <c r="J60">
        <v>263.39</v>
      </c>
      <c r="M60" s="41"/>
      <c r="N60" s="41"/>
      <c r="O60" s="41"/>
    </row>
    <row r="61" spans="1:24" x14ac:dyDescent="0.3">
      <c r="A61" s="1">
        <v>43885</v>
      </c>
      <c r="B61" s="41">
        <v>2020</v>
      </c>
      <c r="C61" s="41">
        <v>2</v>
      </c>
      <c r="D61" s="41">
        <v>9</v>
      </c>
      <c r="E61" t="s">
        <v>68</v>
      </c>
      <c r="F61">
        <v>0.23640976722831361</v>
      </c>
      <c r="G61">
        <v>1374.3510000000001</v>
      </c>
      <c r="H61">
        <v>270.35000000000002</v>
      </c>
      <c r="I61">
        <v>1104.001</v>
      </c>
      <c r="J61">
        <v>324.91000000000003</v>
      </c>
      <c r="M61" s="41"/>
      <c r="N61" s="41"/>
      <c r="O61" s="41"/>
    </row>
    <row r="62" spans="1:24" x14ac:dyDescent="0.3">
      <c r="A62" s="1">
        <v>43892</v>
      </c>
      <c r="B62" s="41">
        <v>2020</v>
      </c>
      <c r="C62" s="41">
        <v>3</v>
      </c>
      <c r="D62" s="41">
        <v>10</v>
      </c>
      <c r="E62" t="s">
        <v>68</v>
      </c>
      <c r="F62">
        <v>0.2420402505316176</v>
      </c>
      <c r="G62">
        <v>1240.0830000000001</v>
      </c>
      <c r="H62">
        <v>143.97</v>
      </c>
      <c r="I62">
        <v>1096.1130000000001</v>
      </c>
      <c r="J62">
        <v>300.14999999999998</v>
      </c>
      <c r="M62" s="41"/>
      <c r="N62" s="41"/>
      <c r="O62" s="41"/>
    </row>
    <row r="63" spans="1:24" x14ac:dyDescent="0.3">
      <c r="A63" s="1">
        <v>43899</v>
      </c>
      <c r="B63" s="41">
        <v>2020</v>
      </c>
      <c r="C63" s="41">
        <v>3</v>
      </c>
      <c r="D63" s="41">
        <v>11</v>
      </c>
      <c r="E63" t="s">
        <v>68</v>
      </c>
      <c r="F63">
        <v>0.24477647288803339</v>
      </c>
      <c r="G63">
        <v>1064.0319999999999</v>
      </c>
      <c r="H63">
        <v>170.11</v>
      </c>
      <c r="I63">
        <v>893.92200000000003</v>
      </c>
      <c r="J63">
        <v>260.45</v>
      </c>
      <c r="M63" s="41"/>
      <c r="N63" s="41"/>
      <c r="O63" s="41"/>
    </row>
    <row r="64" spans="1:24" x14ac:dyDescent="0.3">
      <c r="A64" s="1">
        <v>43906</v>
      </c>
      <c r="B64" s="41">
        <v>2020</v>
      </c>
      <c r="C64" s="41">
        <v>3</v>
      </c>
      <c r="D64" s="41">
        <v>12</v>
      </c>
      <c r="E64" t="s">
        <v>68</v>
      </c>
      <c r="F64">
        <v>0.251196686642502</v>
      </c>
      <c r="G64">
        <v>1046.431</v>
      </c>
      <c r="H64">
        <v>150.43</v>
      </c>
      <c r="I64">
        <v>896.00099999999998</v>
      </c>
      <c r="J64">
        <v>262.86</v>
      </c>
      <c r="M64" s="41"/>
      <c r="N64" s="41"/>
      <c r="O64" s="41"/>
    </row>
    <row r="65" spans="1:15" x14ac:dyDescent="0.3">
      <c r="A65" s="1">
        <v>43913</v>
      </c>
      <c r="B65" s="41">
        <v>2020</v>
      </c>
      <c r="C65" s="41">
        <v>3</v>
      </c>
      <c r="D65" s="41">
        <v>13</v>
      </c>
      <c r="E65" t="s">
        <v>68</v>
      </c>
      <c r="F65">
        <v>0.25277919294621548</v>
      </c>
      <c r="G65">
        <v>1291.5619999999999</v>
      </c>
      <c r="H65">
        <v>172.22</v>
      </c>
      <c r="I65">
        <v>1119.3420000000001</v>
      </c>
      <c r="J65">
        <v>326.48</v>
      </c>
      <c r="M65" s="41"/>
      <c r="N65" s="41"/>
      <c r="O65" s="41"/>
    </row>
    <row r="66" spans="1:15" x14ac:dyDescent="0.3">
      <c r="A66" s="1">
        <v>43920</v>
      </c>
      <c r="B66" s="41">
        <v>2020</v>
      </c>
      <c r="C66" s="41">
        <v>3</v>
      </c>
      <c r="D66" s="41">
        <v>14</v>
      </c>
      <c r="E66" t="s">
        <v>68</v>
      </c>
      <c r="F66">
        <v>0.25515137990031989</v>
      </c>
      <c r="G66">
        <v>1169.5409999999999</v>
      </c>
      <c r="H66">
        <v>274.45</v>
      </c>
      <c r="I66">
        <v>895.09100000000001</v>
      </c>
      <c r="J66">
        <v>298.41000000000003</v>
      </c>
      <c r="M66" s="41"/>
      <c r="N66" s="41"/>
      <c r="O66" s="41"/>
    </row>
    <row r="67" spans="1:15" x14ac:dyDescent="0.3">
      <c r="A67" s="1">
        <v>43927</v>
      </c>
      <c r="B67" s="41">
        <v>2020</v>
      </c>
      <c r="C67" s="41">
        <v>4</v>
      </c>
      <c r="D67" s="41">
        <v>15</v>
      </c>
      <c r="E67" t="s">
        <v>68</v>
      </c>
      <c r="F67">
        <v>0.24915174930353931</v>
      </c>
      <c r="G67">
        <v>1156.203</v>
      </c>
      <c r="H67">
        <v>239.95</v>
      </c>
      <c r="I67">
        <v>916.25299999999993</v>
      </c>
      <c r="J67">
        <v>288.07</v>
      </c>
      <c r="M67" s="41"/>
      <c r="N67" s="41"/>
      <c r="O67" s="41"/>
    </row>
    <row r="68" spans="1:15" x14ac:dyDescent="0.3">
      <c r="A68" s="1">
        <v>43934</v>
      </c>
      <c r="B68" s="41">
        <v>2020</v>
      </c>
      <c r="C68" s="41">
        <v>4</v>
      </c>
      <c r="D68" s="41">
        <v>16</v>
      </c>
      <c r="E68" t="s">
        <v>68</v>
      </c>
      <c r="F68">
        <v>0.25680005259856448</v>
      </c>
      <c r="G68">
        <v>1125.5060000000001</v>
      </c>
      <c r="H68">
        <v>167.02</v>
      </c>
      <c r="I68">
        <v>958.48599999999999</v>
      </c>
      <c r="J68">
        <v>289.02999999999997</v>
      </c>
      <c r="M68" s="41"/>
      <c r="N68" s="41"/>
      <c r="O68" s="41"/>
    </row>
    <row r="69" spans="1:15" x14ac:dyDescent="0.3">
      <c r="A69" s="1">
        <v>43941</v>
      </c>
      <c r="B69" s="41">
        <v>2020</v>
      </c>
      <c r="C69" s="41">
        <v>4</v>
      </c>
      <c r="D69" s="41">
        <v>17</v>
      </c>
      <c r="E69" t="s">
        <v>68</v>
      </c>
      <c r="F69">
        <v>0.2460344142547144</v>
      </c>
      <c r="G69">
        <v>1177.884</v>
      </c>
      <c r="H69">
        <v>266.08999999999997</v>
      </c>
      <c r="I69">
        <v>911.79399999999998</v>
      </c>
      <c r="J69">
        <v>289.8</v>
      </c>
      <c r="M69" s="41"/>
      <c r="N69" s="41"/>
      <c r="O69" s="41"/>
    </row>
    <row r="70" spans="1:15" x14ac:dyDescent="0.3">
      <c r="A70" s="1">
        <v>43948</v>
      </c>
      <c r="B70" s="41">
        <v>2020</v>
      </c>
      <c r="C70" s="41">
        <v>4</v>
      </c>
      <c r="D70" s="41">
        <v>18</v>
      </c>
      <c r="E70" t="s">
        <v>68</v>
      </c>
      <c r="F70">
        <v>0.24428215059672681</v>
      </c>
      <c r="G70">
        <v>1251.913</v>
      </c>
      <c r="H70">
        <v>305.11</v>
      </c>
      <c r="I70">
        <v>946.803</v>
      </c>
      <c r="J70">
        <v>305.82</v>
      </c>
      <c r="M70" s="41"/>
      <c r="N70" s="41"/>
      <c r="O70" s="41"/>
    </row>
    <row r="71" spans="1:15" x14ac:dyDescent="0.3">
      <c r="A71" s="1">
        <v>43955</v>
      </c>
      <c r="B71" s="41">
        <v>2020</v>
      </c>
      <c r="C71" s="41">
        <v>5</v>
      </c>
      <c r="D71" s="41">
        <v>19</v>
      </c>
      <c r="E71" t="s">
        <v>68</v>
      </c>
      <c r="F71">
        <v>0.244577858012511</v>
      </c>
      <c r="G71">
        <v>1190.95</v>
      </c>
      <c r="H71">
        <v>176.05</v>
      </c>
      <c r="I71">
        <v>1014.9</v>
      </c>
      <c r="J71">
        <v>291.27999999999997</v>
      </c>
      <c r="M71" s="41"/>
      <c r="N71" s="41"/>
      <c r="O71" s="41"/>
    </row>
    <row r="72" spans="1:15" x14ac:dyDescent="0.3">
      <c r="A72" s="1">
        <v>43962</v>
      </c>
      <c r="B72" s="41">
        <v>2020</v>
      </c>
      <c r="C72" s="41">
        <v>5</v>
      </c>
      <c r="D72" s="41">
        <v>20</v>
      </c>
      <c r="E72" t="s">
        <v>68</v>
      </c>
      <c r="F72">
        <v>0.25450333694639499</v>
      </c>
      <c r="G72">
        <v>1103.404</v>
      </c>
      <c r="H72">
        <v>176.74</v>
      </c>
      <c r="I72">
        <v>926.66399999999999</v>
      </c>
      <c r="J72">
        <v>280.82</v>
      </c>
      <c r="M72" s="41"/>
      <c r="N72" s="41"/>
      <c r="O72" s="41"/>
    </row>
    <row r="73" spans="1:15" x14ac:dyDescent="0.3">
      <c r="A73" s="1">
        <v>43969</v>
      </c>
      <c r="B73" s="41">
        <v>2020</v>
      </c>
      <c r="C73" s="41">
        <v>5</v>
      </c>
      <c r="D73" s="41">
        <v>21</v>
      </c>
      <c r="E73" t="s">
        <v>68</v>
      </c>
      <c r="F73">
        <v>0.25240743252407433</v>
      </c>
      <c r="G73">
        <v>1179.68</v>
      </c>
      <c r="H73">
        <v>223.51</v>
      </c>
      <c r="I73">
        <v>956.17</v>
      </c>
      <c r="J73">
        <v>297.76</v>
      </c>
      <c r="M73" s="41"/>
      <c r="N73" s="41"/>
      <c r="O73" s="41"/>
    </row>
    <row r="74" spans="1:15" x14ac:dyDescent="0.3">
      <c r="A74" s="1">
        <v>43976</v>
      </c>
      <c r="B74" s="41">
        <v>2020</v>
      </c>
      <c r="C74" s="41">
        <v>5</v>
      </c>
      <c r="D74" s="41">
        <v>22</v>
      </c>
      <c r="E74" t="s">
        <v>68</v>
      </c>
      <c r="F74">
        <v>0.2628142913998841</v>
      </c>
      <c r="G74">
        <v>1288.971</v>
      </c>
      <c r="H74">
        <v>276.17</v>
      </c>
      <c r="I74">
        <v>1012.801</v>
      </c>
      <c r="J74">
        <v>338.76</v>
      </c>
      <c r="M74" s="41"/>
      <c r="N74" s="41"/>
      <c r="O74" s="41"/>
    </row>
    <row r="75" spans="1:15" x14ac:dyDescent="0.3">
      <c r="A75" s="1">
        <v>43983</v>
      </c>
      <c r="B75" s="41">
        <v>2020</v>
      </c>
      <c r="C75" s="41">
        <v>6</v>
      </c>
      <c r="D75" s="41">
        <v>23</v>
      </c>
      <c r="E75" t="s">
        <v>68</v>
      </c>
      <c r="F75">
        <v>0.25443525270893858</v>
      </c>
      <c r="G75">
        <v>1236.739</v>
      </c>
      <c r="H75">
        <v>239.03</v>
      </c>
      <c r="I75">
        <v>997.70900000000006</v>
      </c>
      <c r="J75">
        <v>314.67</v>
      </c>
      <c r="M75" s="41"/>
      <c r="N75" s="41"/>
      <c r="O75" s="41"/>
    </row>
    <row r="76" spans="1:15" x14ac:dyDescent="0.3">
      <c r="A76" s="1">
        <v>43990</v>
      </c>
      <c r="B76" s="41">
        <v>2020</v>
      </c>
      <c r="C76" s="41">
        <v>6</v>
      </c>
      <c r="D76" s="41">
        <v>24</v>
      </c>
      <c r="E76" t="s">
        <v>68</v>
      </c>
      <c r="F76">
        <v>0.25337947886817153</v>
      </c>
      <c r="G76">
        <v>997.71299999999997</v>
      </c>
      <c r="H76">
        <v>182.06</v>
      </c>
      <c r="I76">
        <v>815.65300000000002</v>
      </c>
      <c r="J76">
        <v>252.8</v>
      </c>
      <c r="M76" s="41"/>
      <c r="N76" s="41"/>
      <c r="O76" s="41"/>
    </row>
    <row r="77" spans="1:15" x14ac:dyDescent="0.3">
      <c r="A77" s="1">
        <v>43997</v>
      </c>
      <c r="B77" s="41">
        <v>2020</v>
      </c>
      <c r="C77" s="41">
        <v>6</v>
      </c>
      <c r="D77" s="41">
        <v>25</v>
      </c>
      <c r="E77" t="s">
        <v>68</v>
      </c>
      <c r="F77">
        <v>0.24939905671649051</v>
      </c>
      <c r="G77">
        <v>987.61399999999992</v>
      </c>
      <c r="H77">
        <v>215.33</v>
      </c>
      <c r="I77">
        <v>772.28400000000011</v>
      </c>
      <c r="J77">
        <v>246.31</v>
      </c>
      <c r="M77" s="41"/>
      <c r="N77" s="41"/>
      <c r="O77" s="41"/>
    </row>
    <row r="78" spans="1:15" x14ac:dyDescent="0.3">
      <c r="A78" s="1">
        <v>44004</v>
      </c>
      <c r="B78" s="41">
        <v>2020</v>
      </c>
      <c r="C78" s="41">
        <v>6</v>
      </c>
      <c r="D78" s="41">
        <v>26</v>
      </c>
      <c r="E78" t="s">
        <v>68</v>
      </c>
      <c r="F78">
        <v>0.25043147138591348</v>
      </c>
      <c r="G78">
        <v>730.06</v>
      </c>
      <c r="H78">
        <v>225.35</v>
      </c>
      <c r="I78">
        <v>504.71</v>
      </c>
      <c r="J78">
        <v>182.83</v>
      </c>
      <c r="M78" s="41"/>
      <c r="N78" s="41"/>
      <c r="O78" s="41"/>
    </row>
    <row r="79" spans="1:15" x14ac:dyDescent="0.3">
      <c r="A79" s="1">
        <v>44011</v>
      </c>
      <c r="B79" s="41">
        <v>2020</v>
      </c>
      <c r="C79" s="41">
        <v>6</v>
      </c>
      <c r="D79" s="41">
        <v>27</v>
      </c>
      <c r="E79" t="s">
        <v>68</v>
      </c>
      <c r="F79">
        <v>0.2484707431177563</v>
      </c>
      <c r="G79">
        <v>1063.425</v>
      </c>
      <c r="H79">
        <v>267.11</v>
      </c>
      <c r="I79">
        <v>796.31500000000005</v>
      </c>
      <c r="J79">
        <v>264.23</v>
      </c>
      <c r="M79" s="41"/>
      <c r="N79" s="41"/>
      <c r="O79" s="41"/>
    </row>
    <row r="80" spans="1:15" x14ac:dyDescent="0.3">
      <c r="A80" s="1">
        <v>44018</v>
      </c>
      <c r="B80" s="41">
        <v>2020</v>
      </c>
      <c r="C80" s="41">
        <v>7</v>
      </c>
      <c r="D80" s="41">
        <v>28</v>
      </c>
      <c r="E80" t="s">
        <v>68</v>
      </c>
      <c r="F80">
        <v>0.24316604112000531</v>
      </c>
      <c r="G80">
        <v>903.21</v>
      </c>
      <c r="H80">
        <v>296.54000000000002</v>
      </c>
      <c r="I80">
        <v>606.67000000000007</v>
      </c>
      <c r="J80">
        <v>219.63</v>
      </c>
      <c r="M80" s="41"/>
      <c r="N80" s="41"/>
      <c r="O80" s="41"/>
    </row>
    <row r="81" spans="1:15" x14ac:dyDescent="0.3">
      <c r="A81" s="1">
        <v>44025</v>
      </c>
      <c r="B81" s="41">
        <v>2020</v>
      </c>
      <c r="C81" s="41">
        <v>7</v>
      </c>
      <c r="D81" s="41">
        <v>29</v>
      </c>
      <c r="E81" t="s">
        <v>68</v>
      </c>
      <c r="F81">
        <v>0.2423170121927766</v>
      </c>
      <c r="G81">
        <v>1507.942</v>
      </c>
      <c r="H81">
        <v>460.14</v>
      </c>
      <c r="I81">
        <v>1047.8019999999999</v>
      </c>
      <c r="J81">
        <v>365.4</v>
      </c>
      <c r="M81" s="41"/>
      <c r="N81" s="41"/>
      <c r="O81" s="41"/>
    </row>
    <row r="82" spans="1:15" x14ac:dyDescent="0.3">
      <c r="A82" s="1">
        <v>44032</v>
      </c>
      <c r="B82" s="41">
        <v>2020</v>
      </c>
      <c r="C82" s="41">
        <v>7</v>
      </c>
      <c r="D82" s="41">
        <v>30</v>
      </c>
      <c r="E82" t="s">
        <v>68</v>
      </c>
      <c r="F82">
        <v>0.23724873216531739</v>
      </c>
      <c r="G82">
        <v>1614.761</v>
      </c>
      <c r="H82">
        <v>922.09</v>
      </c>
      <c r="I82">
        <v>692.67099999999994</v>
      </c>
      <c r="J82">
        <v>383.1</v>
      </c>
      <c r="M82" s="41"/>
      <c r="N82" s="41"/>
      <c r="O82" s="41"/>
    </row>
    <row r="83" spans="1:15" x14ac:dyDescent="0.3">
      <c r="A83" s="1">
        <v>44039</v>
      </c>
      <c r="B83" s="41">
        <v>2020</v>
      </c>
      <c r="C83" s="41">
        <v>7</v>
      </c>
      <c r="D83" s="41">
        <v>31</v>
      </c>
      <c r="E83" t="s">
        <v>68</v>
      </c>
      <c r="F83">
        <v>0.23156053475490401</v>
      </c>
      <c r="G83">
        <v>1872.8579999999999</v>
      </c>
      <c r="H83">
        <v>798.9</v>
      </c>
      <c r="I83">
        <v>1073.9580000000001</v>
      </c>
      <c r="J83">
        <v>433.67999999999989</v>
      </c>
      <c r="M83" s="41"/>
      <c r="N83" s="41"/>
      <c r="O83" s="41"/>
    </row>
    <row r="84" spans="1:15" x14ac:dyDescent="0.3">
      <c r="A84" s="1">
        <v>44046</v>
      </c>
      <c r="B84" s="41">
        <v>2020</v>
      </c>
      <c r="C84" s="41">
        <v>8</v>
      </c>
      <c r="D84" s="41">
        <v>32</v>
      </c>
      <c r="E84" t="s">
        <v>68</v>
      </c>
      <c r="F84">
        <v>0.2326715687405855</v>
      </c>
      <c r="G84">
        <v>1949.787</v>
      </c>
      <c r="H84">
        <v>817.61</v>
      </c>
      <c r="I84">
        <v>1132.1769999999999</v>
      </c>
      <c r="J84">
        <v>453.66</v>
      </c>
      <c r="M84" s="41"/>
      <c r="N84" s="41"/>
      <c r="O84" s="41"/>
    </row>
    <row r="85" spans="1:15" x14ac:dyDescent="0.3">
      <c r="A85" s="1">
        <v>44053</v>
      </c>
      <c r="B85" s="41">
        <v>2020</v>
      </c>
      <c r="C85" s="41">
        <v>8</v>
      </c>
      <c r="D85" s="41">
        <v>33</v>
      </c>
      <c r="E85" t="s">
        <v>68</v>
      </c>
      <c r="F85">
        <v>0.24645035090535181</v>
      </c>
      <c r="G85">
        <v>2130.7739999999999</v>
      </c>
      <c r="H85">
        <v>1047.97</v>
      </c>
      <c r="I85">
        <v>1082.8040000000001</v>
      </c>
      <c r="J85">
        <v>525.13</v>
      </c>
      <c r="M85" s="41"/>
      <c r="N85" s="41"/>
      <c r="O85" s="41"/>
    </row>
    <row r="86" spans="1:15" x14ac:dyDescent="0.3">
      <c r="A86" s="1">
        <v>44060</v>
      </c>
      <c r="B86" s="41">
        <v>2020</v>
      </c>
      <c r="C86" s="41">
        <v>8</v>
      </c>
      <c r="D86" s="41">
        <v>34</v>
      </c>
      <c r="E86" t="s">
        <v>68</v>
      </c>
      <c r="F86">
        <v>0.2435391422394288</v>
      </c>
      <c r="G86">
        <v>1750.232</v>
      </c>
      <c r="H86">
        <v>678.2</v>
      </c>
      <c r="I86">
        <v>1072.0319999999999</v>
      </c>
      <c r="J86">
        <v>426.25</v>
      </c>
      <c r="M86" s="41"/>
      <c r="N86" s="41"/>
      <c r="O86" s="41"/>
    </row>
    <row r="87" spans="1:15" x14ac:dyDescent="0.3">
      <c r="A87" s="1">
        <v>44067</v>
      </c>
      <c r="B87" s="41">
        <v>2020</v>
      </c>
      <c r="C87" s="41">
        <v>8</v>
      </c>
      <c r="D87" s="41">
        <v>35</v>
      </c>
      <c r="E87" t="s">
        <v>68</v>
      </c>
      <c r="F87">
        <v>0.23796535789974291</v>
      </c>
      <c r="G87">
        <v>1802.027</v>
      </c>
      <c r="H87">
        <v>372.76</v>
      </c>
      <c r="I87">
        <v>1429.2670000000001</v>
      </c>
      <c r="J87">
        <v>428.82</v>
      </c>
      <c r="M87" s="41"/>
      <c r="N87" s="41"/>
      <c r="O87" s="41"/>
    </row>
    <row r="88" spans="1:15" x14ac:dyDescent="0.3">
      <c r="A88" s="1">
        <v>44074</v>
      </c>
      <c r="B88" s="41">
        <v>2020</v>
      </c>
      <c r="C88" s="41">
        <v>8</v>
      </c>
      <c r="D88" s="41">
        <v>36</v>
      </c>
      <c r="E88" t="s">
        <v>68</v>
      </c>
      <c r="F88">
        <v>0.23638192584755169</v>
      </c>
      <c r="G88">
        <v>1553.799</v>
      </c>
      <c r="H88">
        <v>429.66</v>
      </c>
      <c r="I88">
        <v>1124.1389999999999</v>
      </c>
      <c r="J88">
        <v>367.29</v>
      </c>
      <c r="M88" s="41"/>
      <c r="N88" s="41"/>
      <c r="O88" s="41"/>
    </row>
    <row r="89" spans="1:15" x14ac:dyDescent="0.3">
      <c r="A89" s="1">
        <v>44081</v>
      </c>
      <c r="B89" s="41">
        <v>2020</v>
      </c>
      <c r="C89" s="41">
        <v>9</v>
      </c>
      <c r="D89" s="41">
        <v>37</v>
      </c>
      <c r="E89" t="s">
        <v>68</v>
      </c>
      <c r="G89">
        <v>0</v>
      </c>
      <c r="H89">
        <v>290.41000000000003</v>
      </c>
      <c r="I89">
        <v>-290.41000000000003</v>
      </c>
      <c r="J89">
        <v>0</v>
      </c>
      <c r="M89" s="41"/>
      <c r="N89" s="41"/>
      <c r="O89" s="41"/>
    </row>
    <row r="90" spans="1:15" x14ac:dyDescent="0.3">
      <c r="A90" s="1">
        <v>44088</v>
      </c>
      <c r="B90" s="41">
        <v>2020</v>
      </c>
      <c r="C90" s="41">
        <v>9</v>
      </c>
      <c r="D90" s="41">
        <v>38</v>
      </c>
      <c r="E90" t="s">
        <v>68</v>
      </c>
      <c r="G90">
        <v>0</v>
      </c>
      <c r="H90">
        <v>258.39999999999998</v>
      </c>
      <c r="I90">
        <v>-258.39999999999998</v>
      </c>
      <c r="J90">
        <v>0</v>
      </c>
      <c r="M90" s="41"/>
      <c r="N90" s="41"/>
      <c r="O90" s="41"/>
    </row>
    <row r="91" spans="1:15" x14ac:dyDescent="0.3">
      <c r="A91" s="1">
        <v>44095</v>
      </c>
      <c r="B91" s="41">
        <v>2020</v>
      </c>
      <c r="C91" s="41">
        <v>9</v>
      </c>
      <c r="D91" s="41">
        <v>39</v>
      </c>
      <c r="E91" t="s">
        <v>68</v>
      </c>
      <c r="F91">
        <v>0.2204242262348087</v>
      </c>
      <c r="G91">
        <v>2085.1610000000001</v>
      </c>
      <c r="H91">
        <v>323.38</v>
      </c>
      <c r="I91">
        <v>1761.7809999999999</v>
      </c>
      <c r="J91">
        <v>459.62</v>
      </c>
      <c r="M91" s="41"/>
      <c r="N91" s="41"/>
      <c r="O91" s="41"/>
    </row>
    <row r="92" spans="1:15" x14ac:dyDescent="0.3">
      <c r="A92" s="1">
        <v>44102</v>
      </c>
      <c r="B92" s="41">
        <v>2020</v>
      </c>
      <c r="C92" s="41">
        <v>9</v>
      </c>
      <c r="D92" s="41">
        <v>40</v>
      </c>
      <c r="E92" t="s">
        <v>68</v>
      </c>
      <c r="F92">
        <v>0.2459529000325249</v>
      </c>
      <c r="G92">
        <v>1552.655</v>
      </c>
      <c r="H92">
        <v>281.43</v>
      </c>
      <c r="I92">
        <v>1271.2249999999999</v>
      </c>
      <c r="J92">
        <v>381.88</v>
      </c>
      <c r="M92" s="41"/>
      <c r="N92" s="41"/>
      <c r="O92" s="41"/>
    </row>
    <row r="93" spans="1:15" x14ac:dyDescent="0.3">
      <c r="A93" s="1">
        <v>44109</v>
      </c>
      <c r="B93" s="41">
        <v>2020</v>
      </c>
      <c r="C93" s="41">
        <v>10</v>
      </c>
      <c r="D93" s="41">
        <v>41</v>
      </c>
      <c r="E93" t="s">
        <v>68</v>
      </c>
      <c r="F93">
        <v>0.24864816850426921</v>
      </c>
      <c r="G93">
        <v>1801.26</v>
      </c>
      <c r="H93">
        <v>292.86</v>
      </c>
      <c r="I93">
        <v>1508.4</v>
      </c>
      <c r="J93">
        <v>447.88</v>
      </c>
      <c r="M93" s="41"/>
      <c r="N93" s="41"/>
      <c r="O93" s="41"/>
    </row>
    <row r="94" spans="1:15" x14ac:dyDescent="0.3">
      <c r="A94" s="1">
        <v>44116</v>
      </c>
      <c r="B94" s="41">
        <v>2020</v>
      </c>
      <c r="C94" s="41">
        <v>10</v>
      </c>
      <c r="D94" s="41">
        <v>42</v>
      </c>
      <c r="E94" t="s">
        <v>68</v>
      </c>
      <c r="F94">
        <v>0.24218345463960109</v>
      </c>
      <c r="G94">
        <v>1375.0319999999999</v>
      </c>
      <c r="H94">
        <v>206.82</v>
      </c>
      <c r="I94">
        <v>1168.212</v>
      </c>
      <c r="J94">
        <v>333.01</v>
      </c>
      <c r="M94" s="41"/>
      <c r="N94" s="41"/>
      <c r="O94" s="41"/>
    </row>
    <row r="95" spans="1:15" x14ac:dyDescent="0.3">
      <c r="A95" s="1">
        <v>44123</v>
      </c>
      <c r="B95" s="41">
        <v>2020</v>
      </c>
      <c r="C95" s="41">
        <v>10</v>
      </c>
      <c r="D95" s="41">
        <v>43</v>
      </c>
      <c r="E95" t="s">
        <v>68</v>
      </c>
      <c r="F95">
        <v>0.24475656766003151</v>
      </c>
      <c r="G95">
        <v>1374.386</v>
      </c>
      <c r="H95">
        <v>234.51</v>
      </c>
      <c r="I95">
        <v>1139.876</v>
      </c>
      <c r="J95">
        <v>336.39</v>
      </c>
      <c r="M95" s="41"/>
      <c r="N95" s="41"/>
      <c r="O95" s="41"/>
    </row>
    <row r="96" spans="1:15" x14ac:dyDescent="0.3">
      <c r="A96" s="1">
        <v>44130</v>
      </c>
      <c r="B96" s="41">
        <v>2020</v>
      </c>
      <c r="C96" s="41">
        <v>10</v>
      </c>
      <c r="D96" s="41">
        <v>44</v>
      </c>
      <c r="E96" t="s">
        <v>68</v>
      </c>
      <c r="F96">
        <v>0.2440569267054474</v>
      </c>
      <c r="G96">
        <v>1690.876</v>
      </c>
      <c r="H96">
        <v>267.79000000000002</v>
      </c>
      <c r="I96">
        <v>1423.086</v>
      </c>
      <c r="J96">
        <v>412.67</v>
      </c>
      <c r="M96" s="41"/>
      <c r="N96" s="41"/>
      <c r="O96" s="41"/>
    </row>
    <row r="97" spans="1:15" x14ac:dyDescent="0.3">
      <c r="A97" s="1">
        <v>44137</v>
      </c>
      <c r="B97" s="41">
        <v>2020</v>
      </c>
      <c r="C97" s="41">
        <v>11</v>
      </c>
      <c r="D97" s="41">
        <v>45</v>
      </c>
      <c r="E97" t="s">
        <v>68</v>
      </c>
      <c r="F97">
        <v>0.2475504310235046</v>
      </c>
      <c r="G97">
        <v>1609.7729999999999</v>
      </c>
      <c r="H97">
        <v>216.39</v>
      </c>
      <c r="I97">
        <v>1393.383</v>
      </c>
      <c r="J97">
        <v>398.5</v>
      </c>
      <c r="M97" s="41"/>
      <c r="N97" s="41"/>
      <c r="O97" s="41"/>
    </row>
    <row r="98" spans="1:15" x14ac:dyDescent="0.3">
      <c r="A98" s="1">
        <v>44144</v>
      </c>
      <c r="B98" s="41">
        <v>2020</v>
      </c>
      <c r="C98" s="41">
        <v>11</v>
      </c>
      <c r="D98" s="41">
        <v>46</v>
      </c>
      <c r="E98" t="s">
        <v>68</v>
      </c>
      <c r="F98">
        <v>0.24510242596713541</v>
      </c>
      <c r="G98">
        <v>1508.5530000000001</v>
      </c>
      <c r="H98">
        <v>239.38</v>
      </c>
      <c r="I98">
        <v>1269.173</v>
      </c>
      <c r="J98">
        <v>369.75</v>
      </c>
      <c r="M98" s="41"/>
      <c r="N98" s="41"/>
      <c r="O98" s="41"/>
    </row>
    <row r="99" spans="1:15" x14ac:dyDescent="0.3">
      <c r="A99" s="1">
        <v>44151</v>
      </c>
      <c r="B99" s="41">
        <v>2020</v>
      </c>
      <c r="C99" s="41">
        <v>11</v>
      </c>
      <c r="D99" s="41">
        <v>47</v>
      </c>
      <c r="E99" t="s">
        <v>68</v>
      </c>
      <c r="F99">
        <v>0.24299048042587451</v>
      </c>
      <c r="G99">
        <v>1290.7090000000001</v>
      </c>
      <c r="H99">
        <v>220.98</v>
      </c>
      <c r="I99">
        <v>1069.729</v>
      </c>
      <c r="J99">
        <v>313.63</v>
      </c>
      <c r="M99" s="41"/>
      <c r="N99" s="41"/>
      <c r="O99" s="41"/>
    </row>
    <row r="100" spans="1:15" x14ac:dyDescent="0.3">
      <c r="A100" s="1">
        <v>44158</v>
      </c>
      <c r="B100" s="41">
        <v>2020</v>
      </c>
      <c r="C100" s="41">
        <v>11</v>
      </c>
      <c r="D100" s="41">
        <v>48</v>
      </c>
      <c r="E100" t="s">
        <v>68</v>
      </c>
      <c r="F100">
        <v>0.24298646448598871</v>
      </c>
      <c r="G100">
        <v>1780.058</v>
      </c>
      <c r="H100">
        <v>253.97</v>
      </c>
      <c r="I100">
        <v>1526.088</v>
      </c>
      <c r="J100">
        <v>432.53</v>
      </c>
      <c r="M100" s="41"/>
      <c r="N100" s="41"/>
      <c r="O100" s="41"/>
    </row>
    <row r="101" spans="1:15" x14ac:dyDescent="0.3">
      <c r="A101" s="1">
        <v>44165</v>
      </c>
      <c r="B101" s="41">
        <v>2020</v>
      </c>
      <c r="C101" s="41">
        <v>11</v>
      </c>
      <c r="D101" s="41">
        <v>49</v>
      </c>
      <c r="E101" t="s">
        <v>68</v>
      </c>
      <c r="F101">
        <v>0.24285619788767829</v>
      </c>
      <c r="G101">
        <v>1496.6469999999999</v>
      </c>
      <c r="H101">
        <v>305.26</v>
      </c>
      <c r="I101">
        <v>1191.3869999999999</v>
      </c>
      <c r="J101">
        <v>363.47</v>
      </c>
      <c r="M101" s="41"/>
      <c r="N101" s="41"/>
      <c r="O101" s="41"/>
    </row>
    <row r="102" spans="1:15" x14ac:dyDescent="0.3">
      <c r="A102" s="1">
        <v>44172</v>
      </c>
      <c r="B102" s="41">
        <v>2020</v>
      </c>
      <c r="C102" s="41">
        <v>12</v>
      </c>
      <c r="D102" s="41">
        <v>50</v>
      </c>
      <c r="E102" t="s">
        <v>68</v>
      </c>
      <c r="F102">
        <v>0.24564710514037469</v>
      </c>
      <c r="G102">
        <v>1605.3109999999999</v>
      </c>
      <c r="H102">
        <v>274.7</v>
      </c>
      <c r="I102">
        <v>1330.6110000000001</v>
      </c>
      <c r="J102">
        <v>394.34</v>
      </c>
      <c r="M102" s="41"/>
      <c r="N102" s="41"/>
      <c r="O102" s="41"/>
    </row>
    <row r="103" spans="1:15" x14ac:dyDescent="0.3">
      <c r="A103" s="1">
        <v>44179</v>
      </c>
      <c r="B103" s="41">
        <v>2020</v>
      </c>
      <c r="C103" s="41">
        <v>12</v>
      </c>
      <c r="D103" s="41">
        <v>51</v>
      </c>
      <c r="E103" t="s">
        <v>68</v>
      </c>
      <c r="F103">
        <v>0.24769481211830249</v>
      </c>
      <c r="G103">
        <v>1716.346</v>
      </c>
      <c r="H103">
        <v>260.52</v>
      </c>
      <c r="I103">
        <v>1455.826</v>
      </c>
      <c r="J103">
        <v>425.13</v>
      </c>
      <c r="M103" s="41"/>
      <c r="N103" s="41"/>
      <c r="O103" s="41"/>
    </row>
    <row r="104" spans="1:15" x14ac:dyDescent="0.3">
      <c r="A104" s="1">
        <v>44186</v>
      </c>
      <c r="B104" s="41">
        <v>2020</v>
      </c>
      <c r="C104" s="41">
        <v>12</v>
      </c>
      <c r="D104" s="41">
        <v>52</v>
      </c>
      <c r="E104" t="s">
        <v>68</v>
      </c>
      <c r="F104">
        <v>0.24297232721797121</v>
      </c>
      <c r="G104">
        <v>1041.3119999999999</v>
      </c>
      <c r="H104">
        <v>116.47</v>
      </c>
      <c r="I104">
        <v>924.84199999999998</v>
      </c>
      <c r="J104">
        <v>253.01</v>
      </c>
      <c r="M104" s="41"/>
      <c r="N104" s="41"/>
      <c r="O104" s="41"/>
    </row>
    <row r="105" spans="1:15" x14ac:dyDescent="0.3">
      <c r="A105" s="1">
        <v>44193</v>
      </c>
      <c r="B105" s="41">
        <v>2020</v>
      </c>
      <c r="C105" s="41">
        <v>12</v>
      </c>
      <c r="D105" s="41">
        <v>53</v>
      </c>
      <c r="E105" t="s">
        <v>68</v>
      </c>
      <c r="F105">
        <v>0.2331840312711557</v>
      </c>
      <c r="G105">
        <v>1385.558</v>
      </c>
      <c r="H105">
        <v>178.12</v>
      </c>
      <c r="I105">
        <v>1207.4380000000001</v>
      </c>
      <c r="J105">
        <v>323.08999999999997</v>
      </c>
      <c r="M105" s="41"/>
      <c r="N105" s="41"/>
      <c r="O105" s="41"/>
    </row>
    <row r="106" spans="1:15" x14ac:dyDescent="0.3">
      <c r="A106" s="1">
        <v>44200</v>
      </c>
      <c r="B106" s="41">
        <v>2021</v>
      </c>
      <c r="C106" s="41">
        <v>1</v>
      </c>
      <c r="D106" s="41">
        <v>2</v>
      </c>
      <c r="E106" t="s">
        <v>68</v>
      </c>
      <c r="F106">
        <v>0.24040096661594909</v>
      </c>
      <c r="G106">
        <v>1340.76</v>
      </c>
      <c r="H106">
        <v>237.99</v>
      </c>
      <c r="I106">
        <v>1102.77</v>
      </c>
      <c r="J106">
        <v>322.32</v>
      </c>
      <c r="M106" s="41"/>
      <c r="N106" s="41"/>
      <c r="O106" s="41"/>
    </row>
    <row r="107" spans="1:15" x14ac:dyDescent="0.3">
      <c r="A107" s="1">
        <v>44207</v>
      </c>
      <c r="B107" s="41">
        <v>2021</v>
      </c>
      <c r="C107" s="41">
        <v>1</v>
      </c>
      <c r="D107" s="41">
        <v>3</v>
      </c>
      <c r="E107" t="s">
        <v>68</v>
      </c>
      <c r="F107">
        <v>0.23702097738192901</v>
      </c>
      <c r="G107">
        <v>1638.336</v>
      </c>
      <c r="H107">
        <v>223.69</v>
      </c>
      <c r="I107">
        <v>1414.646</v>
      </c>
      <c r="J107">
        <v>388.32</v>
      </c>
      <c r="M107" s="41"/>
      <c r="N107" s="41"/>
      <c r="O107" s="41"/>
    </row>
    <row r="108" spans="1:15" x14ac:dyDescent="0.3">
      <c r="A108" s="1">
        <v>44214</v>
      </c>
      <c r="B108" s="41">
        <v>2021</v>
      </c>
      <c r="C108" s="41">
        <v>1</v>
      </c>
      <c r="D108" s="41">
        <v>4</v>
      </c>
      <c r="E108" t="s">
        <v>68</v>
      </c>
      <c r="F108">
        <v>0.22930646875994551</v>
      </c>
      <c r="G108">
        <v>1181.432</v>
      </c>
      <c r="H108">
        <v>138.31</v>
      </c>
      <c r="I108">
        <v>1043.1220000000001</v>
      </c>
      <c r="J108">
        <v>270.91000000000003</v>
      </c>
      <c r="M108" s="41"/>
      <c r="N108" s="41"/>
      <c r="O108" s="41"/>
    </row>
    <row r="109" spans="1:15" x14ac:dyDescent="0.3">
      <c r="A109" s="1">
        <v>44221</v>
      </c>
      <c r="B109" s="41">
        <v>2021</v>
      </c>
      <c r="C109" s="41">
        <v>1</v>
      </c>
      <c r="D109" s="41">
        <v>5</v>
      </c>
      <c r="E109" t="s">
        <v>68</v>
      </c>
      <c r="F109">
        <v>0.25595055885301587</v>
      </c>
      <c r="G109">
        <v>1140.1030000000001</v>
      </c>
      <c r="H109">
        <v>27.85</v>
      </c>
      <c r="I109">
        <v>1112.2529999999999</v>
      </c>
      <c r="J109">
        <v>291.81</v>
      </c>
      <c r="M109" s="41"/>
      <c r="N109" s="41"/>
      <c r="O109" s="41"/>
    </row>
    <row r="110" spans="1:15" x14ac:dyDescent="0.3">
      <c r="A110" s="1">
        <v>44228</v>
      </c>
      <c r="B110" s="41">
        <v>2021</v>
      </c>
      <c r="C110" s="41">
        <v>2</v>
      </c>
      <c r="D110" s="41">
        <v>6</v>
      </c>
      <c r="E110" t="s">
        <v>68</v>
      </c>
      <c r="F110">
        <v>0.25153562161642701</v>
      </c>
      <c r="G110">
        <v>998.94399999999996</v>
      </c>
      <c r="H110">
        <v>302.77</v>
      </c>
      <c r="I110">
        <v>696.17399999999998</v>
      </c>
      <c r="J110">
        <v>251.27</v>
      </c>
      <c r="M110" s="41"/>
      <c r="N110" s="41"/>
      <c r="O110" s="41"/>
    </row>
    <row r="111" spans="1:15" x14ac:dyDescent="0.3">
      <c r="A111" s="1">
        <v>44235</v>
      </c>
      <c r="B111" s="41">
        <v>2021</v>
      </c>
      <c r="C111" s="41">
        <v>2</v>
      </c>
      <c r="D111" s="41">
        <v>7</v>
      </c>
      <c r="E111" t="s">
        <v>68</v>
      </c>
      <c r="F111">
        <v>0.2437176910389629</v>
      </c>
      <c r="G111">
        <v>1264.742</v>
      </c>
      <c r="H111">
        <v>183.06</v>
      </c>
      <c r="I111">
        <v>1081.682</v>
      </c>
      <c r="J111">
        <v>308.24</v>
      </c>
      <c r="M111" s="41"/>
      <c r="N111" s="41"/>
      <c r="O111" s="41"/>
    </row>
    <row r="112" spans="1:15" x14ac:dyDescent="0.3">
      <c r="A112" s="1">
        <v>44242</v>
      </c>
      <c r="B112" s="41">
        <v>2021</v>
      </c>
      <c r="C112" s="41">
        <v>2</v>
      </c>
      <c r="D112" s="41">
        <v>8</v>
      </c>
      <c r="E112" t="s">
        <v>68</v>
      </c>
      <c r="F112">
        <v>0.24471153301172591</v>
      </c>
      <c r="G112">
        <v>1235.046</v>
      </c>
      <c r="H112">
        <v>136.38</v>
      </c>
      <c r="I112">
        <v>1098.6659999999999</v>
      </c>
      <c r="J112">
        <v>302.23</v>
      </c>
      <c r="M112" s="41"/>
      <c r="N112" s="41"/>
      <c r="O112" s="41"/>
    </row>
    <row r="113" spans="1:15" x14ac:dyDescent="0.3">
      <c r="A113" s="1">
        <v>44249</v>
      </c>
      <c r="B113" s="41">
        <v>2021</v>
      </c>
      <c r="C113" s="41">
        <v>2</v>
      </c>
      <c r="D113" s="41">
        <v>9</v>
      </c>
      <c r="E113" t="s">
        <v>68</v>
      </c>
      <c r="F113">
        <v>0.24330974481245049</v>
      </c>
      <c r="G113">
        <v>1376.5170000000001</v>
      </c>
      <c r="H113">
        <v>257.8</v>
      </c>
      <c r="I113">
        <v>1118.7170000000001</v>
      </c>
      <c r="J113">
        <v>334.92</v>
      </c>
      <c r="M113" s="41"/>
      <c r="N113" s="41"/>
      <c r="O113" s="41"/>
    </row>
    <row r="114" spans="1:15" x14ac:dyDescent="0.3">
      <c r="A114" s="1">
        <v>44256</v>
      </c>
      <c r="B114" s="41">
        <v>2021</v>
      </c>
      <c r="C114" s="41">
        <v>3</v>
      </c>
      <c r="D114" s="41">
        <v>10</v>
      </c>
      <c r="E114" t="s">
        <v>68</v>
      </c>
      <c r="F114">
        <v>0.25167268087104361</v>
      </c>
      <c r="G114">
        <v>1320.4849999999999</v>
      </c>
      <c r="H114">
        <v>177.21</v>
      </c>
      <c r="I114">
        <v>1143.2750000000001</v>
      </c>
      <c r="J114">
        <v>332.33</v>
      </c>
      <c r="M114" s="41"/>
      <c r="N114" s="41"/>
      <c r="O114" s="41"/>
    </row>
    <row r="115" spans="1:15" x14ac:dyDescent="0.3">
      <c r="A115" s="1">
        <v>44263</v>
      </c>
      <c r="B115" s="41">
        <v>2021</v>
      </c>
      <c r="C115" s="41">
        <v>3</v>
      </c>
      <c r="D115" s="41">
        <v>11</v>
      </c>
      <c r="E115" t="s">
        <v>68</v>
      </c>
      <c r="F115">
        <v>0.2475516483060364</v>
      </c>
      <c r="G115">
        <v>1349.173</v>
      </c>
      <c r="H115">
        <v>342.88</v>
      </c>
      <c r="I115">
        <v>1006.293</v>
      </c>
      <c r="J115">
        <v>333.99</v>
      </c>
      <c r="M115" s="41"/>
      <c r="N115" s="41"/>
      <c r="O115" s="41"/>
    </row>
    <row r="116" spans="1:15" x14ac:dyDescent="0.3">
      <c r="A116" s="1">
        <v>44270</v>
      </c>
      <c r="B116" s="41">
        <v>2021</v>
      </c>
      <c r="C116" s="41">
        <v>3</v>
      </c>
      <c r="D116" s="41">
        <v>12</v>
      </c>
      <c r="E116" t="s">
        <v>68</v>
      </c>
      <c r="F116">
        <v>0.24904910513023651</v>
      </c>
      <c r="G116">
        <v>1370.8140000000001</v>
      </c>
      <c r="H116">
        <v>233.03</v>
      </c>
      <c r="I116">
        <v>1137.7840000000001</v>
      </c>
      <c r="J116">
        <v>341.4</v>
      </c>
      <c r="M116" s="41"/>
      <c r="N116" s="41"/>
      <c r="O116" s="41"/>
    </row>
    <row r="117" spans="1:15" x14ac:dyDescent="0.3">
      <c r="A117" s="1">
        <v>44277</v>
      </c>
      <c r="B117" s="41">
        <v>2021</v>
      </c>
      <c r="C117" s="41">
        <v>3</v>
      </c>
      <c r="D117" s="41">
        <v>13</v>
      </c>
      <c r="E117" t="s">
        <v>68</v>
      </c>
      <c r="F117">
        <v>0.2434127215964732</v>
      </c>
      <c r="G117">
        <v>1379.5909999999999</v>
      </c>
      <c r="H117">
        <v>246.57</v>
      </c>
      <c r="I117">
        <v>1133.021</v>
      </c>
      <c r="J117">
        <v>335.81</v>
      </c>
      <c r="M117" s="41"/>
      <c r="N117" s="41"/>
      <c r="O117" s="41"/>
    </row>
    <row r="118" spans="1:15" x14ac:dyDescent="0.3">
      <c r="A118" s="1">
        <v>44284</v>
      </c>
      <c r="B118" s="41">
        <v>2021</v>
      </c>
      <c r="C118" s="41">
        <v>3</v>
      </c>
      <c r="D118" s="41">
        <v>14</v>
      </c>
      <c r="E118" t="s">
        <v>68</v>
      </c>
      <c r="F118">
        <v>0.23794964252528061</v>
      </c>
      <c r="G118">
        <v>1044.9690000000001</v>
      </c>
      <c r="H118">
        <v>40.57</v>
      </c>
      <c r="I118">
        <v>1004.399</v>
      </c>
      <c r="J118">
        <v>248.65</v>
      </c>
      <c r="M118" s="41"/>
      <c r="N118" s="41"/>
      <c r="O118" s="41"/>
    </row>
    <row r="119" spans="1:15" x14ac:dyDescent="0.3">
      <c r="A119" s="1">
        <v>44291</v>
      </c>
      <c r="B119" s="41">
        <v>2021</v>
      </c>
      <c r="C119" s="41">
        <v>4</v>
      </c>
      <c r="D119" s="41">
        <v>15</v>
      </c>
      <c r="E119" t="s">
        <v>68</v>
      </c>
      <c r="F119">
        <v>0.23873131677077711</v>
      </c>
      <c r="G119">
        <v>1429.8920000000001</v>
      </c>
      <c r="H119">
        <v>188.51</v>
      </c>
      <c r="I119">
        <v>1241.3820000000001</v>
      </c>
      <c r="J119">
        <v>341.36</v>
      </c>
      <c r="M119" s="41"/>
      <c r="N119" s="41"/>
      <c r="O119" s="41"/>
    </row>
    <row r="120" spans="1:15" x14ac:dyDescent="0.3">
      <c r="A120" s="1">
        <v>44298</v>
      </c>
      <c r="B120" s="41">
        <v>2021</v>
      </c>
      <c r="C120" s="41">
        <v>4</v>
      </c>
      <c r="D120" s="41">
        <v>16</v>
      </c>
      <c r="E120" t="s">
        <v>68</v>
      </c>
      <c r="F120">
        <v>0.23028036695954701</v>
      </c>
      <c r="G120">
        <v>1305.539</v>
      </c>
      <c r="H120">
        <v>187.29</v>
      </c>
      <c r="I120">
        <v>1118.249</v>
      </c>
      <c r="J120">
        <v>300.64</v>
      </c>
      <c r="M120" s="41"/>
      <c r="N120" s="41"/>
      <c r="O120" s="41"/>
    </row>
    <row r="121" spans="1:15" x14ac:dyDescent="0.3">
      <c r="A121" s="1">
        <v>44305</v>
      </c>
      <c r="B121" s="41">
        <v>2021</v>
      </c>
      <c r="C121" s="41">
        <v>4</v>
      </c>
      <c r="D121" s="41">
        <v>17</v>
      </c>
      <c r="E121" t="s">
        <v>68</v>
      </c>
      <c r="F121">
        <v>0.2423129524393407</v>
      </c>
      <c r="G121">
        <v>1357.088</v>
      </c>
      <c r="H121">
        <v>205.78</v>
      </c>
      <c r="I121">
        <v>1151.308</v>
      </c>
      <c r="J121">
        <v>328.84</v>
      </c>
      <c r="M121" s="41"/>
      <c r="N121" s="41"/>
      <c r="O121" s="41"/>
    </row>
    <row r="122" spans="1:15" x14ac:dyDescent="0.3">
      <c r="A122" s="1">
        <v>44312</v>
      </c>
      <c r="B122" s="41">
        <v>2021</v>
      </c>
      <c r="C122" s="41">
        <v>4</v>
      </c>
      <c r="D122" s="41">
        <v>18</v>
      </c>
      <c r="E122" t="s">
        <v>68</v>
      </c>
      <c r="F122">
        <v>0.24212294365441411</v>
      </c>
      <c r="G122">
        <v>859.10899999999992</v>
      </c>
      <c r="H122">
        <v>140.94</v>
      </c>
      <c r="I122">
        <v>718.16899999999998</v>
      </c>
      <c r="J122">
        <v>208.01</v>
      </c>
      <c r="M122" s="41"/>
      <c r="N122" s="41"/>
      <c r="O122" s="41"/>
    </row>
    <row r="123" spans="1:15" x14ac:dyDescent="0.3">
      <c r="A123" s="1">
        <v>44319</v>
      </c>
      <c r="B123" s="41">
        <v>2021</v>
      </c>
      <c r="C123" s="41">
        <v>5</v>
      </c>
      <c r="D123" s="41">
        <v>19</v>
      </c>
      <c r="E123" t="s">
        <v>68</v>
      </c>
      <c r="F123">
        <v>0.24179061114299319</v>
      </c>
      <c r="G123">
        <v>1390.5419999999999</v>
      </c>
      <c r="H123">
        <v>216.63</v>
      </c>
      <c r="I123">
        <v>1173.912</v>
      </c>
      <c r="J123">
        <v>336.22</v>
      </c>
      <c r="M123" s="41"/>
      <c r="N123" s="41"/>
      <c r="O123" s="41"/>
    </row>
    <row r="124" spans="1:15" x14ac:dyDescent="0.3">
      <c r="A124" s="1">
        <v>44326</v>
      </c>
      <c r="B124" s="41">
        <v>2021</v>
      </c>
      <c r="C124" s="41">
        <v>5</v>
      </c>
      <c r="D124" s="41">
        <v>20</v>
      </c>
      <c r="E124" t="s">
        <v>68</v>
      </c>
      <c r="F124">
        <v>0.23123941819875721</v>
      </c>
      <c r="G124">
        <v>1339.5640000000001</v>
      </c>
      <c r="H124">
        <v>311.19</v>
      </c>
      <c r="I124">
        <v>1028.374</v>
      </c>
      <c r="J124">
        <v>309.76</v>
      </c>
      <c r="M124" s="41"/>
      <c r="N124" s="41"/>
      <c r="O124" s="41"/>
    </row>
    <row r="125" spans="1:15" x14ac:dyDescent="0.3">
      <c r="A125" s="1">
        <v>44333</v>
      </c>
      <c r="B125" s="41">
        <v>2021</v>
      </c>
      <c r="C125" s="41">
        <v>5</v>
      </c>
      <c r="D125" s="41">
        <v>21</v>
      </c>
      <c r="E125" t="s">
        <v>68</v>
      </c>
      <c r="F125">
        <v>0.2359469533660376</v>
      </c>
      <c r="G125">
        <v>1544.7539999999999</v>
      </c>
      <c r="H125">
        <v>249.85</v>
      </c>
      <c r="I125">
        <v>1294.904</v>
      </c>
      <c r="J125">
        <v>364.48</v>
      </c>
      <c r="M125" s="41"/>
      <c r="N125" s="41"/>
      <c r="O125" s="41"/>
    </row>
    <row r="126" spans="1:15" x14ac:dyDescent="0.3">
      <c r="A126" s="1">
        <v>44340</v>
      </c>
      <c r="B126" s="41">
        <v>2021</v>
      </c>
      <c r="C126" s="41">
        <v>5</v>
      </c>
      <c r="D126" s="41">
        <v>22</v>
      </c>
      <c r="E126" t="s">
        <v>68</v>
      </c>
      <c r="F126">
        <v>0.24784658022627171</v>
      </c>
      <c r="G126">
        <v>1229.672</v>
      </c>
      <c r="H126">
        <v>221.64</v>
      </c>
      <c r="I126">
        <v>1008.032</v>
      </c>
      <c r="J126">
        <v>304.77</v>
      </c>
      <c r="M126" s="41"/>
      <c r="N126" s="41"/>
      <c r="O126" s="41"/>
    </row>
    <row r="127" spans="1:15" x14ac:dyDescent="0.3">
      <c r="A127" s="1">
        <v>44347</v>
      </c>
      <c r="B127" s="41">
        <v>2021</v>
      </c>
      <c r="C127" s="41">
        <v>5</v>
      </c>
      <c r="D127" s="41">
        <v>23</v>
      </c>
      <c r="E127" t="s">
        <v>68</v>
      </c>
      <c r="F127">
        <v>0.2314431615460488</v>
      </c>
      <c r="G127">
        <v>1361.587</v>
      </c>
      <c r="H127">
        <v>202.63</v>
      </c>
      <c r="I127">
        <v>1158.9570000000001</v>
      </c>
      <c r="J127">
        <v>315.13</v>
      </c>
      <c r="M127" s="41"/>
      <c r="N127" s="41"/>
      <c r="O127" s="41"/>
    </row>
    <row r="128" spans="1:15" x14ac:dyDescent="0.3">
      <c r="A128" s="1">
        <v>44354</v>
      </c>
      <c r="B128" s="41">
        <v>2021</v>
      </c>
      <c r="C128" s="41">
        <v>6</v>
      </c>
      <c r="D128" s="41">
        <v>24</v>
      </c>
      <c r="E128" t="s">
        <v>68</v>
      </c>
      <c r="F128">
        <v>0.23894533091295669</v>
      </c>
      <c r="G128">
        <v>1196.508</v>
      </c>
      <c r="H128">
        <v>240.79</v>
      </c>
      <c r="I128">
        <v>955.71799999999996</v>
      </c>
      <c r="J128">
        <v>285.89999999999998</v>
      </c>
      <c r="M128" s="41"/>
      <c r="N128" s="41"/>
      <c r="O128" s="41"/>
    </row>
    <row r="129" spans="1:15" x14ac:dyDescent="0.3">
      <c r="A129" s="1">
        <v>44361</v>
      </c>
      <c r="B129" s="41">
        <v>2021</v>
      </c>
      <c r="C129" s="41">
        <v>6</v>
      </c>
      <c r="D129" s="41">
        <v>25</v>
      </c>
      <c r="E129" t="s">
        <v>68</v>
      </c>
      <c r="F129">
        <v>0.21932774161518501</v>
      </c>
      <c r="G129">
        <v>1357.6030000000001</v>
      </c>
      <c r="H129">
        <v>193.47</v>
      </c>
      <c r="I129">
        <v>1164.133</v>
      </c>
      <c r="J129">
        <v>297.76</v>
      </c>
      <c r="M129" s="41"/>
      <c r="N129" s="41"/>
      <c r="O129" s="41"/>
    </row>
    <row r="130" spans="1:15" x14ac:dyDescent="0.3">
      <c r="A130" s="1">
        <v>44368</v>
      </c>
      <c r="B130" s="41">
        <v>2021</v>
      </c>
      <c r="C130" s="41">
        <v>6</v>
      </c>
      <c r="D130" s="41">
        <v>26</v>
      </c>
      <c r="E130" t="s">
        <v>68</v>
      </c>
      <c r="F130">
        <v>0.2392831193993703</v>
      </c>
      <c r="G130">
        <v>1114.83</v>
      </c>
      <c r="H130">
        <v>165.71</v>
      </c>
      <c r="I130">
        <v>949.12</v>
      </c>
      <c r="J130">
        <v>266.76</v>
      </c>
      <c r="M130" s="41"/>
      <c r="N130" s="41"/>
      <c r="O130" s="41"/>
    </row>
    <row r="131" spans="1:15" x14ac:dyDescent="0.3">
      <c r="A131" s="1">
        <v>44375</v>
      </c>
      <c r="B131" s="41">
        <v>2021</v>
      </c>
      <c r="C131" s="41">
        <v>6</v>
      </c>
      <c r="D131" s="41">
        <v>27</v>
      </c>
      <c r="E131" t="s">
        <v>68</v>
      </c>
      <c r="F131">
        <v>0.2433579599881088</v>
      </c>
      <c r="G131">
        <v>1089.876</v>
      </c>
      <c r="H131">
        <v>149.54</v>
      </c>
      <c r="I131">
        <v>940.33600000000001</v>
      </c>
      <c r="J131">
        <v>265.23</v>
      </c>
      <c r="M131" s="41"/>
      <c r="N131" s="41"/>
      <c r="O131" s="41"/>
    </row>
    <row r="132" spans="1:15" x14ac:dyDescent="0.3">
      <c r="A132" s="1">
        <v>44382</v>
      </c>
      <c r="B132" s="41">
        <v>2021</v>
      </c>
      <c r="C132" s="41">
        <v>7</v>
      </c>
      <c r="D132" s="41">
        <v>28</v>
      </c>
      <c r="E132" t="s">
        <v>68</v>
      </c>
      <c r="F132">
        <v>0.25511377832089471</v>
      </c>
      <c r="G132">
        <v>1212.7529999999999</v>
      </c>
      <c r="H132">
        <v>396.71</v>
      </c>
      <c r="I132">
        <v>816.04300000000001</v>
      </c>
      <c r="J132">
        <v>309.39</v>
      </c>
      <c r="M132" s="41"/>
      <c r="N132" s="41"/>
      <c r="O132" s="41"/>
    </row>
    <row r="133" spans="1:15" x14ac:dyDescent="0.3">
      <c r="A133" s="1">
        <v>44389</v>
      </c>
      <c r="B133" s="41">
        <v>2021</v>
      </c>
      <c r="C133" s="41">
        <v>7</v>
      </c>
      <c r="D133" s="41">
        <v>29</v>
      </c>
      <c r="E133" t="s">
        <v>68</v>
      </c>
      <c r="F133">
        <v>0.24111179092736651</v>
      </c>
      <c r="G133">
        <v>1430.125</v>
      </c>
      <c r="H133">
        <v>416.95</v>
      </c>
      <c r="I133">
        <v>1013.175</v>
      </c>
      <c r="J133">
        <v>344.82</v>
      </c>
      <c r="M133" s="41"/>
      <c r="N133" s="41"/>
      <c r="O133" s="41"/>
    </row>
    <row r="134" spans="1:15" x14ac:dyDescent="0.3">
      <c r="A134" s="1">
        <v>44396</v>
      </c>
      <c r="B134" s="41">
        <v>2021</v>
      </c>
      <c r="C134" s="41">
        <v>7</v>
      </c>
      <c r="D134" s="41">
        <v>30</v>
      </c>
      <c r="E134" t="s">
        <v>68</v>
      </c>
      <c r="F134">
        <v>0.2499415120824717</v>
      </c>
      <c r="G134">
        <v>1060.048</v>
      </c>
      <c r="H134">
        <v>327.25</v>
      </c>
      <c r="I134">
        <v>732.798</v>
      </c>
      <c r="J134">
        <v>264.95</v>
      </c>
      <c r="M134" s="41"/>
      <c r="N134" s="41"/>
      <c r="O134" s="41"/>
    </row>
    <row r="135" spans="1:15" x14ac:dyDescent="0.3">
      <c r="A135" s="1">
        <v>44403</v>
      </c>
      <c r="B135" s="41">
        <v>2021</v>
      </c>
      <c r="C135" s="41">
        <v>7</v>
      </c>
      <c r="D135" s="41">
        <v>31</v>
      </c>
      <c r="E135" t="s">
        <v>68</v>
      </c>
      <c r="F135">
        <v>0.23845592249181499</v>
      </c>
      <c r="G135">
        <v>1498.4739999999999</v>
      </c>
      <c r="H135">
        <v>239.39</v>
      </c>
      <c r="I135">
        <v>1259.0840000000001</v>
      </c>
      <c r="J135">
        <v>357.32</v>
      </c>
      <c r="M135" s="41"/>
      <c r="N135" s="41"/>
      <c r="O135" s="41"/>
    </row>
    <row r="136" spans="1:15" x14ac:dyDescent="0.3">
      <c r="A136" s="1">
        <v>44410</v>
      </c>
      <c r="B136" s="41">
        <v>2021</v>
      </c>
      <c r="C136" s="41">
        <v>8</v>
      </c>
      <c r="D136" s="41">
        <v>32</v>
      </c>
      <c r="E136" t="s">
        <v>68</v>
      </c>
      <c r="F136">
        <v>0.23306474104336419</v>
      </c>
      <c r="G136">
        <v>1061.336</v>
      </c>
      <c r="H136">
        <v>314.37</v>
      </c>
      <c r="I136">
        <v>746.96600000000001</v>
      </c>
      <c r="J136">
        <v>247.36</v>
      </c>
      <c r="M136" s="41"/>
      <c r="N136" s="41"/>
      <c r="O136" s="41"/>
    </row>
    <row r="137" spans="1:15" x14ac:dyDescent="0.3">
      <c r="A137" s="1">
        <v>44417</v>
      </c>
      <c r="B137" s="41">
        <v>2021</v>
      </c>
      <c r="C137" s="41">
        <v>8</v>
      </c>
      <c r="D137" s="41">
        <v>33</v>
      </c>
      <c r="E137" t="s">
        <v>68</v>
      </c>
      <c r="F137">
        <v>0.23759166292686071</v>
      </c>
      <c r="G137">
        <v>1769.2539999999999</v>
      </c>
      <c r="H137">
        <v>312.64</v>
      </c>
      <c r="I137">
        <v>1456.614</v>
      </c>
      <c r="J137">
        <v>420.36</v>
      </c>
      <c r="M137" s="41"/>
      <c r="N137" s="41"/>
      <c r="O137" s="41"/>
    </row>
    <row r="138" spans="1:15" x14ac:dyDescent="0.3">
      <c r="A138" s="1">
        <v>44424</v>
      </c>
      <c r="B138" s="41">
        <v>2021</v>
      </c>
      <c r="C138" s="41">
        <v>8</v>
      </c>
      <c r="D138" s="41">
        <v>34</v>
      </c>
      <c r="E138" t="s">
        <v>68</v>
      </c>
      <c r="F138">
        <v>0.2402035519429439</v>
      </c>
      <c r="G138">
        <v>1664.047</v>
      </c>
      <c r="H138">
        <v>362.05</v>
      </c>
      <c r="I138">
        <v>1301.9970000000001</v>
      </c>
      <c r="J138">
        <v>399.71</v>
      </c>
      <c r="M138" s="41"/>
      <c r="N138" s="41"/>
      <c r="O138" s="41"/>
    </row>
    <row r="139" spans="1:15" x14ac:dyDescent="0.3">
      <c r="A139" s="1">
        <v>44431</v>
      </c>
      <c r="B139" s="41">
        <v>2021</v>
      </c>
      <c r="C139" s="41">
        <v>8</v>
      </c>
      <c r="D139" s="41">
        <v>35</v>
      </c>
      <c r="E139" t="s">
        <v>68</v>
      </c>
      <c r="F139">
        <v>0.24337955477361981</v>
      </c>
      <c r="G139">
        <v>1607.4069999999999</v>
      </c>
      <c r="H139">
        <v>301.27</v>
      </c>
      <c r="I139">
        <v>1306.1369999999999</v>
      </c>
      <c r="J139">
        <v>391.21</v>
      </c>
      <c r="M139" s="41"/>
      <c r="N139" s="41"/>
      <c r="O139" s="41"/>
    </row>
    <row r="140" spans="1:15" x14ac:dyDescent="0.3">
      <c r="A140" s="1">
        <v>44438</v>
      </c>
      <c r="B140" s="41">
        <v>2021</v>
      </c>
      <c r="C140" s="41">
        <v>8</v>
      </c>
      <c r="D140" s="41">
        <v>36</v>
      </c>
      <c r="E140" t="s">
        <v>68</v>
      </c>
      <c r="F140">
        <v>0.23011878901890639</v>
      </c>
      <c r="G140">
        <v>1556.4570000000001</v>
      </c>
      <c r="H140">
        <v>330.65</v>
      </c>
      <c r="I140">
        <v>1225.807</v>
      </c>
      <c r="J140">
        <v>358.17</v>
      </c>
      <c r="M140" s="41"/>
      <c r="N140" s="41"/>
      <c r="O140" s="41"/>
    </row>
    <row r="141" spans="1:15" x14ac:dyDescent="0.3">
      <c r="A141" s="1">
        <v>44445</v>
      </c>
      <c r="B141" s="41">
        <v>2021</v>
      </c>
      <c r="C141" s="41">
        <v>9</v>
      </c>
      <c r="D141" s="41">
        <v>37</v>
      </c>
      <c r="E141" t="s">
        <v>68</v>
      </c>
      <c r="F141">
        <v>0.24003914448340499</v>
      </c>
      <c r="G141">
        <v>2041.6669999999999</v>
      </c>
      <c r="H141">
        <v>299.35000000000002</v>
      </c>
      <c r="I141">
        <v>1742.317</v>
      </c>
      <c r="J141">
        <v>490.08</v>
      </c>
      <c r="M141" s="41"/>
      <c r="N141" s="41"/>
      <c r="O141" s="41"/>
    </row>
    <row r="142" spans="1:15" x14ac:dyDescent="0.3">
      <c r="A142" s="1">
        <v>44452</v>
      </c>
      <c r="B142" s="41">
        <v>2021</v>
      </c>
      <c r="C142" s="41">
        <v>9</v>
      </c>
      <c r="D142" s="41">
        <v>38</v>
      </c>
      <c r="E142" t="s">
        <v>68</v>
      </c>
      <c r="F142">
        <v>0.23146104514572349</v>
      </c>
      <c r="G142">
        <v>1968.625</v>
      </c>
      <c r="H142">
        <v>323.82</v>
      </c>
      <c r="I142">
        <v>1644.8050000000001</v>
      </c>
      <c r="J142">
        <v>455.66</v>
      </c>
      <c r="M142" s="41"/>
      <c r="N142" s="41"/>
      <c r="O142" s="41"/>
    </row>
    <row r="143" spans="1:15" x14ac:dyDescent="0.3">
      <c r="A143" s="1">
        <v>44459</v>
      </c>
      <c r="B143" s="41">
        <v>2021</v>
      </c>
      <c r="C143" s="41">
        <v>9</v>
      </c>
      <c r="D143" s="41">
        <v>39</v>
      </c>
      <c r="E143" t="s">
        <v>68</v>
      </c>
      <c r="F143">
        <v>0.2250526093747646</v>
      </c>
      <c r="G143">
        <v>2389.308</v>
      </c>
      <c r="H143">
        <v>453.66</v>
      </c>
      <c r="I143">
        <v>1935.6479999999999</v>
      </c>
      <c r="J143">
        <v>537.72</v>
      </c>
      <c r="M143" s="41"/>
      <c r="N143" s="41"/>
      <c r="O143" s="41"/>
    </row>
    <row r="144" spans="1:15" x14ac:dyDescent="0.3">
      <c r="A144" s="1">
        <v>44466</v>
      </c>
      <c r="B144" s="41">
        <v>2021</v>
      </c>
      <c r="C144" s="41">
        <v>9</v>
      </c>
      <c r="D144" s="41">
        <v>40</v>
      </c>
      <c r="E144" t="s">
        <v>68</v>
      </c>
      <c r="F144">
        <v>0.23502791905111931</v>
      </c>
      <c r="G144">
        <v>2016.1859999999999</v>
      </c>
      <c r="H144">
        <v>449.79</v>
      </c>
      <c r="I144">
        <v>1566.396</v>
      </c>
      <c r="J144">
        <v>473.86</v>
      </c>
      <c r="M144" s="41"/>
      <c r="N144" s="41"/>
      <c r="O144" s="41"/>
    </row>
    <row r="145" spans="1:15" x14ac:dyDescent="0.3">
      <c r="A145" s="1">
        <v>44473</v>
      </c>
      <c r="B145" s="41">
        <v>2021</v>
      </c>
      <c r="C145" s="41">
        <v>10</v>
      </c>
      <c r="D145" s="41">
        <v>41</v>
      </c>
      <c r="E145" t="s">
        <v>68</v>
      </c>
      <c r="F145">
        <v>0.22821355896942469</v>
      </c>
      <c r="G145">
        <v>2461.0720000000001</v>
      </c>
      <c r="H145">
        <v>503.67</v>
      </c>
      <c r="I145">
        <v>1957.402</v>
      </c>
      <c r="J145">
        <v>561.65</v>
      </c>
      <c r="M145" s="41"/>
      <c r="N145" s="41"/>
      <c r="O145" s="41"/>
    </row>
    <row r="146" spans="1:15" x14ac:dyDescent="0.3">
      <c r="A146" s="1">
        <v>44480</v>
      </c>
      <c r="B146" s="41">
        <v>2021</v>
      </c>
      <c r="C146" s="41">
        <v>10</v>
      </c>
      <c r="D146" s="41">
        <v>42</v>
      </c>
      <c r="E146" t="s">
        <v>68</v>
      </c>
      <c r="F146">
        <v>0.23579940730902449</v>
      </c>
      <c r="G146">
        <v>2246.7020000000002</v>
      </c>
      <c r="H146">
        <v>492.04</v>
      </c>
      <c r="I146">
        <v>1754.662</v>
      </c>
      <c r="J146">
        <v>529.77099999999996</v>
      </c>
      <c r="M146" s="41"/>
      <c r="N146" s="41"/>
      <c r="O146" s="41"/>
    </row>
    <row r="147" spans="1:15" x14ac:dyDescent="0.3">
      <c r="A147" s="1">
        <v>44487</v>
      </c>
      <c r="B147" s="41">
        <v>2021</v>
      </c>
      <c r="C147" s="41">
        <v>10</v>
      </c>
      <c r="D147" s="41">
        <v>43</v>
      </c>
      <c r="E147" t="s">
        <v>68</v>
      </c>
      <c r="F147">
        <v>0.22937000852143241</v>
      </c>
      <c r="G147">
        <v>2523.0500000000002</v>
      </c>
      <c r="H147">
        <v>446.56</v>
      </c>
      <c r="I147">
        <v>2076.4899999999998</v>
      </c>
      <c r="J147">
        <v>578.71199999999999</v>
      </c>
      <c r="M147" s="41"/>
      <c r="N147" s="41"/>
      <c r="O147" s="41"/>
    </row>
    <row r="148" spans="1:15" x14ac:dyDescent="0.3">
      <c r="A148" s="1">
        <v>44494</v>
      </c>
      <c r="B148" s="41">
        <v>2021</v>
      </c>
      <c r="C148" s="41">
        <v>10</v>
      </c>
      <c r="D148" s="41">
        <v>44</v>
      </c>
      <c r="E148" t="s">
        <v>68</v>
      </c>
      <c r="F148">
        <v>0.23246382073499669</v>
      </c>
      <c r="G148">
        <v>2600.0390000000002</v>
      </c>
      <c r="H148">
        <v>752.06000000000006</v>
      </c>
      <c r="I148">
        <v>1847.979</v>
      </c>
      <c r="J148">
        <v>604.41499999999996</v>
      </c>
      <c r="M148" s="41"/>
      <c r="N148" s="41"/>
      <c r="O148" s="41"/>
    </row>
    <row r="149" spans="1:15" x14ac:dyDescent="0.3">
      <c r="A149" s="1">
        <v>44501</v>
      </c>
      <c r="B149" s="41">
        <v>2021</v>
      </c>
      <c r="C149" s="41">
        <v>11</v>
      </c>
      <c r="D149" s="41">
        <v>45</v>
      </c>
      <c r="E149" t="s">
        <v>68</v>
      </c>
      <c r="F149">
        <v>0.244355286544651</v>
      </c>
      <c r="G149">
        <v>2602.125</v>
      </c>
      <c r="H149">
        <v>639.92000000000007</v>
      </c>
      <c r="I149">
        <v>1962.2049999999999</v>
      </c>
      <c r="J149">
        <v>635.84299999999996</v>
      </c>
      <c r="M149" s="41"/>
      <c r="N149" s="41"/>
      <c r="O149" s="41"/>
    </row>
    <row r="150" spans="1:15" x14ac:dyDescent="0.3">
      <c r="A150" s="1">
        <v>44508</v>
      </c>
      <c r="B150" s="41">
        <v>2021</v>
      </c>
      <c r="C150" s="41">
        <v>11</v>
      </c>
      <c r="D150" s="41">
        <v>46</v>
      </c>
      <c r="E150" t="s">
        <v>68</v>
      </c>
      <c r="F150">
        <v>0.23648213433508719</v>
      </c>
      <c r="G150">
        <v>2348.9470000000001</v>
      </c>
      <c r="H150">
        <v>824.92</v>
      </c>
      <c r="I150">
        <v>1524.027</v>
      </c>
      <c r="J150">
        <v>555.48400000000004</v>
      </c>
      <c r="M150" s="41"/>
      <c r="N150" s="41"/>
      <c r="O150" s="41"/>
    </row>
    <row r="151" spans="1:15" x14ac:dyDescent="0.3">
      <c r="A151" s="1">
        <v>44515</v>
      </c>
      <c r="B151" s="41">
        <v>2021</v>
      </c>
      <c r="C151" s="41">
        <v>11</v>
      </c>
      <c r="D151" s="41">
        <v>47</v>
      </c>
      <c r="E151" t="s">
        <v>68</v>
      </c>
      <c r="F151">
        <v>0.2297168035588128</v>
      </c>
      <c r="G151">
        <v>2175.5569999999998</v>
      </c>
      <c r="H151">
        <v>685.48</v>
      </c>
      <c r="I151">
        <v>1490.077</v>
      </c>
      <c r="J151">
        <v>499.762</v>
      </c>
      <c r="M151" s="41"/>
      <c r="N151" s="41"/>
      <c r="O151" s="41"/>
    </row>
    <row r="152" spans="1:15" x14ac:dyDescent="0.3">
      <c r="A152" s="1">
        <v>44522</v>
      </c>
      <c r="B152" s="41">
        <v>2021</v>
      </c>
      <c r="C152" s="41">
        <v>11</v>
      </c>
      <c r="D152" s="41">
        <v>48</v>
      </c>
      <c r="E152" t="s">
        <v>68</v>
      </c>
      <c r="F152">
        <v>0.2275089959350621</v>
      </c>
      <c r="G152">
        <v>2571.9949999999999</v>
      </c>
      <c r="H152">
        <v>890.25</v>
      </c>
      <c r="I152">
        <v>1681.7449999999999</v>
      </c>
      <c r="J152">
        <v>585.15200000000004</v>
      </c>
      <c r="M152" s="41"/>
      <c r="N152" s="41"/>
      <c r="O152" s="41"/>
    </row>
    <row r="153" spans="1:15" x14ac:dyDescent="0.3">
      <c r="A153" s="1">
        <v>44529</v>
      </c>
      <c r="B153" s="41">
        <v>2021</v>
      </c>
      <c r="C153" s="41">
        <v>11</v>
      </c>
      <c r="D153" s="41">
        <v>49</v>
      </c>
      <c r="E153" t="s">
        <v>68</v>
      </c>
      <c r="F153">
        <v>0.23539218091393649</v>
      </c>
      <c r="G153">
        <v>2152.2719999999999</v>
      </c>
      <c r="H153">
        <v>790.7</v>
      </c>
      <c r="I153">
        <v>1361.5719999999999</v>
      </c>
      <c r="J153">
        <v>506.62799999999999</v>
      </c>
      <c r="M153" s="41"/>
      <c r="N153" s="41"/>
      <c r="O153" s="41"/>
    </row>
    <row r="154" spans="1:15" x14ac:dyDescent="0.3">
      <c r="A154" s="1">
        <v>44536</v>
      </c>
      <c r="B154" s="41">
        <v>2021</v>
      </c>
      <c r="C154" s="41">
        <v>12</v>
      </c>
      <c r="D154" s="41">
        <v>50</v>
      </c>
      <c r="E154" t="s">
        <v>68</v>
      </c>
      <c r="F154">
        <v>0.21721342497115001</v>
      </c>
      <c r="G154">
        <v>2364.817</v>
      </c>
      <c r="H154">
        <v>485.13</v>
      </c>
      <c r="I154">
        <v>1879.6869999999999</v>
      </c>
      <c r="J154">
        <v>513.66999999999996</v>
      </c>
      <c r="M154" s="41"/>
      <c r="N154" s="41"/>
      <c r="O154" s="41"/>
    </row>
    <row r="155" spans="1:15" x14ac:dyDescent="0.3">
      <c r="A155" s="1">
        <v>44543</v>
      </c>
      <c r="B155" s="41">
        <v>2021</v>
      </c>
      <c r="C155" s="41">
        <v>12</v>
      </c>
      <c r="D155" s="41">
        <v>51</v>
      </c>
      <c r="E155" t="s">
        <v>68</v>
      </c>
      <c r="F155">
        <v>0.22831495027520579</v>
      </c>
      <c r="G155">
        <v>2545.913</v>
      </c>
      <c r="H155">
        <v>819.52</v>
      </c>
      <c r="I155">
        <v>1726.393</v>
      </c>
      <c r="J155">
        <v>581.27</v>
      </c>
      <c r="M155" s="41"/>
      <c r="N155" s="41"/>
      <c r="O155" s="41"/>
    </row>
    <row r="156" spans="1:15" x14ac:dyDescent="0.3">
      <c r="A156" s="1">
        <v>44550</v>
      </c>
      <c r="B156" s="41">
        <v>2021</v>
      </c>
      <c r="C156" s="41">
        <v>12</v>
      </c>
      <c r="D156" s="41">
        <v>52</v>
      </c>
      <c r="E156" t="s">
        <v>68</v>
      </c>
      <c r="F156">
        <v>0.2101816153650628</v>
      </c>
      <c r="G156">
        <v>1782.173</v>
      </c>
      <c r="H156">
        <v>740.94</v>
      </c>
      <c r="I156">
        <v>1041.2329999999999</v>
      </c>
      <c r="J156">
        <v>374.58</v>
      </c>
      <c r="M156" s="41"/>
      <c r="N156" s="41"/>
      <c r="O156" s="41"/>
    </row>
    <row r="157" spans="1:15" x14ac:dyDescent="0.3">
      <c r="A157" s="1">
        <v>44557</v>
      </c>
      <c r="B157" s="41">
        <v>2021</v>
      </c>
      <c r="C157" s="41">
        <v>12</v>
      </c>
      <c r="D157" s="41">
        <v>53</v>
      </c>
      <c r="E157" t="s">
        <v>68</v>
      </c>
      <c r="F157">
        <v>0.24059127922673729</v>
      </c>
      <c r="G157">
        <v>1914.8989999999999</v>
      </c>
      <c r="H157">
        <v>636.29</v>
      </c>
      <c r="I157">
        <v>1278.6089999999999</v>
      </c>
      <c r="J157">
        <v>460.70800000000003</v>
      </c>
      <c r="M157" s="41"/>
      <c r="N157" s="41"/>
      <c r="O157" s="41"/>
    </row>
    <row r="158" spans="1:15" x14ac:dyDescent="0.3">
      <c r="A158" s="1">
        <v>44564</v>
      </c>
      <c r="B158" s="41">
        <v>2022</v>
      </c>
      <c r="C158" s="41">
        <v>1</v>
      </c>
      <c r="D158" s="41">
        <v>2</v>
      </c>
      <c r="E158" t="s">
        <v>68</v>
      </c>
      <c r="F158">
        <v>0.25740174338261429</v>
      </c>
      <c r="G158">
        <v>2371.3670000000002</v>
      </c>
      <c r="H158">
        <v>706.32</v>
      </c>
      <c r="I158">
        <v>1665.047</v>
      </c>
      <c r="J158">
        <v>610.39400000000001</v>
      </c>
      <c r="M158" s="41"/>
      <c r="N158" s="41"/>
      <c r="O158" s="41"/>
    </row>
    <row r="159" spans="1:15" x14ac:dyDescent="0.3">
      <c r="A159" s="1">
        <v>44571</v>
      </c>
      <c r="B159" s="41">
        <v>2022</v>
      </c>
      <c r="C159" s="41">
        <v>1</v>
      </c>
      <c r="D159" s="41">
        <v>3</v>
      </c>
      <c r="E159" t="s">
        <v>68</v>
      </c>
      <c r="F159">
        <v>0.23352492872585781</v>
      </c>
      <c r="G159">
        <v>1828.854</v>
      </c>
      <c r="H159">
        <v>211.65</v>
      </c>
      <c r="I159">
        <v>1617.204</v>
      </c>
      <c r="J159">
        <v>427.08300000000003</v>
      </c>
      <c r="M159" s="41"/>
      <c r="N159" s="41"/>
      <c r="O159" s="41"/>
    </row>
    <row r="160" spans="1:15" x14ac:dyDescent="0.3">
      <c r="A160" s="1">
        <v>44578</v>
      </c>
      <c r="B160" s="41">
        <v>2022</v>
      </c>
      <c r="C160" s="41">
        <v>1</v>
      </c>
      <c r="D160" s="41">
        <v>4</v>
      </c>
      <c r="E160" t="s">
        <v>68</v>
      </c>
      <c r="F160">
        <v>0.245872367180132</v>
      </c>
      <c r="G160">
        <v>1590.5</v>
      </c>
      <c r="H160">
        <v>177.35</v>
      </c>
      <c r="I160">
        <v>1413.15</v>
      </c>
      <c r="J160">
        <v>391.06</v>
      </c>
      <c r="M160" s="41"/>
      <c r="N160" s="41"/>
      <c r="O160" s="41"/>
    </row>
    <row r="161" spans="1:15" x14ac:dyDescent="0.3">
      <c r="A161" s="1">
        <v>44585</v>
      </c>
      <c r="B161" s="41">
        <v>2022</v>
      </c>
      <c r="C161" s="41">
        <v>1</v>
      </c>
      <c r="D161" s="41">
        <v>5</v>
      </c>
      <c r="E161" t="s">
        <v>68</v>
      </c>
      <c r="F161">
        <v>0.2464658527540175</v>
      </c>
      <c r="G161">
        <v>1493.854</v>
      </c>
      <c r="H161">
        <v>109.61</v>
      </c>
      <c r="I161">
        <v>1384.2439999999999</v>
      </c>
      <c r="J161">
        <v>368.18400000000003</v>
      </c>
      <c r="M161" s="41"/>
      <c r="N161" s="41"/>
      <c r="O161" s="41"/>
    </row>
    <row r="162" spans="1:15" x14ac:dyDescent="0.3">
      <c r="A162" s="1">
        <v>44592</v>
      </c>
      <c r="B162" s="41">
        <v>2022</v>
      </c>
      <c r="C162" s="41">
        <v>1</v>
      </c>
      <c r="D162" s="41">
        <v>6</v>
      </c>
      <c r="E162" t="s">
        <v>68</v>
      </c>
      <c r="F162">
        <v>0.25681120289628179</v>
      </c>
      <c r="G162">
        <v>1475.547</v>
      </c>
      <c r="H162">
        <v>140.19999999999999</v>
      </c>
      <c r="I162">
        <v>1335.347</v>
      </c>
      <c r="J162">
        <v>378.93700000000001</v>
      </c>
      <c r="M162" s="41"/>
      <c r="N162" s="41"/>
      <c r="O162" s="41"/>
    </row>
    <row r="163" spans="1:15" x14ac:dyDescent="0.3">
      <c r="A163" s="1">
        <v>44599</v>
      </c>
      <c r="B163" s="41">
        <v>2022</v>
      </c>
      <c r="C163" s="41">
        <v>2</v>
      </c>
      <c r="D163" s="41">
        <v>7</v>
      </c>
      <c r="E163" t="s">
        <v>68</v>
      </c>
      <c r="F163">
        <v>0.23535955991348931</v>
      </c>
      <c r="G163">
        <v>1316.8320000000001</v>
      </c>
      <c r="H163">
        <v>192.38</v>
      </c>
      <c r="I163">
        <v>1124.452</v>
      </c>
      <c r="J163">
        <v>309.92899999999997</v>
      </c>
      <c r="M163" s="41"/>
      <c r="N163" s="41"/>
      <c r="O163" s="41"/>
    </row>
    <row r="164" spans="1:15" x14ac:dyDescent="0.3">
      <c r="A164" s="1">
        <v>44606</v>
      </c>
      <c r="B164" s="41">
        <v>2022</v>
      </c>
      <c r="C164" s="41">
        <v>2</v>
      </c>
      <c r="D164" s="41">
        <v>8</v>
      </c>
      <c r="E164" t="s">
        <v>68</v>
      </c>
      <c r="F164">
        <v>0.24796182105317829</v>
      </c>
      <c r="G164">
        <v>1559.6030000000001</v>
      </c>
      <c r="H164">
        <v>258.36</v>
      </c>
      <c r="I164">
        <v>1301.2429999999999</v>
      </c>
      <c r="J164">
        <v>386.72199999999998</v>
      </c>
      <c r="M164" s="41"/>
      <c r="N164" s="41"/>
      <c r="O164" s="41"/>
    </row>
    <row r="165" spans="1:15" x14ac:dyDescent="0.3">
      <c r="A165" s="1">
        <v>44613</v>
      </c>
      <c r="B165" s="41">
        <v>2022</v>
      </c>
      <c r="C165" s="41">
        <v>2</v>
      </c>
      <c r="D165" s="41">
        <v>9</v>
      </c>
      <c r="E165" t="s">
        <v>68</v>
      </c>
      <c r="F165">
        <v>0.2290497421168409</v>
      </c>
      <c r="G165">
        <v>1341.499</v>
      </c>
      <c r="H165">
        <v>221.19</v>
      </c>
      <c r="I165">
        <v>1120.309</v>
      </c>
      <c r="J165">
        <v>307.27</v>
      </c>
      <c r="M165" s="41"/>
      <c r="N165" s="41"/>
      <c r="O165" s="41"/>
    </row>
    <row r="166" spans="1:15" x14ac:dyDescent="0.3">
      <c r="A166" s="1">
        <v>44620</v>
      </c>
      <c r="B166" s="41">
        <v>2022</v>
      </c>
      <c r="C166" s="41">
        <v>2</v>
      </c>
      <c r="D166" s="41">
        <v>10</v>
      </c>
      <c r="E166" t="s">
        <v>68</v>
      </c>
      <c r="F166">
        <v>0.2255437698461587</v>
      </c>
      <c r="G166">
        <v>1258.115</v>
      </c>
      <c r="H166">
        <v>219.61</v>
      </c>
      <c r="I166">
        <v>1038.5050000000001</v>
      </c>
      <c r="J166">
        <v>283.76</v>
      </c>
      <c r="M166" s="41"/>
      <c r="N166" s="41"/>
      <c r="O166" s="41"/>
    </row>
    <row r="167" spans="1:15" x14ac:dyDescent="0.3">
      <c r="A167" s="1">
        <v>44627</v>
      </c>
      <c r="B167" s="41">
        <v>2022</v>
      </c>
      <c r="C167" s="41">
        <v>3</v>
      </c>
      <c r="D167" s="41">
        <v>11</v>
      </c>
      <c r="E167" t="s">
        <v>68</v>
      </c>
      <c r="F167">
        <v>0.23845371983341479</v>
      </c>
      <c r="G167">
        <v>1667.615</v>
      </c>
      <c r="H167">
        <v>336.18</v>
      </c>
      <c r="I167">
        <v>1331.4349999999999</v>
      </c>
      <c r="J167">
        <v>397.649</v>
      </c>
      <c r="M167" s="41"/>
      <c r="N167" s="41"/>
      <c r="O167" s="41"/>
    </row>
    <row r="168" spans="1:15" x14ac:dyDescent="0.3">
      <c r="A168" s="1">
        <v>44634</v>
      </c>
      <c r="B168" s="41">
        <v>2022</v>
      </c>
      <c r="C168" s="41">
        <v>3</v>
      </c>
      <c r="D168" s="41">
        <v>12</v>
      </c>
      <c r="E168" t="s">
        <v>68</v>
      </c>
      <c r="F168">
        <v>0.23234341922055651</v>
      </c>
      <c r="G168">
        <v>1460.0930000000001</v>
      </c>
      <c r="H168">
        <v>254.4</v>
      </c>
      <c r="I168">
        <v>1205.693</v>
      </c>
      <c r="J168">
        <v>339.24299999999999</v>
      </c>
      <c r="M168" s="41"/>
      <c r="N168" s="41"/>
      <c r="O168" s="41"/>
    </row>
    <row r="169" spans="1:15" x14ac:dyDescent="0.3">
      <c r="A169" s="1">
        <v>44641</v>
      </c>
      <c r="B169" s="41">
        <v>2022</v>
      </c>
      <c r="C169" s="41">
        <v>3</v>
      </c>
      <c r="D169" s="41">
        <v>13</v>
      </c>
      <c r="E169" t="s">
        <v>68</v>
      </c>
      <c r="F169">
        <v>0.22623834886817579</v>
      </c>
      <c r="G169">
        <v>1502</v>
      </c>
      <c r="H169">
        <v>289.25</v>
      </c>
      <c r="I169">
        <v>1212.75</v>
      </c>
      <c r="J169">
        <v>339.81</v>
      </c>
      <c r="M169" s="41"/>
      <c r="N169" s="41"/>
      <c r="O169" s="41"/>
    </row>
    <row r="170" spans="1:15" x14ac:dyDescent="0.3">
      <c r="A170" s="1">
        <v>44648</v>
      </c>
      <c r="B170" s="41">
        <v>2022</v>
      </c>
      <c r="C170" s="41">
        <v>3</v>
      </c>
      <c r="D170" s="41">
        <v>14</v>
      </c>
      <c r="E170" t="s">
        <v>68</v>
      </c>
      <c r="F170">
        <v>0.2382859112514637</v>
      </c>
      <c r="G170">
        <v>1256.201</v>
      </c>
      <c r="H170">
        <v>248.91</v>
      </c>
      <c r="I170">
        <v>1007.2910000000001</v>
      </c>
      <c r="J170">
        <v>299.33499999999998</v>
      </c>
      <c r="M170" s="41"/>
      <c r="N170" s="41"/>
      <c r="O170" s="41"/>
    </row>
    <row r="171" spans="1:15" x14ac:dyDescent="0.3">
      <c r="A171" s="1">
        <v>44655</v>
      </c>
      <c r="B171" s="41">
        <v>2022</v>
      </c>
      <c r="C171" s="41">
        <v>4</v>
      </c>
      <c r="D171" s="41">
        <v>15</v>
      </c>
      <c r="E171" t="s">
        <v>68</v>
      </c>
      <c r="F171">
        <v>0.23821335878788399</v>
      </c>
      <c r="G171">
        <v>1401.7139999999999</v>
      </c>
      <c r="H171">
        <v>163.69</v>
      </c>
      <c r="I171">
        <v>1238.0239999999999</v>
      </c>
      <c r="J171">
        <v>333.90699999999998</v>
      </c>
      <c r="M171" s="41"/>
      <c r="N171" s="41"/>
      <c r="O171" s="41"/>
    </row>
    <row r="172" spans="1:15" x14ac:dyDescent="0.3">
      <c r="A172" s="1">
        <v>44662</v>
      </c>
      <c r="B172" s="41">
        <v>2022</v>
      </c>
      <c r="C172" s="41">
        <v>4</v>
      </c>
      <c r="D172" s="41">
        <v>16</v>
      </c>
      <c r="E172" t="s">
        <v>68</v>
      </c>
      <c r="F172">
        <v>0.24021929628340061</v>
      </c>
      <c r="G172">
        <v>1028.1980000000001</v>
      </c>
      <c r="H172">
        <v>189.86</v>
      </c>
      <c r="I172">
        <v>838.33799999999997</v>
      </c>
      <c r="J172">
        <v>246.99299999999999</v>
      </c>
      <c r="M172" s="41"/>
      <c r="N172" s="41"/>
      <c r="O172" s="41"/>
    </row>
    <row r="173" spans="1:15" x14ac:dyDescent="0.3">
      <c r="A173" s="1">
        <v>44669</v>
      </c>
      <c r="B173" s="41">
        <v>2022</v>
      </c>
      <c r="C173" s="41">
        <v>4</v>
      </c>
      <c r="D173" s="41">
        <v>17</v>
      </c>
      <c r="E173" t="s">
        <v>68</v>
      </c>
      <c r="F173">
        <v>0.24201494323219491</v>
      </c>
      <c r="G173">
        <v>2039.184</v>
      </c>
      <c r="H173">
        <v>435.34</v>
      </c>
      <c r="I173">
        <v>1603.8440000000001</v>
      </c>
      <c r="J173">
        <v>493.51299999999998</v>
      </c>
      <c r="M173" s="41"/>
      <c r="N173" s="41"/>
      <c r="O173" s="41"/>
    </row>
    <row r="174" spans="1:15" x14ac:dyDescent="0.3">
      <c r="A174" s="1">
        <v>44676</v>
      </c>
      <c r="B174" s="41">
        <v>2022</v>
      </c>
      <c r="C174" s="41">
        <v>4</v>
      </c>
      <c r="D174" s="41">
        <v>18</v>
      </c>
      <c r="E174" t="s">
        <v>68</v>
      </c>
      <c r="F174">
        <v>0.23982248756166979</v>
      </c>
      <c r="G174">
        <v>1532.963</v>
      </c>
      <c r="H174">
        <v>357.57</v>
      </c>
      <c r="I174">
        <v>1175.393</v>
      </c>
      <c r="J174">
        <v>367.63900000000001</v>
      </c>
      <c r="M174" s="41"/>
      <c r="N174" s="41"/>
      <c r="O174" s="41"/>
    </row>
    <row r="175" spans="1:15" x14ac:dyDescent="0.3">
      <c r="A175" s="1">
        <v>44683</v>
      </c>
      <c r="B175" s="41">
        <v>2022</v>
      </c>
      <c r="C175" s="41">
        <v>5</v>
      </c>
      <c r="D175" s="41">
        <v>19</v>
      </c>
      <c r="E175" t="s">
        <v>68</v>
      </c>
      <c r="F175">
        <v>0.2293397139450539</v>
      </c>
      <c r="G175">
        <v>1603.6079999999999</v>
      </c>
      <c r="H175">
        <v>174.37</v>
      </c>
      <c r="I175">
        <v>1429.2380000000001</v>
      </c>
      <c r="J175">
        <v>367.77100000000002</v>
      </c>
      <c r="M175" s="41"/>
      <c r="N175" s="41"/>
      <c r="O175" s="41"/>
    </row>
    <row r="176" spans="1:15" x14ac:dyDescent="0.3">
      <c r="A176" s="1">
        <v>44690</v>
      </c>
      <c r="B176" s="41">
        <v>2022</v>
      </c>
      <c r="C176" s="41">
        <v>5</v>
      </c>
      <c r="D176" s="41">
        <v>20</v>
      </c>
      <c r="E176" t="s">
        <v>68</v>
      </c>
      <c r="F176">
        <v>0.25838465333362898</v>
      </c>
      <c r="G176">
        <v>1443.232</v>
      </c>
      <c r="H176">
        <v>376.92</v>
      </c>
      <c r="I176">
        <v>1066.3119999999999</v>
      </c>
      <c r="J176">
        <v>372.90899999999999</v>
      </c>
      <c r="M176" s="41"/>
      <c r="N176" s="41"/>
      <c r="O176" s="41"/>
    </row>
    <row r="177" spans="1:15" x14ac:dyDescent="0.3">
      <c r="A177" s="1">
        <v>44697</v>
      </c>
      <c r="B177" s="41">
        <v>2022</v>
      </c>
      <c r="C177" s="41">
        <v>5</v>
      </c>
      <c r="D177" s="41">
        <v>21</v>
      </c>
      <c r="E177" t="s">
        <v>68</v>
      </c>
      <c r="F177">
        <v>0.24184623355890791</v>
      </c>
      <c r="G177">
        <v>1428.2049999999999</v>
      </c>
      <c r="H177">
        <v>238.98</v>
      </c>
      <c r="I177">
        <v>1189.2249999999999</v>
      </c>
      <c r="J177">
        <v>345.40600000000001</v>
      </c>
      <c r="M177" s="41"/>
      <c r="N177" s="41"/>
      <c r="O177" s="41"/>
    </row>
    <row r="178" spans="1:15" x14ac:dyDescent="0.3">
      <c r="A178" s="1">
        <v>44704</v>
      </c>
      <c r="B178" s="41">
        <v>2022</v>
      </c>
      <c r="C178" s="41">
        <v>5</v>
      </c>
      <c r="D178" s="41">
        <v>22</v>
      </c>
      <c r="E178" t="s">
        <v>68</v>
      </c>
      <c r="F178">
        <v>0.24694747747947091</v>
      </c>
      <c r="G178">
        <v>1536.598</v>
      </c>
      <c r="H178">
        <v>290.56</v>
      </c>
      <c r="I178">
        <v>1246.038</v>
      </c>
      <c r="J178">
        <v>379.459</v>
      </c>
      <c r="M178" s="41"/>
      <c r="N178" s="41"/>
      <c r="O178" s="41"/>
    </row>
    <row r="179" spans="1:15" x14ac:dyDescent="0.3">
      <c r="A179" s="1">
        <v>44711</v>
      </c>
      <c r="B179" s="41">
        <v>2022</v>
      </c>
      <c r="C179" s="41">
        <v>5</v>
      </c>
      <c r="D179" s="41">
        <v>23</v>
      </c>
      <c r="E179" t="s">
        <v>68</v>
      </c>
      <c r="F179">
        <v>0.24956146683697081</v>
      </c>
      <c r="G179">
        <v>1350.5250000000001</v>
      </c>
      <c r="H179">
        <v>173.94</v>
      </c>
      <c r="I179">
        <v>1176.585</v>
      </c>
      <c r="J179">
        <v>337.03899999999999</v>
      </c>
      <c r="M179" s="41"/>
      <c r="N179" s="41"/>
      <c r="O179" s="41"/>
    </row>
    <row r="180" spans="1:15" x14ac:dyDescent="0.3">
      <c r="A180" s="1">
        <v>44718</v>
      </c>
      <c r="B180" s="41">
        <v>2022</v>
      </c>
      <c r="C180" s="41">
        <v>6</v>
      </c>
      <c r="D180" s="41">
        <v>24</v>
      </c>
      <c r="E180" t="s">
        <v>68</v>
      </c>
      <c r="F180">
        <v>0.2468359248270475</v>
      </c>
      <c r="G180">
        <v>1103.482</v>
      </c>
      <c r="H180">
        <v>197.66</v>
      </c>
      <c r="I180">
        <v>905.822</v>
      </c>
      <c r="J180">
        <v>272.37900000000002</v>
      </c>
      <c r="M180" s="41"/>
      <c r="N180" s="41"/>
      <c r="O180" s="41"/>
    </row>
    <row r="181" spans="1:15" x14ac:dyDescent="0.3">
      <c r="A181" s="1">
        <v>44725</v>
      </c>
      <c r="B181" s="41">
        <v>2022</v>
      </c>
      <c r="C181" s="41">
        <v>6</v>
      </c>
      <c r="D181" s="41">
        <v>25</v>
      </c>
      <c r="E181" t="s">
        <v>68</v>
      </c>
      <c r="F181">
        <v>0.2340451715872123</v>
      </c>
      <c r="G181">
        <v>1308.2560000000001</v>
      </c>
      <c r="H181">
        <v>168.23</v>
      </c>
      <c r="I181">
        <v>1140.0260000000001</v>
      </c>
      <c r="J181">
        <v>306.19099999999997</v>
      </c>
      <c r="M181" s="41"/>
      <c r="N181" s="41"/>
      <c r="O181" s="41"/>
    </row>
    <row r="182" spans="1:15" x14ac:dyDescent="0.3">
      <c r="A182" s="1">
        <v>44732</v>
      </c>
      <c r="B182" s="41">
        <v>2022</v>
      </c>
      <c r="C182" s="41">
        <v>6</v>
      </c>
      <c r="D182" s="41">
        <v>26</v>
      </c>
      <c r="E182" t="s">
        <v>68</v>
      </c>
      <c r="F182">
        <v>0.2284069306196426</v>
      </c>
      <c r="G182">
        <v>1105.702</v>
      </c>
      <c r="H182">
        <v>180.51</v>
      </c>
      <c r="I182">
        <v>925.19200000000001</v>
      </c>
      <c r="J182">
        <v>252.55</v>
      </c>
      <c r="M182" s="41"/>
      <c r="N182" s="41"/>
      <c r="O182" s="41"/>
    </row>
    <row r="183" spans="1:15" x14ac:dyDescent="0.3">
      <c r="A183" s="1">
        <v>44739</v>
      </c>
      <c r="B183" s="41">
        <v>2022</v>
      </c>
      <c r="C183" s="41">
        <v>6</v>
      </c>
      <c r="D183" s="41">
        <v>27</v>
      </c>
      <c r="E183" t="s">
        <v>68</v>
      </c>
      <c r="F183">
        <v>0.21197387594493219</v>
      </c>
      <c r="G183">
        <v>1520.7439999999999</v>
      </c>
      <c r="H183">
        <v>220.31</v>
      </c>
      <c r="I183">
        <v>1300.434</v>
      </c>
      <c r="J183">
        <v>322.358</v>
      </c>
      <c r="M183" s="41"/>
      <c r="N183" s="41"/>
      <c r="O183" s="41"/>
    </row>
    <row r="184" spans="1:15" x14ac:dyDescent="0.3">
      <c r="A184" s="1">
        <v>44746</v>
      </c>
      <c r="B184" s="41">
        <v>2022</v>
      </c>
      <c r="C184" s="41">
        <v>7</v>
      </c>
      <c r="D184" s="41">
        <v>28</v>
      </c>
      <c r="E184" t="s">
        <v>68</v>
      </c>
      <c r="F184">
        <v>0.21297455858295261</v>
      </c>
      <c r="G184">
        <v>1506.7950000000001</v>
      </c>
      <c r="H184">
        <v>167.32</v>
      </c>
      <c r="I184">
        <v>1339.4749999999999</v>
      </c>
      <c r="J184">
        <v>320.90899999999999</v>
      </c>
      <c r="M184" s="41"/>
      <c r="N184" s="41"/>
      <c r="O184" s="41"/>
    </row>
    <row r="185" spans="1:15" x14ac:dyDescent="0.3">
      <c r="A185" s="1">
        <v>44753</v>
      </c>
      <c r="B185" s="41">
        <v>2022</v>
      </c>
      <c r="C185" s="41">
        <v>7</v>
      </c>
      <c r="D185" s="41">
        <v>29</v>
      </c>
      <c r="E185" t="s">
        <v>68</v>
      </c>
      <c r="F185">
        <v>0.20724043732989339</v>
      </c>
      <c r="G185">
        <v>1593.854</v>
      </c>
      <c r="H185">
        <v>171.31</v>
      </c>
      <c r="I185">
        <v>1422.5440000000001</v>
      </c>
      <c r="J185">
        <v>330.31099999999998</v>
      </c>
      <c r="M185" s="41"/>
      <c r="N185" s="41"/>
      <c r="O185" s="41"/>
    </row>
    <row r="186" spans="1:15" x14ac:dyDescent="0.3">
      <c r="A186" s="1">
        <v>44760</v>
      </c>
      <c r="B186" s="41">
        <v>2022</v>
      </c>
      <c r="C186" s="41">
        <v>7</v>
      </c>
      <c r="D186" s="41">
        <v>30</v>
      </c>
      <c r="E186" t="s">
        <v>68</v>
      </c>
      <c r="F186">
        <v>0.20746023901518551</v>
      </c>
      <c r="G186">
        <v>1335.48</v>
      </c>
      <c r="H186">
        <v>185.98</v>
      </c>
      <c r="I186">
        <v>1149.5</v>
      </c>
      <c r="J186">
        <v>277.05900000000003</v>
      </c>
      <c r="M186" s="41"/>
      <c r="N186" s="41"/>
      <c r="O186" s="41"/>
    </row>
    <row r="187" spans="1:15" x14ac:dyDescent="0.3">
      <c r="A187" s="1">
        <v>44767</v>
      </c>
      <c r="B187" s="41">
        <v>2022</v>
      </c>
      <c r="C187" s="41">
        <v>7</v>
      </c>
      <c r="D187" s="41">
        <v>31</v>
      </c>
      <c r="E187" t="s">
        <v>68</v>
      </c>
      <c r="F187">
        <v>0.21037307906767941</v>
      </c>
      <c r="G187">
        <v>1684.0129999999999</v>
      </c>
      <c r="H187">
        <v>175.43</v>
      </c>
      <c r="I187">
        <v>1508.5830000000001</v>
      </c>
      <c r="J187">
        <v>354.27100000000002</v>
      </c>
      <c r="M187" s="41"/>
      <c r="N187" s="41"/>
      <c r="O187" s="41"/>
    </row>
    <row r="188" spans="1:15" x14ac:dyDescent="0.3">
      <c r="A188" s="1">
        <v>44774</v>
      </c>
      <c r="B188" s="41">
        <v>2022</v>
      </c>
      <c r="C188" s="41">
        <v>8</v>
      </c>
      <c r="D188" s="41">
        <v>32</v>
      </c>
      <c r="E188" t="s">
        <v>68</v>
      </c>
      <c r="F188">
        <v>0.21897261680179431</v>
      </c>
      <c r="G188">
        <v>2065.2080000000001</v>
      </c>
      <c r="H188">
        <v>587.41</v>
      </c>
      <c r="I188">
        <v>1477.798</v>
      </c>
      <c r="J188">
        <v>452.22399999999999</v>
      </c>
      <c r="M188" s="41"/>
      <c r="N188" s="41"/>
      <c r="O188" s="41"/>
    </row>
    <row r="189" spans="1:15" x14ac:dyDescent="0.3">
      <c r="A189" s="1">
        <v>44781</v>
      </c>
      <c r="B189" s="41">
        <v>2022</v>
      </c>
      <c r="C189" s="41">
        <v>8</v>
      </c>
      <c r="D189" s="41">
        <v>33</v>
      </c>
      <c r="E189" t="s">
        <v>68</v>
      </c>
      <c r="F189">
        <v>0.23379224352187211</v>
      </c>
      <c r="G189">
        <v>2020.221</v>
      </c>
      <c r="H189">
        <v>732.68</v>
      </c>
      <c r="I189">
        <v>1287.5409999999999</v>
      </c>
      <c r="J189">
        <v>472.31200000000001</v>
      </c>
      <c r="M189" s="41"/>
      <c r="N189" s="41"/>
      <c r="O189" s="41"/>
    </row>
    <row r="190" spans="1:15" x14ac:dyDescent="0.3">
      <c r="A190" s="1">
        <v>44788</v>
      </c>
      <c r="B190" s="41">
        <v>2022</v>
      </c>
      <c r="C190" s="41">
        <v>8</v>
      </c>
      <c r="D190" s="41">
        <v>34</v>
      </c>
      <c r="E190" t="s">
        <v>68</v>
      </c>
      <c r="F190">
        <v>0.2453992210894852</v>
      </c>
      <c r="G190">
        <v>2546.634</v>
      </c>
      <c r="H190">
        <v>882.42000000000007</v>
      </c>
      <c r="I190">
        <v>1664.2139999999999</v>
      </c>
      <c r="J190">
        <v>624.94200000000001</v>
      </c>
      <c r="M190" s="41"/>
      <c r="N190" s="41"/>
      <c r="O190" s="41"/>
    </row>
    <row r="191" spans="1:15" x14ac:dyDescent="0.3">
      <c r="A191" s="1">
        <v>44795</v>
      </c>
      <c r="B191" s="41">
        <v>2022</v>
      </c>
      <c r="C191" s="41">
        <v>8</v>
      </c>
      <c r="D191" s="41">
        <v>35</v>
      </c>
      <c r="E191" t="s">
        <v>68</v>
      </c>
      <c r="F191">
        <v>0.24544329053869621</v>
      </c>
      <c r="G191">
        <v>1751.154</v>
      </c>
      <c r="H191">
        <v>488.56</v>
      </c>
      <c r="I191">
        <v>1262.5940000000001</v>
      </c>
      <c r="J191">
        <v>429.80900000000003</v>
      </c>
      <c r="M191" s="41"/>
      <c r="N191" s="41"/>
      <c r="O191" s="41"/>
    </row>
    <row r="192" spans="1:15" x14ac:dyDescent="0.3">
      <c r="A192" s="1">
        <v>44802</v>
      </c>
      <c r="B192" s="41">
        <v>2022</v>
      </c>
      <c r="C192" s="41">
        <v>8</v>
      </c>
      <c r="D192" s="41">
        <v>36</v>
      </c>
      <c r="E192" t="s">
        <v>68</v>
      </c>
      <c r="F192">
        <v>0.24375690155356741</v>
      </c>
      <c r="G192">
        <v>1758.662</v>
      </c>
      <c r="H192">
        <v>389.39</v>
      </c>
      <c r="I192">
        <v>1369.2719999999999</v>
      </c>
      <c r="J192">
        <v>428.68599999999998</v>
      </c>
      <c r="M192" s="41"/>
      <c r="N192" s="41"/>
      <c r="O192" s="41"/>
    </row>
    <row r="193" spans="1:15" x14ac:dyDescent="0.3">
      <c r="A193" s="1">
        <v>44809</v>
      </c>
      <c r="B193" s="41">
        <v>2022</v>
      </c>
      <c r="C193" s="41">
        <v>9</v>
      </c>
      <c r="D193" s="41">
        <v>37</v>
      </c>
      <c r="E193" t="s">
        <v>68</v>
      </c>
      <c r="F193">
        <v>0.24122032067179019</v>
      </c>
      <c r="G193">
        <v>2036.35</v>
      </c>
      <c r="H193">
        <v>478.41</v>
      </c>
      <c r="I193">
        <v>1557.94</v>
      </c>
      <c r="J193">
        <v>491.209</v>
      </c>
      <c r="M193" s="41"/>
      <c r="N193" s="41"/>
      <c r="O193" s="41"/>
    </row>
    <row r="194" spans="1:15" x14ac:dyDescent="0.3">
      <c r="A194" s="1">
        <v>44816</v>
      </c>
      <c r="B194" s="41">
        <v>2022</v>
      </c>
      <c r="C194" s="41">
        <v>9</v>
      </c>
      <c r="D194" s="41">
        <v>38</v>
      </c>
      <c r="E194" t="s">
        <v>68</v>
      </c>
      <c r="F194">
        <v>0.24556643013526519</v>
      </c>
      <c r="G194">
        <v>1883.1890000000001</v>
      </c>
      <c r="H194">
        <v>721.52</v>
      </c>
      <c r="I194">
        <v>1161.6690000000001</v>
      </c>
      <c r="J194">
        <v>462.44799999999998</v>
      </c>
      <c r="M194" s="41"/>
      <c r="N194" s="41"/>
      <c r="O194" s="41"/>
    </row>
    <row r="195" spans="1:15" x14ac:dyDescent="0.3">
      <c r="A195" s="1">
        <v>44823</v>
      </c>
      <c r="B195" s="41">
        <v>2022</v>
      </c>
      <c r="C195" s="41">
        <v>9</v>
      </c>
      <c r="D195" s="41">
        <v>39</v>
      </c>
      <c r="E195" t="s">
        <v>68</v>
      </c>
      <c r="F195">
        <v>0.2422490013689558</v>
      </c>
      <c r="G195">
        <v>2207.5219999999999</v>
      </c>
      <c r="H195">
        <v>796.51</v>
      </c>
      <c r="I195">
        <v>1411.0119999999999</v>
      </c>
      <c r="J195">
        <v>534.77</v>
      </c>
      <c r="M195" s="41"/>
      <c r="N195" s="41"/>
      <c r="O195" s="41"/>
    </row>
    <row r="196" spans="1:15" x14ac:dyDescent="0.3">
      <c r="A196" s="1">
        <v>44830</v>
      </c>
      <c r="B196" s="41">
        <v>2022</v>
      </c>
      <c r="C196" s="41">
        <v>9</v>
      </c>
      <c r="D196" s="41">
        <v>40</v>
      </c>
      <c r="E196" t="s">
        <v>68</v>
      </c>
      <c r="F196">
        <v>0.24553503784189101</v>
      </c>
      <c r="G196">
        <v>2309.8739999999998</v>
      </c>
      <c r="H196">
        <v>541.41000000000008</v>
      </c>
      <c r="I196">
        <v>1768.4639999999999</v>
      </c>
      <c r="J196">
        <v>567.15499999999997</v>
      </c>
      <c r="M196" s="41"/>
      <c r="N196" s="41"/>
      <c r="O196" s="41"/>
    </row>
    <row r="197" spans="1:15" x14ac:dyDescent="0.3">
      <c r="A197" s="1">
        <v>44837</v>
      </c>
      <c r="B197" s="41">
        <v>2022</v>
      </c>
      <c r="C197" s="41">
        <v>10</v>
      </c>
      <c r="D197" s="41">
        <v>41</v>
      </c>
      <c r="E197" t="s">
        <v>68</v>
      </c>
      <c r="F197">
        <v>0.2372378592666006</v>
      </c>
      <c r="G197">
        <v>2018</v>
      </c>
      <c r="H197">
        <v>470.57</v>
      </c>
      <c r="I197">
        <v>1547.43</v>
      </c>
      <c r="J197">
        <v>478.74599999999998</v>
      </c>
      <c r="M197" s="41"/>
      <c r="N197" s="41"/>
      <c r="O197" s="41"/>
    </row>
    <row r="198" spans="1:15" x14ac:dyDescent="0.3">
      <c r="A198" s="1">
        <v>44844</v>
      </c>
      <c r="B198" s="41">
        <v>2022</v>
      </c>
      <c r="C198" s="41">
        <v>10</v>
      </c>
      <c r="D198" s="41">
        <v>42</v>
      </c>
      <c r="E198" t="s">
        <v>68</v>
      </c>
      <c r="F198">
        <v>0.24007308099006741</v>
      </c>
      <c r="G198">
        <v>2366.1419999999998</v>
      </c>
      <c r="H198">
        <v>726.67</v>
      </c>
      <c r="I198">
        <v>1639.472</v>
      </c>
      <c r="J198">
        <v>568.04700000000003</v>
      </c>
      <c r="M198" s="41"/>
      <c r="N198" s="41"/>
      <c r="O198" s="41"/>
    </row>
    <row r="199" spans="1:15" x14ac:dyDescent="0.3">
      <c r="A199" s="1">
        <v>44851</v>
      </c>
      <c r="B199" s="41">
        <v>2022</v>
      </c>
      <c r="C199" s="41">
        <v>10</v>
      </c>
      <c r="D199" s="41">
        <v>43</v>
      </c>
      <c r="E199" t="s">
        <v>68</v>
      </c>
      <c r="F199">
        <v>0.242042683206002</v>
      </c>
      <c r="G199">
        <v>2620.9839999999999</v>
      </c>
      <c r="H199">
        <v>790.89</v>
      </c>
      <c r="I199">
        <v>1830.0940000000001</v>
      </c>
      <c r="J199">
        <v>634.39</v>
      </c>
      <c r="M199" s="41"/>
      <c r="N199" s="41"/>
      <c r="O199" s="41"/>
    </row>
    <row r="200" spans="1:15" x14ac:dyDescent="0.3">
      <c r="A200" s="1">
        <v>44858</v>
      </c>
      <c r="B200" s="41">
        <v>2022</v>
      </c>
      <c r="C200" s="41">
        <v>10</v>
      </c>
      <c r="D200" s="41">
        <v>44</v>
      </c>
      <c r="E200" t="s">
        <v>68</v>
      </c>
      <c r="F200">
        <v>0.2380202918640022</v>
      </c>
      <c r="G200">
        <v>2700.9839999999999</v>
      </c>
      <c r="H200">
        <v>1043.6300000000001</v>
      </c>
      <c r="I200">
        <v>1657.354</v>
      </c>
      <c r="J200">
        <v>642.88900000000001</v>
      </c>
      <c r="M200" s="41"/>
      <c r="N200" s="41"/>
      <c r="O200" s="41"/>
    </row>
    <row r="201" spans="1:15" x14ac:dyDescent="0.3">
      <c r="A201" s="1">
        <v>44865</v>
      </c>
      <c r="B201" s="41">
        <v>2022</v>
      </c>
      <c r="C201" s="41">
        <v>10</v>
      </c>
      <c r="D201" s="41">
        <v>45</v>
      </c>
      <c r="E201" t="s">
        <v>68</v>
      </c>
      <c r="F201">
        <v>0.2349621577798478</v>
      </c>
      <c r="G201">
        <v>2832.0219999999999</v>
      </c>
      <c r="H201">
        <v>1163.77</v>
      </c>
      <c r="I201">
        <v>1668.252</v>
      </c>
      <c r="J201">
        <v>665.41800000000001</v>
      </c>
      <c r="M201" s="41"/>
      <c r="N201" s="41"/>
      <c r="O201" s="41"/>
    </row>
    <row r="202" spans="1:15" x14ac:dyDescent="0.3">
      <c r="A202" s="1">
        <v>44872</v>
      </c>
      <c r="B202" s="41">
        <v>2022</v>
      </c>
      <c r="C202" s="41">
        <v>11</v>
      </c>
      <c r="D202" s="41">
        <v>46</v>
      </c>
      <c r="E202" t="s">
        <v>68</v>
      </c>
      <c r="F202">
        <v>0.24663495617831069</v>
      </c>
      <c r="G202">
        <v>2502.6419999999998</v>
      </c>
      <c r="H202">
        <v>762.77</v>
      </c>
      <c r="I202">
        <v>1739.8720000000001</v>
      </c>
      <c r="J202">
        <v>617.23900000000003</v>
      </c>
      <c r="M202" s="41"/>
      <c r="N202" s="41"/>
      <c r="O202" s="41"/>
    </row>
    <row r="203" spans="1:15" x14ac:dyDescent="0.3">
      <c r="A203" s="1">
        <v>44879</v>
      </c>
      <c r="B203" s="41">
        <v>2022</v>
      </c>
      <c r="C203" s="41">
        <v>11</v>
      </c>
      <c r="D203" s="41">
        <v>47</v>
      </c>
      <c r="E203" t="s">
        <v>68</v>
      </c>
      <c r="F203">
        <v>0.24170419885942099</v>
      </c>
      <c r="G203">
        <v>2668.82</v>
      </c>
      <c r="H203">
        <v>1125.21</v>
      </c>
      <c r="I203">
        <v>1543.61</v>
      </c>
      <c r="J203">
        <v>645.06500000000005</v>
      </c>
      <c r="M203" s="41"/>
      <c r="N203" s="41"/>
      <c r="O203" s="41"/>
    </row>
    <row r="204" spans="1:15" x14ac:dyDescent="0.3">
      <c r="A204" s="1">
        <v>44886</v>
      </c>
      <c r="B204" s="41">
        <v>2022</v>
      </c>
      <c r="C204" s="41">
        <v>11</v>
      </c>
      <c r="D204" s="41">
        <v>48</v>
      </c>
      <c r="E204" t="s">
        <v>68</v>
      </c>
      <c r="F204">
        <v>0.24294083955802689</v>
      </c>
      <c r="G204">
        <v>838.06</v>
      </c>
      <c r="H204">
        <v>609.01</v>
      </c>
      <c r="I204">
        <v>229.05</v>
      </c>
      <c r="J204">
        <v>203.59899999999999</v>
      </c>
      <c r="M204" s="41"/>
      <c r="N204" s="41"/>
      <c r="O204" s="41"/>
    </row>
    <row r="205" spans="1:15" x14ac:dyDescent="0.3">
      <c r="A205" s="1">
        <v>44893</v>
      </c>
      <c r="B205" s="41">
        <v>2022</v>
      </c>
      <c r="C205" s="41">
        <v>11</v>
      </c>
      <c r="D205" s="41">
        <v>49</v>
      </c>
      <c r="E205" t="s">
        <v>68</v>
      </c>
      <c r="F205">
        <v>0.2378667673745051</v>
      </c>
      <c r="G205">
        <v>3225.1709999999998</v>
      </c>
      <c r="H205">
        <v>612.22</v>
      </c>
      <c r="I205">
        <v>2612.951</v>
      </c>
      <c r="J205">
        <v>767.16100000000006</v>
      </c>
      <c r="M205" s="41"/>
      <c r="N205" s="41"/>
      <c r="O205" s="41"/>
    </row>
    <row r="206" spans="1:15" x14ac:dyDescent="0.3">
      <c r="A206" s="1">
        <v>44900</v>
      </c>
      <c r="B206" s="41">
        <v>2022</v>
      </c>
      <c r="C206" s="41">
        <v>12</v>
      </c>
      <c r="D206" s="41">
        <v>50</v>
      </c>
      <c r="E206" t="s">
        <v>68</v>
      </c>
      <c r="G206">
        <v>0</v>
      </c>
      <c r="H206">
        <v>366.56</v>
      </c>
      <c r="I206">
        <v>-366.56</v>
      </c>
      <c r="J206">
        <v>0</v>
      </c>
      <c r="M206" s="41"/>
      <c r="N206" s="41"/>
      <c r="O206" s="41"/>
    </row>
    <row r="207" spans="1:15" x14ac:dyDescent="0.3">
      <c r="A207" s="1">
        <v>44907</v>
      </c>
      <c r="B207" s="41">
        <v>2022</v>
      </c>
      <c r="C207" s="41">
        <v>12</v>
      </c>
      <c r="D207" s="41">
        <v>51</v>
      </c>
      <c r="E207" t="s">
        <v>68</v>
      </c>
      <c r="F207">
        <v>0.24287086706943781</v>
      </c>
      <c r="G207">
        <v>2303.5410000000002</v>
      </c>
      <c r="H207">
        <v>195.98</v>
      </c>
      <c r="I207">
        <v>2107.5610000000001</v>
      </c>
      <c r="J207">
        <v>559.46299999999997</v>
      </c>
      <c r="M207" s="41"/>
      <c r="N207" s="41"/>
      <c r="O207" s="41"/>
    </row>
    <row r="208" spans="1:15" x14ac:dyDescent="0.3">
      <c r="A208" s="1">
        <v>44914</v>
      </c>
      <c r="B208" s="41">
        <v>2022</v>
      </c>
      <c r="C208" s="41">
        <v>12</v>
      </c>
      <c r="D208" s="41">
        <v>52</v>
      </c>
      <c r="E208" t="s">
        <v>68</v>
      </c>
      <c r="F208">
        <v>0.25049995681916981</v>
      </c>
      <c r="G208">
        <v>2072.6790000000001</v>
      </c>
      <c r="H208">
        <v>166.06</v>
      </c>
      <c r="I208">
        <v>1906.6189999999999</v>
      </c>
      <c r="J208">
        <v>519.20600000000002</v>
      </c>
      <c r="M208" s="41"/>
      <c r="N208" s="41"/>
      <c r="O208" s="41"/>
    </row>
    <row r="209" spans="1:15" x14ac:dyDescent="0.3">
      <c r="A209" s="1">
        <v>44921</v>
      </c>
      <c r="B209" s="41">
        <v>2022</v>
      </c>
      <c r="C209" s="41">
        <v>12</v>
      </c>
      <c r="D209" s="41">
        <v>53</v>
      </c>
      <c r="E209" t="s">
        <v>68</v>
      </c>
      <c r="F209">
        <v>0.23952593522931601</v>
      </c>
      <c r="G209">
        <v>1687.9549999999999</v>
      </c>
      <c r="H209">
        <v>249.02</v>
      </c>
      <c r="I209">
        <v>1438.9349999999999</v>
      </c>
      <c r="J209">
        <v>404.30900000000003</v>
      </c>
      <c r="M209" s="41"/>
      <c r="N209" s="41"/>
      <c r="O209" s="41"/>
    </row>
    <row r="210" spans="1:15" x14ac:dyDescent="0.3">
      <c r="A210" s="1">
        <v>44928</v>
      </c>
      <c r="B210" s="41">
        <v>2023</v>
      </c>
      <c r="C210" s="41">
        <v>1</v>
      </c>
      <c r="D210" s="41">
        <v>1</v>
      </c>
      <c r="E210" t="s">
        <v>68</v>
      </c>
      <c r="F210">
        <v>0.23921316980797111</v>
      </c>
      <c r="G210">
        <v>1622.2560000000001</v>
      </c>
      <c r="H210">
        <v>492.72</v>
      </c>
      <c r="I210">
        <v>1129.5360000000001</v>
      </c>
      <c r="J210">
        <v>388.065</v>
      </c>
      <c r="M210" s="41"/>
      <c r="N210" s="41"/>
      <c r="O210" s="41"/>
    </row>
    <row r="211" spans="1:15" x14ac:dyDescent="0.3">
      <c r="A211" s="1">
        <v>44935</v>
      </c>
      <c r="B211" s="41">
        <v>2023</v>
      </c>
      <c r="C211" s="41">
        <v>1</v>
      </c>
      <c r="D211" s="41">
        <v>2</v>
      </c>
      <c r="E211" t="s">
        <v>68</v>
      </c>
      <c r="F211">
        <v>0.25458423665990632</v>
      </c>
      <c r="G211">
        <v>1715.88</v>
      </c>
      <c r="H211">
        <v>209.38</v>
      </c>
      <c r="I211">
        <v>1506.5</v>
      </c>
      <c r="J211">
        <v>436.83600000000001</v>
      </c>
      <c r="M211" s="41"/>
      <c r="N211" s="41"/>
      <c r="O211" s="41"/>
    </row>
    <row r="212" spans="1:15" x14ac:dyDescent="0.3">
      <c r="A212" s="1">
        <v>44942</v>
      </c>
      <c r="B212" s="41">
        <v>2023</v>
      </c>
      <c r="C212" s="41">
        <v>1</v>
      </c>
      <c r="D212" s="41">
        <v>3</v>
      </c>
      <c r="E212" t="s">
        <v>68</v>
      </c>
      <c r="F212">
        <v>0.24951379640662599</v>
      </c>
      <c r="G212">
        <v>1070.0250000000001</v>
      </c>
      <c r="H212">
        <v>20.86</v>
      </c>
      <c r="I212">
        <v>1049.165</v>
      </c>
      <c r="J212">
        <v>266.98599999999999</v>
      </c>
      <c r="M212" s="41"/>
      <c r="N212" s="41"/>
      <c r="O212" s="41"/>
    </row>
    <row r="213" spans="1:15" x14ac:dyDescent="0.3">
      <c r="A213" s="1">
        <v>44949</v>
      </c>
      <c r="B213" s="41">
        <v>2023</v>
      </c>
      <c r="C213" s="41">
        <v>1</v>
      </c>
      <c r="D213" s="41">
        <v>4</v>
      </c>
      <c r="E213" t="s">
        <v>68</v>
      </c>
      <c r="F213">
        <v>0.25452521011866652</v>
      </c>
      <c r="G213">
        <v>1455.8440000000001</v>
      </c>
      <c r="H213">
        <v>149.56</v>
      </c>
      <c r="I213">
        <v>1306.2840000000001</v>
      </c>
      <c r="J213">
        <v>370.54899999999998</v>
      </c>
      <c r="M213" s="41"/>
      <c r="N213" s="41"/>
      <c r="O213" s="41"/>
    </row>
    <row r="214" spans="1:15" x14ac:dyDescent="0.3">
      <c r="A214" s="1">
        <v>44956</v>
      </c>
      <c r="B214" s="41">
        <v>2023</v>
      </c>
      <c r="C214" s="41">
        <v>1</v>
      </c>
      <c r="D214" s="41">
        <v>5</v>
      </c>
      <c r="E214" t="s">
        <v>68</v>
      </c>
      <c r="F214">
        <v>0.2420970919479371</v>
      </c>
      <c r="G214">
        <v>1393.854</v>
      </c>
      <c r="H214">
        <v>225.99</v>
      </c>
      <c r="I214">
        <v>1167.864</v>
      </c>
      <c r="J214">
        <v>337.44799999999998</v>
      </c>
      <c r="M214" s="41"/>
      <c r="N214" s="41"/>
      <c r="O214" s="41"/>
    </row>
    <row r="215" spans="1:15" x14ac:dyDescent="0.3">
      <c r="A215" s="1">
        <v>44963</v>
      </c>
      <c r="B215" s="41">
        <v>2023</v>
      </c>
      <c r="C215" s="41">
        <v>2</v>
      </c>
      <c r="D215" s="41">
        <v>6</v>
      </c>
      <c r="E215" t="s">
        <v>68</v>
      </c>
      <c r="F215">
        <v>0.24654092915052769</v>
      </c>
      <c r="G215">
        <v>1189.4090000000001</v>
      </c>
      <c r="H215">
        <v>47.76</v>
      </c>
      <c r="I215">
        <v>1141.6489999999999</v>
      </c>
      <c r="J215">
        <v>293.238</v>
      </c>
      <c r="M215" s="41"/>
      <c r="N215" s="41"/>
      <c r="O215" s="41"/>
    </row>
    <row r="216" spans="1:15" x14ac:dyDescent="0.3">
      <c r="A216" s="1">
        <v>44970</v>
      </c>
      <c r="B216" s="41">
        <v>2023</v>
      </c>
      <c r="C216" s="41">
        <v>2</v>
      </c>
      <c r="D216" s="41">
        <v>7</v>
      </c>
      <c r="E216" t="s">
        <v>68</v>
      </c>
      <c r="F216">
        <v>0.24967007715056699</v>
      </c>
      <c r="G216">
        <v>1235.895</v>
      </c>
      <c r="H216">
        <v>333.08</v>
      </c>
      <c r="I216">
        <v>902.81500000000005</v>
      </c>
      <c r="J216">
        <v>308.56599999999997</v>
      </c>
      <c r="M216" s="41"/>
      <c r="N216" s="41"/>
      <c r="O216" s="41"/>
    </row>
    <row r="217" spans="1:15" x14ac:dyDescent="0.3">
      <c r="A217" s="1">
        <v>44977</v>
      </c>
      <c r="B217" s="41">
        <v>2023</v>
      </c>
      <c r="C217" s="41">
        <v>2</v>
      </c>
      <c r="D217" s="41">
        <v>8</v>
      </c>
      <c r="E217" t="s">
        <v>68</v>
      </c>
      <c r="F217">
        <v>0.2456458944113373</v>
      </c>
      <c r="G217">
        <v>1482.394</v>
      </c>
      <c r="H217">
        <v>263.56</v>
      </c>
      <c r="I217">
        <v>1218.8340000000001</v>
      </c>
      <c r="J217">
        <v>364.14400000000001</v>
      </c>
      <c r="M217" s="41"/>
      <c r="N217" s="41"/>
      <c r="O217" s="41"/>
    </row>
    <row r="218" spans="1:15" x14ac:dyDescent="0.3">
      <c r="A218" s="1">
        <v>44984</v>
      </c>
      <c r="B218" s="41">
        <v>2023</v>
      </c>
      <c r="C218" s="41">
        <v>2</v>
      </c>
      <c r="D218" s="41">
        <v>9</v>
      </c>
      <c r="E218" t="s">
        <v>68</v>
      </c>
      <c r="F218">
        <v>0.2504320315363433</v>
      </c>
      <c r="G218">
        <v>1148.643</v>
      </c>
      <c r="H218">
        <v>153.54</v>
      </c>
      <c r="I218">
        <v>995.10300000000007</v>
      </c>
      <c r="J218">
        <v>287.65699999999998</v>
      </c>
      <c r="M218" s="41"/>
      <c r="N218" s="41"/>
      <c r="O218" s="41"/>
    </row>
    <row r="219" spans="1:15" x14ac:dyDescent="0.3">
      <c r="A219" s="1">
        <v>44991</v>
      </c>
      <c r="B219" s="41">
        <v>2023</v>
      </c>
      <c r="C219" s="41">
        <v>3</v>
      </c>
      <c r="D219" s="41">
        <v>10</v>
      </c>
      <c r="E219" t="s">
        <v>68</v>
      </c>
      <c r="F219">
        <v>0.24911854483052229</v>
      </c>
      <c r="G219">
        <v>1216.7380000000001</v>
      </c>
      <c r="H219">
        <v>213.42</v>
      </c>
      <c r="I219">
        <v>1003.318</v>
      </c>
      <c r="J219">
        <v>303.11200000000002</v>
      </c>
      <c r="M219" s="41"/>
      <c r="N219" s="41"/>
      <c r="O219" s="41"/>
    </row>
    <row r="220" spans="1:15" x14ac:dyDescent="0.3">
      <c r="A220" s="1">
        <v>44998</v>
      </c>
      <c r="B220" s="41">
        <v>2023</v>
      </c>
      <c r="C220" s="41">
        <v>3</v>
      </c>
      <c r="D220" s="41">
        <v>11</v>
      </c>
      <c r="E220" t="s">
        <v>68</v>
      </c>
      <c r="F220">
        <v>0.24859873004130439</v>
      </c>
      <c r="G220">
        <v>1216.575</v>
      </c>
      <c r="H220">
        <v>190.6</v>
      </c>
      <c r="I220">
        <v>1025.9749999999999</v>
      </c>
      <c r="J220">
        <v>302.43900000000002</v>
      </c>
      <c r="M220" s="41"/>
      <c r="N220" s="41"/>
      <c r="O220" s="41"/>
    </row>
    <row r="221" spans="1:15" x14ac:dyDescent="0.3">
      <c r="A221" s="1">
        <v>45005</v>
      </c>
      <c r="B221" s="41">
        <v>2023</v>
      </c>
      <c r="C221" s="41">
        <v>3</v>
      </c>
      <c r="D221" s="41">
        <v>12</v>
      </c>
      <c r="E221" t="s">
        <v>68</v>
      </c>
      <c r="F221">
        <v>0.24389791153333659</v>
      </c>
      <c r="G221">
        <v>1239.0429999999999</v>
      </c>
      <c r="H221">
        <v>201.6</v>
      </c>
      <c r="I221">
        <v>1037.443</v>
      </c>
      <c r="J221">
        <v>302.2</v>
      </c>
      <c r="M221" s="41"/>
      <c r="N221" s="41"/>
      <c r="O221" s="41"/>
    </row>
    <row r="222" spans="1:15" x14ac:dyDescent="0.3">
      <c r="A222" s="1">
        <v>45012</v>
      </c>
      <c r="B222" s="41">
        <v>2023</v>
      </c>
      <c r="C222" s="41">
        <v>3</v>
      </c>
      <c r="D222" s="41">
        <v>13</v>
      </c>
      <c r="E222" t="s">
        <v>68</v>
      </c>
      <c r="F222">
        <v>0.24108588014341811</v>
      </c>
      <c r="G222">
        <v>1317.825</v>
      </c>
      <c r="H222">
        <v>209.88</v>
      </c>
      <c r="I222">
        <v>1107.9449999999999</v>
      </c>
      <c r="J222">
        <v>317.709</v>
      </c>
      <c r="M222" s="41"/>
      <c r="N222" s="41"/>
      <c r="O222" s="41"/>
    </row>
    <row r="223" spans="1:15" x14ac:dyDescent="0.3">
      <c r="A223" s="1">
        <v>45019</v>
      </c>
      <c r="B223" s="41">
        <v>2023</v>
      </c>
      <c r="C223" s="41">
        <v>4</v>
      </c>
      <c r="D223" s="41">
        <v>14</v>
      </c>
      <c r="E223" t="s">
        <v>68</v>
      </c>
      <c r="F223">
        <v>0.2442046748955842</v>
      </c>
      <c r="G223">
        <v>1200.9680000000001</v>
      </c>
      <c r="H223">
        <v>212.82</v>
      </c>
      <c r="I223">
        <v>988.14800000000002</v>
      </c>
      <c r="J223">
        <v>293.28199999999998</v>
      </c>
      <c r="M223" s="41"/>
      <c r="N223" s="41"/>
      <c r="O223" s="41"/>
    </row>
    <row r="224" spans="1:15" x14ac:dyDescent="0.3">
      <c r="A224" s="1">
        <v>45026</v>
      </c>
      <c r="B224" s="41">
        <v>2023</v>
      </c>
      <c r="C224" s="41">
        <v>4</v>
      </c>
      <c r="D224" s="41">
        <v>15</v>
      </c>
      <c r="E224" t="s">
        <v>68</v>
      </c>
      <c r="F224">
        <v>0.245565997071372</v>
      </c>
      <c r="G224">
        <v>1296.8530000000001</v>
      </c>
      <c r="H224">
        <v>214.9</v>
      </c>
      <c r="I224">
        <v>1081.953</v>
      </c>
      <c r="J224">
        <v>318.46300000000002</v>
      </c>
      <c r="M224" s="41"/>
      <c r="N224" s="41"/>
      <c r="O224" s="41"/>
    </row>
    <row r="225" spans="1:15" x14ac:dyDescent="0.3">
      <c r="A225" s="1">
        <v>45033</v>
      </c>
      <c r="B225" s="41">
        <v>2023</v>
      </c>
      <c r="C225" s="41">
        <v>4</v>
      </c>
      <c r="D225" s="41">
        <v>16</v>
      </c>
      <c r="E225" t="s">
        <v>68</v>
      </c>
      <c r="F225">
        <v>0.24582340169134309</v>
      </c>
      <c r="G225">
        <v>1130.2260000000001</v>
      </c>
      <c r="H225">
        <v>203.78</v>
      </c>
      <c r="I225">
        <v>926.44600000000003</v>
      </c>
      <c r="J225">
        <v>277.83600000000001</v>
      </c>
      <c r="M225" s="41"/>
      <c r="N225" s="41"/>
      <c r="O225" s="41"/>
    </row>
    <row r="226" spans="1:15" x14ac:dyDescent="0.3">
      <c r="A226" s="1">
        <v>45040</v>
      </c>
      <c r="B226" s="41">
        <v>2023</v>
      </c>
      <c r="C226" s="41">
        <v>4</v>
      </c>
      <c r="D226" s="41">
        <v>17</v>
      </c>
      <c r="E226" t="s">
        <v>68</v>
      </c>
      <c r="F226">
        <v>0.2468451969938055</v>
      </c>
      <c r="G226">
        <v>1199.124</v>
      </c>
      <c r="H226">
        <v>174.07</v>
      </c>
      <c r="I226">
        <v>1025.0540000000001</v>
      </c>
      <c r="J226">
        <v>295.99799999999999</v>
      </c>
      <c r="M226" s="41"/>
      <c r="N226" s="41"/>
      <c r="O226" s="41"/>
    </row>
    <row r="227" spans="1:15" x14ac:dyDescent="0.3">
      <c r="A227" s="1">
        <v>45047</v>
      </c>
      <c r="B227" s="41">
        <v>2023</v>
      </c>
      <c r="C227" s="41">
        <v>5</v>
      </c>
      <c r="D227" s="41">
        <v>18</v>
      </c>
      <c r="E227" t="s">
        <v>68</v>
      </c>
      <c r="F227">
        <v>0.2396581055489066</v>
      </c>
      <c r="G227">
        <v>1090.395</v>
      </c>
      <c r="H227">
        <v>188.41</v>
      </c>
      <c r="I227">
        <v>901.98500000000001</v>
      </c>
      <c r="J227">
        <v>261.322</v>
      </c>
      <c r="M227" s="41"/>
      <c r="N227" s="41"/>
      <c r="O227" s="41"/>
    </row>
    <row r="228" spans="1:15" x14ac:dyDescent="0.3">
      <c r="A228" s="1">
        <v>45054</v>
      </c>
      <c r="B228" s="41">
        <v>2023</v>
      </c>
      <c r="C228" s="41">
        <v>5</v>
      </c>
      <c r="D228" s="41">
        <v>19</v>
      </c>
      <c r="E228" t="s">
        <v>68</v>
      </c>
      <c r="F228">
        <v>0.23557132369359979</v>
      </c>
      <c r="G228">
        <v>1244.9860000000001</v>
      </c>
      <c r="H228">
        <v>231.02</v>
      </c>
      <c r="I228">
        <v>1013.966</v>
      </c>
      <c r="J228">
        <v>293.28300000000002</v>
      </c>
      <c r="M228" s="41"/>
      <c r="N228" s="41"/>
      <c r="O228" s="41"/>
    </row>
    <row r="229" spans="1:15" x14ac:dyDescent="0.3">
      <c r="A229" s="1">
        <v>45061</v>
      </c>
      <c r="B229" s="41">
        <v>2023</v>
      </c>
      <c r="C229" s="41">
        <v>5</v>
      </c>
      <c r="D229" s="41">
        <v>20</v>
      </c>
      <c r="E229" t="s">
        <v>68</v>
      </c>
      <c r="F229">
        <v>0.23812211242531051</v>
      </c>
      <c r="G229">
        <v>1387.41</v>
      </c>
      <c r="H229">
        <v>266.49</v>
      </c>
      <c r="I229">
        <v>1120.92</v>
      </c>
      <c r="J229">
        <v>330.37299999999999</v>
      </c>
      <c r="M229" s="41"/>
      <c r="N229" s="41"/>
      <c r="O229" s="41"/>
    </row>
    <row r="230" spans="1:15" x14ac:dyDescent="0.3">
      <c r="A230" s="1">
        <v>45068</v>
      </c>
      <c r="B230" s="41">
        <v>2023</v>
      </c>
      <c r="C230" s="41">
        <v>5</v>
      </c>
      <c r="D230" s="41">
        <v>21</v>
      </c>
      <c r="E230" t="s">
        <v>68</v>
      </c>
      <c r="F230">
        <v>0.23654178910246251</v>
      </c>
      <c r="G230">
        <v>1319.3989999999999</v>
      </c>
      <c r="H230">
        <v>248.69</v>
      </c>
      <c r="I230">
        <v>1070.7090000000001</v>
      </c>
      <c r="J230">
        <v>312.09300000000002</v>
      </c>
      <c r="M230" s="41"/>
      <c r="N230" s="41"/>
      <c r="O230" s="41"/>
    </row>
    <row r="231" spans="1:15" x14ac:dyDescent="0.3">
      <c r="A231" s="1">
        <v>45075</v>
      </c>
      <c r="B231" s="41">
        <v>2023</v>
      </c>
      <c r="C231" s="41">
        <v>5</v>
      </c>
      <c r="D231" s="41">
        <v>22</v>
      </c>
      <c r="E231" t="s">
        <v>68</v>
      </c>
      <c r="F231">
        <v>0.23365136557369989</v>
      </c>
      <c r="G231">
        <v>1509.8050000000001</v>
      </c>
      <c r="H231">
        <v>250.58</v>
      </c>
      <c r="I231">
        <v>1259.2249999999999</v>
      </c>
      <c r="J231">
        <v>352.76799999999997</v>
      </c>
      <c r="M231" s="41"/>
      <c r="N231" s="41"/>
      <c r="O231" s="41"/>
    </row>
    <row r="232" spans="1:15" x14ac:dyDescent="0.3">
      <c r="A232" s="1">
        <v>45082</v>
      </c>
      <c r="B232" s="41">
        <v>2023</v>
      </c>
      <c r="C232" s="41">
        <v>6</v>
      </c>
      <c r="D232" s="41">
        <v>23</v>
      </c>
      <c r="E232" t="s">
        <v>68</v>
      </c>
      <c r="F232">
        <v>0.22395792325999631</v>
      </c>
      <c r="G232">
        <v>1282.799</v>
      </c>
      <c r="H232">
        <v>240.63</v>
      </c>
      <c r="I232">
        <v>1042.1690000000001</v>
      </c>
      <c r="J232">
        <v>287.29300000000001</v>
      </c>
      <c r="M232" s="41"/>
      <c r="N232" s="41"/>
      <c r="O232" s="41"/>
    </row>
    <row r="233" spans="1:15" x14ac:dyDescent="0.3">
      <c r="A233" s="1">
        <v>45089</v>
      </c>
      <c r="B233" s="41">
        <v>2023</v>
      </c>
      <c r="C233" s="41">
        <v>6</v>
      </c>
      <c r="D233" s="41">
        <v>24</v>
      </c>
      <c r="E233" t="s">
        <v>68</v>
      </c>
      <c r="F233">
        <v>0.22123258125968481</v>
      </c>
      <c r="G233">
        <v>1620.453</v>
      </c>
      <c r="H233">
        <v>285.23</v>
      </c>
      <c r="I233">
        <v>1335.223</v>
      </c>
      <c r="J233">
        <v>358.49700000000001</v>
      </c>
      <c r="M233" s="41"/>
      <c r="N233" s="41"/>
      <c r="O233" s="41"/>
    </row>
    <row r="234" spans="1:15" x14ac:dyDescent="0.3">
      <c r="A234" s="1">
        <v>45096</v>
      </c>
      <c r="B234" s="41">
        <v>2023</v>
      </c>
      <c r="C234" s="41">
        <v>6</v>
      </c>
      <c r="D234" s="41">
        <v>25</v>
      </c>
      <c r="E234" t="s">
        <v>68</v>
      </c>
      <c r="F234">
        <v>0.23956910949250779</v>
      </c>
      <c r="G234">
        <v>1503.491</v>
      </c>
      <c r="H234">
        <v>270.75</v>
      </c>
      <c r="I234">
        <v>1232.741</v>
      </c>
      <c r="J234">
        <v>360.19</v>
      </c>
      <c r="M234" s="41"/>
      <c r="N234" s="41"/>
      <c r="O234" s="41"/>
    </row>
    <row r="235" spans="1:15" x14ac:dyDescent="0.3">
      <c r="A235" s="1">
        <v>45103</v>
      </c>
      <c r="B235" s="41">
        <v>2023</v>
      </c>
      <c r="C235" s="41">
        <v>6</v>
      </c>
      <c r="D235" s="41">
        <v>26</v>
      </c>
      <c r="E235" t="s">
        <v>68</v>
      </c>
      <c r="F235">
        <v>0.24462787467991959</v>
      </c>
      <c r="G235">
        <v>1406.287</v>
      </c>
      <c r="H235">
        <v>239.00001</v>
      </c>
      <c r="I235">
        <v>1167.2869900000001</v>
      </c>
      <c r="J235">
        <v>344.017</v>
      </c>
      <c r="M235" s="41"/>
      <c r="N235" s="41"/>
      <c r="O235" s="41"/>
    </row>
    <row r="236" spans="1:15" x14ac:dyDescent="0.3">
      <c r="A236" s="1">
        <v>45110</v>
      </c>
      <c r="B236" s="41">
        <v>2023</v>
      </c>
      <c r="C236" s="41">
        <v>7</v>
      </c>
      <c r="D236" s="41">
        <v>27</v>
      </c>
      <c r="E236" t="s">
        <v>68</v>
      </c>
      <c r="F236">
        <v>0.2466242750331912</v>
      </c>
      <c r="G236">
        <v>1073.325</v>
      </c>
      <c r="H236">
        <v>169.82001</v>
      </c>
      <c r="I236">
        <v>903.50499000000002</v>
      </c>
      <c r="J236">
        <v>264.70800000000003</v>
      </c>
      <c r="M236" s="41"/>
      <c r="N236" s="41"/>
      <c r="O236" s="41"/>
    </row>
    <row r="237" spans="1:15" x14ac:dyDescent="0.3">
      <c r="A237" s="1">
        <v>45117</v>
      </c>
      <c r="B237" s="41">
        <v>2023</v>
      </c>
      <c r="C237" s="41">
        <v>7</v>
      </c>
      <c r="D237" s="41">
        <v>28</v>
      </c>
      <c r="E237" t="s">
        <v>68</v>
      </c>
      <c r="F237">
        <v>0.24473869738443421</v>
      </c>
      <c r="G237">
        <v>1476.5830000000001</v>
      </c>
      <c r="H237">
        <v>296.53998999999999</v>
      </c>
      <c r="I237">
        <v>1180.0430100000001</v>
      </c>
      <c r="J237">
        <v>361.37700000000001</v>
      </c>
      <c r="M237" s="41"/>
      <c r="N237" s="41"/>
      <c r="O237" s="41"/>
    </row>
    <row r="238" spans="1:15" x14ac:dyDescent="0.3">
      <c r="A238" s="1">
        <v>45124</v>
      </c>
      <c r="B238" s="41">
        <v>2023</v>
      </c>
      <c r="C238" s="41">
        <v>7</v>
      </c>
      <c r="D238" s="41">
        <v>29</v>
      </c>
      <c r="E238" t="s">
        <v>68</v>
      </c>
      <c r="F238">
        <v>0.24237221275030921</v>
      </c>
      <c r="G238">
        <v>1495.65</v>
      </c>
      <c r="H238">
        <v>286.31997999999999</v>
      </c>
      <c r="I238">
        <v>1209.3300200000001</v>
      </c>
      <c r="J238">
        <v>362.50400000000002</v>
      </c>
      <c r="M238" s="41"/>
      <c r="N238" s="41"/>
      <c r="O238" s="41"/>
    </row>
    <row r="239" spans="1:15" x14ac:dyDescent="0.3">
      <c r="A239" s="1">
        <v>45131</v>
      </c>
      <c r="B239" s="41">
        <v>2023</v>
      </c>
      <c r="C239" s="41">
        <v>7</v>
      </c>
      <c r="D239" s="41">
        <v>30</v>
      </c>
      <c r="E239" t="s">
        <v>68</v>
      </c>
      <c r="F239">
        <v>0.2276430983387841</v>
      </c>
      <c r="G239">
        <v>1355.152</v>
      </c>
      <c r="H239">
        <v>233.25</v>
      </c>
      <c r="I239">
        <v>1121.902</v>
      </c>
      <c r="J239">
        <v>308.49099999999999</v>
      </c>
      <c r="M239" s="41"/>
      <c r="N239" s="41"/>
      <c r="O239" s="41"/>
    </row>
    <row r="240" spans="1:15" x14ac:dyDescent="0.3">
      <c r="A240" s="1">
        <v>45138</v>
      </c>
      <c r="B240" s="41">
        <v>2023</v>
      </c>
      <c r="C240" s="41">
        <v>7</v>
      </c>
      <c r="D240" s="41">
        <v>31</v>
      </c>
      <c r="E240" t="s">
        <v>68</v>
      </c>
      <c r="F240">
        <v>0.23697524846741719</v>
      </c>
      <c r="G240">
        <v>1759.2850000000001</v>
      </c>
      <c r="H240">
        <v>253.98</v>
      </c>
      <c r="I240">
        <v>1505.3050000000001</v>
      </c>
      <c r="J240">
        <v>416.90699999999998</v>
      </c>
      <c r="M240" s="41"/>
      <c r="N240" s="41"/>
      <c r="O240" s="41"/>
    </row>
    <row r="241" spans="1:15" x14ac:dyDescent="0.3">
      <c r="A241" s="1">
        <v>45145</v>
      </c>
      <c r="B241" s="41">
        <v>2023</v>
      </c>
      <c r="C241" s="41">
        <v>8</v>
      </c>
      <c r="D241" s="41">
        <v>32</v>
      </c>
      <c r="E241" t="s">
        <v>68</v>
      </c>
      <c r="F241">
        <v>0.23044158531330519</v>
      </c>
      <c r="G241">
        <v>1956.383</v>
      </c>
      <c r="H241">
        <v>299.75</v>
      </c>
      <c r="I241">
        <v>1656.633</v>
      </c>
      <c r="J241">
        <v>450.83199999999999</v>
      </c>
      <c r="M241" s="41"/>
      <c r="N241" s="41"/>
      <c r="O241" s="41"/>
    </row>
    <row r="242" spans="1:15" x14ac:dyDescent="0.3">
      <c r="A242" s="1">
        <v>45152</v>
      </c>
      <c r="B242" s="41">
        <v>2023</v>
      </c>
      <c r="C242" s="41">
        <v>8</v>
      </c>
      <c r="D242" s="41">
        <v>33</v>
      </c>
      <c r="E242" t="s">
        <v>68</v>
      </c>
      <c r="F242">
        <v>0.2258907444203514</v>
      </c>
      <c r="G242">
        <v>1940.624</v>
      </c>
      <c r="H242">
        <v>299.50000999999997</v>
      </c>
      <c r="I242">
        <v>1641.12399</v>
      </c>
      <c r="J242">
        <v>438.36900000000003</v>
      </c>
      <c r="M242" s="41"/>
      <c r="N242" s="41"/>
      <c r="O242" s="41"/>
    </row>
    <row r="243" spans="1:15" x14ac:dyDescent="0.3">
      <c r="A243" s="1">
        <v>45159</v>
      </c>
      <c r="B243" s="41">
        <v>2023</v>
      </c>
      <c r="C243" s="41">
        <v>8</v>
      </c>
      <c r="D243" s="41">
        <v>34</v>
      </c>
      <c r="E243" t="s">
        <v>68</v>
      </c>
      <c r="F243">
        <v>0.22305944690622229</v>
      </c>
      <c r="G243">
        <v>2220.1660000000002</v>
      </c>
      <c r="H243">
        <v>413.10998999999998</v>
      </c>
      <c r="I243">
        <v>1807.05601</v>
      </c>
      <c r="J243">
        <v>495.22899999999998</v>
      </c>
      <c r="M243" s="41"/>
      <c r="N243" s="41"/>
      <c r="O243" s="41"/>
    </row>
    <row r="244" spans="1:15" x14ac:dyDescent="0.3">
      <c r="A244" s="1">
        <v>45166</v>
      </c>
      <c r="B244" s="41">
        <v>2023</v>
      </c>
      <c r="C244" s="41">
        <v>8</v>
      </c>
      <c r="D244" s="41">
        <v>35</v>
      </c>
      <c r="E244" t="s">
        <v>68</v>
      </c>
      <c r="F244">
        <v>0.23403233720567709</v>
      </c>
      <c r="G244">
        <v>2280.5309999999999</v>
      </c>
      <c r="H244">
        <v>545.79000999999994</v>
      </c>
      <c r="I244">
        <v>1734.74099</v>
      </c>
      <c r="J244">
        <v>533.71799999999996</v>
      </c>
      <c r="M244" s="41"/>
      <c r="N244" s="41"/>
      <c r="O244" s="41"/>
    </row>
    <row r="245" spans="1:15" x14ac:dyDescent="0.3">
      <c r="A245" s="1">
        <v>45173</v>
      </c>
      <c r="B245" s="41">
        <v>2023</v>
      </c>
      <c r="C245" s="41">
        <v>9</v>
      </c>
      <c r="D245" s="41">
        <v>36</v>
      </c>
      <c r="E245" t="s">
        <v>68</v>
      </c>
      <c r="F245">
        <v>0.22303114984158501</v>
      </c>
      <c r="G245">
        <v>2447.6849999999999</v>
      </c>
      <c r="H245">
        <v>435.41</v>
      </c>
      <c r="I245">
        <v>2012.2750000000001</v>
      </c>
      <c r="J245">
        <v>545.91</v>
      </c>
      <c r="M245" s="41"/>
      <c r="N245" s="41"/>
      <c r="O245" s="41"/>
    </row>
    <row r="246" spans="1:15" x14ac:dyDescent="0.3">
      <c r="A246" s="1">
        <v>45180</v>
      </c>
      <c r="B246" s="41">
        <v>2023</v>
      </c>
      <c r="C246" s="41">
        <v>9</v>
      </c>
      <c r="D246" s="41">
        <v>37</v>
      </c>
      <c r="E246" t="s">
        <v>68</v>
      </c>
      <c r="F246">
        <v>0.22914250893695401</v>
      </c>
      <c r="G246">
        <v>2519.0349999999999</v>
      </c>
      <c r="H246">
        <v>543.05999999999995</v>
      </c>
      <c r="I246">
        <v>1975.9749999999999</v>
      </c>
      <c r="J246">
        <v>577.21799999999996</v>
      </c>
      <c r="M246" s="41"/>
      <c r="N246" s="41"/>
      <c r="O246" s="41"/>
    </row>
    <row r="247" spans="1:15" x14ac:dyDescent="0.3">
      <c r="A247" s="1">
        <v>45187</v>
      </c>
      <c r="B247" s="41">
        <v>2023</v>
      </c>
      <c r="C247" s="41">
        <v>9</v>
      </c>
      <c r="D247" s="41">
        <v>38</v>
      </c>
      <c r="E247" t="s">
        <v>68</v>
      </c>
      <c r="F247">
        <v>0.21555864857807469</v>
      </c>
      <c r="G247">
        <v>2504.5619999999999</v>
      </c>
      <c r="H247">
        <v>328.46</v>
      </c>
      <c r="I247">
        <v>2176.1019999999999</v>
      </c>
      <c r="J247">
        <v>539.88</v>
      </c>
      <c r="M247" s="41"/>
      <c r="N247" s="41"/>
      <c r="O247" s="41"/>
    </row>
    <row r="248" spans="1:15" x14ac:dyDescent="0.3">
      <c r="A248" s="1">
        <v>45194</v>
      </c>
      <c r="B248" s="41">
        <v>2023</v>
      </c>
      <c r="C248" s="41">
        <v>9</v>
      </c>
      <c r="D248" s="41">
        <v>39</v>
      </c>
      <c r="E248" t="s">
        <v>68</v>
      </c>
      <c r="F248">
        <v>0.23329081606256041</v>
      </c>
      <c r="G248">
        <v>2899.2139999999999</v>
      </c>
      <c r="H248">
        <v>847.09</v>
      </c>
      <c r="I248">
        <v>2052.1239999999998</v>
      </c>
      <c r="J248">
        <v>676.36</v>
      </c>
      <c r="M248" s="41"/>
      <c r="N248" s="41"/>
      <c r="O248" s="41"/>
    </row>
    <row r="249" spans="1:15" x14ac:dyDescent="0.3">
      <c r="A249" s="1">
        <v>45201</v>
      </c>
      <c r="B249" s="41">
        <v>2023</v>
      </c>
      <c r="C249" s="41">
        <v>10</v>
      </c>
      <c r="D249" s="41">
        <v>40</v>
      </c>
      <c r="E249" t="s">
        <v>68</v>
      </c>
      <c r="F249">
        <v>0.24119819469940201</v>
      </c>
      <c r="G249">
        <v>2072.7849999999999</v>
      </c>
      <c r="H249">
        <v>224.07</v>
      </c>
      <c r="I249">
        <v>1848.7149999999999</v>
      </c>
      <c r="J249">
        <v>499.952</v>
      </c>
      <c r="M249" s="41"/>
      <c r="N249" s="41"/>
      <c r="O249" s="41"/>
    </row>
    <row r="250" spans="1:15" x14ac:dyDescent="0.3">
      <c r="A250" s="1">
        <v>45208</v>
      </c>
      <c r="B250" s="41">
        <v>2023</v>
      </c>
      <c r="C250" s="41">
        <v>10</v>
      </c>
      <c r="D250" s="41">
        <v>41</v>
      </c>
      <c r="E250" t="s">
        <v>68</v>
      </c>
      <c r="F250">
        <v>0.226480729717741</v>
      </c>
      <c r="G250">
        <v>3271.0729999999999</v>
      </c>
      <c r="H250">
        <v>1252.8</v>
      </c>
      <c r="I250">
        <v>2018.2729999999999</v>
      </c>
      <c r="J250">
        <v>740.83500000000004</v>
      </c>
      <c r="M250" s="41"/>
      <c r="N250" s="41"/>
      <c r="O250" s="41"/>
    </row>
    <row r="251" spans="1:15" x14ac:dyDescent="0.3">
      <c r="A251" s="1">
        <v>45215</v>
      </c>
      <c r="B251" s="41">
        <v>2023</v>
      </c>
      <c r="C251" s="41">
        <v>10</v>
      </c>
      <c r="D251" s="41">
        <v>42</v>
      </c>
      <c r="E251" t="s">
        <v>68</v>
      </c>
      <c r="F251">
        <v>0.234538606687868</v>
      </c>
      <c r="G251">
        <v>3702.2860000000001</v>
      </c>
      <c r="H251">
        <v>1202.42</v>
      </c>
      <c r="I251">
        <v>2499.866</v>
      </c>
      <c r="J251">
        <v>868.32900000000006</v>
      </c>
      <c r="M251" s="41"/>
      <c r="N251" s="41"/>
      <c r="O251" s="41"/>
    </row>
    <row r="252" spans="1:15" x14ac:dyDescent="0.3">
      <c r="A252" s="1">
        <v>45222</v>
      </c>
      <c r="B252" s="41">
        <v>2023</v>
      </c>
      <c r="C252" s="41">
        <v>10</v>
      </c>
      <c r="D252" s="41">
        <v>43</v>
      </c>
      <c r="E252" t="s">
        <v>68</v>
      </c>
      <c r="F252">
        <v>0.2396180736169275</v>
      </c>
      <c r="G252">
        <v>2835.625</v>
      </c>
      <c r="H252">
        <v>1069.46</v>
      </c>
      <c r="I252">
        <v>1766.165</v>
      </c>
      <c r="J252">
        <v>679.46699999999998</v>
      </c>
      <c r="M252" s="41"/>
      <c r="N252" s="41"/>
      <c r="O252" s="41"/>
    </row>
    <row r="253" spans="1:15" x14ac:dyDescent="0.3">
      <c r="A253" s="1">
        <v>45229</v>
      </c>
      <c r="B253" s="41">
        <v>2023</v>
      </c>
      <c r="C253" s="41">
        <v>10</v>
      </c>
      <c r="D253" s="41">
        <v>44</v>
      </c>
      <c r="E253" t="s">
        <v>68</v>
      </c>
      <c r="F253">
        <v>0.22926971438088101</v>
      </c>
      <c r="G253">
        <v>2521.89</v>
      </c>
      <c r="H253">
        <v>304.10000000000002</v>
      </c>
      <c r="I253">
        <v>2217.79</v>
      </c>
      <c r="J253">
        <v>578.19299999999998</v>
      </c>
      <c r="M253" s="41"/>
      <c r="N253" s="41"/>
      <c r="O253" s="41"/>
    </row>
    <row r="254" spans="1:15" x14ac:dyDescent="0.3">
      <c r="A254" s="1">
        <v>45236</v>
      </c>
      <c r="B254" s="41">
        <v>2023</v>
      </c>
      <c r="C254" s="41">
        <v>11</v>
      </c>
      <c r="D254" s="41">
        <v>45</v>
      </c>
      <c r="E254" t="s">
        <v>68</v>
      </c>
      <c r="F254">
        <v>0.23627795352163691</v>
      </c>
      <c r="G254">
        <v>2382.5709999999999</v>
      </c>
      <c r="H254">
        <v>280.85000000000002</v>
      </c>
      <c r="I254">
        <v>2101.721</v>
      </c>
      <c r="J254">
        <v>562.94899999999996</v>
      </c>
      <c r="M254" s="41"/>
      <c r="N254" s="41"/>
      <c r="O254" s="41"/>
    </row>
    <row r="255" spans="1:15" x14ac:dyDescent="0.3">
      <c r="A255" s="1">
        <v>45243</v>
      </c>
      <c r="B255" s="41">
        <v>2023</v>
      </c>
      <c r="C255" s="41">
        <v>11</v>
      </c>
      <c r="D255" s="41">
        <v>46</v>
      </c>
      <c r="E255" t="s">
        <v>68</v>
      </c>
      <c r="F255">
        <v>0.25988993904550628</v>
      </c>
      <c r="G255">
        <v>2035.7809999999999</v>
      </c>
      <c r="H255">
        <v>146.28</v>
      </c>
      <c r="I255">
        <v>1889.501</v>
      </c>
      <c r="J255">
        <v>529.07899999999995</v>
      </c>
      <c r="M255" s="41"/>
      <c r="N255" s="41"/>
      <c r="O255" s="41"/>
    </row>
    <row r="256" spans="1:15" x14ac:dyDescent="0.3">
      <c r="A256" s="1">
        <v>45250</v>
      </c>
      <c r="B256" s="41">
        <v>2023</v>
      </c>
      <c r="C256" s="41">
        <v>11</v>
      </c>
      <c r="D256" s="41">
        <v>47</v>
      </c>
      <c r="E256" t="s">
        <v>68</v>
      </c>
      <c r="F256">
        <v>0.249867185745553</v>
      </c>
      <c r="G256">
        <v>2386.7919999999999</v>
      </c>
      <c r="H256">
        <v>144.22</v>
      </c>
      <c r="I256">
        <v>2242.5720000000001</v>
      </c>
      <c r="J256">
        <v>596.38099999999997</v>
      </c>
      <c r="M256" s="41"/>
      <c r="N256" s="41"/>
      <c r="O256" s="41"/>
    </row>
    <row r="257" spans="1:15" x14ac:dyDescent="0.3">
      <c r="A257" s="1">
        <v>45257</v>
      </c>
      <c r="B257" s="41">
        <v>2023</v>
      </c>
      <c r="C257" s="41">
        <v>11</v>
      </c>
      <c r="D257" s="41">
        <v>48</v>
      </c>
      <c r="E257" t="s">
        <v>68</v>
      </c>
      <c r="F257">
        <v>0.25320601726696729</v>
      </c>
      <c r="G257">
        <v>1914.2909999999999</v>
      </c>
      <c r="H257">
        <v>200.07</v>
      </c>
      <c r="I257">
        <v>1714.221</v>
      </c>
      <c r="J257">
        <v>484.71</v>
      </c>
      <c r="M257" s="41"/>
      <c r="N257" s="41"/>
      <c r="O257" s="41"/>
    </row>
    <row r="258" spans="1:15" x14ac:dyDescent="0.3">
      <c r="A258" s="1">
        <v>45264</v>
      </c>
      <c r="B258" s="41">
        <v>2023</v>
      </c>
      <c r="C258" s="41">
        <v>12</v>
      </c>
      <c r="D258" s="41">
        <v>49</v>
      </c>
      <c r="E258" t="s">
        <v>68</v>
      </c>
      <c r="F258">
        <v>0.25096616710380498</v>
      </c>
      <c r="G258">
        <v>1803.777</v>
      </c>
      <c r="H258">
        <v>186.68</v>
      </c>
      <c r="I258">
        <v>1617.097</v>
      </c>
      <c r="J258">
        <v>452.68700000000001</v>
      </c>
      <c r="M258" s="41"/>
      <c r="N258" s="41"/>
      <c r="O258" s="41"/>
    </row>
    <row r="259" spans="1:15" x14ac:dyDescent="0.3">
      <c r="A259" s="1">
        <v>45271</v>
      </c>
      <c r="B259" s="41">
        <v>2023</v>
      </c>
      <c r="C259" s="41">
        <v>12</v>
      </c>
      <c r="D259" s="41">
        <v>50</v>
      </c>
      <c r="E259" t="s">
        <v>68</v>
      </c>
      <c r="F259">
        <v>0.25620571838040018</v>
      </c>
      <c r="G259">
        <v>1847.691</v>
      </c>
      <c r="H259">
        <v>236.77</v>
      </c>
      <c r="I259">
        <v>1610.921</v>
      </c>
      <c r="J259">
        <v>473.38900000000001</v>
      </c>
      <c r="M259" s="41"/>
      <c r="N259" s="41"/>
      <c r="O259" s="41"/>
    </row>
    <row r="260" spans="1:15" x14ac:dyDescent="0.3">
      <c r="A260" s="1">
        <v>45278</v>
      </c>
      <c r="B260" s="41">
        <v>2023</v>
      </c>
      <c r="C260" s="41">
        <v>12</v>
      </c>
      <c r="D260" s="41">
        <v>51</v>
      </c>
      <c r="E260" t="s">
        <v>68</v>
      </c>
      <c r="F260">
        <v>0.25518970135029689</v>
      </c>
      <c r="G260">
        <v>1759.6869999999999</v>
      </c>
      <c r="H260">
        <v>209.01</v>
      </c>
      <c r="I260">
        <v>1550.6769999999999</v>
      </c>
      <c r="J260">
        <v>449.05399999999997</v>
      </c>
      <c r="M260" s="41"/>
      <c r="N260" s="41"/>
      <c r="O260" s="41"/>
    </row>
    <row r="261" spans="1:15" x14ac:dyDescent="0.3">
      <c r="A261" s="1">
        <v>45285</v>
      </c>
      <c r="B261" s="41">
        <v>2023</v>
      </c>
      <c r="C261" s="41">
        <v>12</v>
      </c>
      <c r="D261" s="41">
        <v>52</v>
      </c>
      <c r="E261" t="s">
        <v>68</v>
      </c>
      <c r="F261">
        <v>0.25518372148298551</v>
      </c>
      <c r="G261">
        <v>1489.374</v>
      </c>
      <c r="H261">
        <v>226.76</v>
      </c>
      <c r="I261">
        <v>1262.614</v>
      </c>
      <c r="J261">
        <v>380.06400000000002</v>
      </c>
      <c r="M261" s="41"/>
      <c r="N261" s="41"/>
      <c r="O261" s="41"/>
    </row>
    <row r="262" spans="1:15" x14ac:dyDescent="0.3">
      <c r="A262" s="1">
        <v>45292</v>
      </c>
      <c r="B262" s="41">
        <v>2024</v>
      </c>
      <c r="C262" s="41">
        <v>1</v>
      </c>
      <c r="D262" s="41">
        <v>1</v>
      </c>
      <c r="E262" t="s">
        <v>68</v>
      </c>
      <c r="F262">
        <v>0.25565943642719557</v>
      </c>
      <c r="G262">
        <v>1528.9949999999999</v>
      </c>
      <c r="H262">
        <v>160.26</v>
      </c>
      <c r="I262">
        <v>1368.7349999999999</v>
      </c>
      <c r="J262">
        <v>390.90199999999999</v>
      </c>
      <c r="M262" s="41"/>
      <c r="N262" s="41"/>
      <c r="O262" s="41"/>
    </row>
    <row r="263" spans="1:15" x14ac:dyDescent="0.3">
      <c r="A263" s="1">
        <v>45299</v>
      </c>
      <c r="B263" s="41">
        <v>2024</v>
      </c>
      <c r="C263" s="41">
        <v>1</v>
      </c>
      <c r="D263" s="41">
        <v>2</v>
      </c>
      <c r="E263" t="s">
        <v>68</v>
      </c>
      <c r="F263">
        <v>0.25661274467463768</v>
      </c>
      <c r="G263">
        <v>1458.7739999999999</v>
      </c>
      <c r="H263">
        <v>135.87</v>
      </c>
      <c r="I263">
        <v>1322.904</v>
      </c>
      <c r="J263">
        <v>374.34</v>
      </c>
      <c r="M263" s="41"/>
      <c r="N263" s="41"/>
      <c r="O263" s="41"/>
    </row>
    <row r="264" spans="1:15" x14ac:dyDescent="0.3">
      <c r="A264" s="1">
        <v>45306</v>
      </c>
      <c r="B264" s="41">
        <v>2024</v>
      </c>
      <c r="C264" s="41">
        <v>1</v>
      </c>
      <c r="D264" s="41">
        <v>3</v>
      </c>
      <c r="E264" t="s">
        <v>68</v>
      </c>
      <c r="F264">
        <v>0.2613545359279914</v>
      </c>
      <c r="G264">
        <v>1376.058</v>
      </c>
      <c r="H264">
        <v>193.04</v>
      </c>
      <c r="I264">
        <v>1183.018</v>
      </c>
      <c r="J264">
        <v>359.63900000000001</v>
      </c>
      <c r="M264" s="41"/>
      <c r="N264" s="41"/>
      <c r="O264" s="41"/>
    </row>
    <row r="265" spans="1:15" x14ac:dyDescent="0.3">
      <c r="A265" s="1">
        <v>45313</v>
      </c>
      <c r="B265" s="41">
        <v>2024</v>
      </c>
      <c r="C265" s="41">
        <v>1</v>
      </c>
      <c r="D265" s="41">
        <v>4</v>
      </c>
      <c r="E265" t="s">
        <v>68</v>
      </c>
      <c r="F265">
        <v>0.26085951461991103</v>
      </c>
      <c r="G265">
        <v>1254.5219999999999</v>
      </c>
      <c r="H265">
        <v>116.99</v>
      </c>
      <c r="I265">
        <v>1137.5319999999999</v>
      </c>
      <c r="J265">
        <v>327.25400000000002</v>
      </c>
      <c r="M265" s="41"/>
      <c r="N265" s="41"/>
      <c r="O265" s="41"/>
    </row>
    <row r="266" spans="1:15" x14ac:dyDescent="0.3">
      <c r="A266" s="1">
        <v>45320</v>
      </c>
      <c r="B266" s="41">
        <v>2024</v>
      </c>
      <c r="C266" s="41">
        <v>1</v>
      </c>
      <c r="D266" s="41">
        <v>5</v>
      </c>
      <c r="E266" t="s">
        <v>68</v>
      </c>
      <c r="F266">
        <v>0.26150152734279519</v>
      </c>
      <c r="G266">
        <v>1399.162</v>
      </c>
      <c r="H266">
        <v>120.94</v>
      </c>
      <c r="I266">
        <v>1278.222</v>
      </c>
      <c r="J266">
        <v>365.88299999999998</v>
      </c>
      <c r="M266" s="41"/>
      <c r="N266" s="41"/>
      <c r="O266" s="41"/>
    </row>
    <row r="267" spans="1:15" x14ac:dyDescent="0.3">
      <c r="A267" s="1">
        <v>45327</v>
      </c>
      <c r="B267" s="41">
        <v>2024</v>
      </c>
      <c r="C267" s="41">
        <v>2</v>
      </c>
      <c r="D267" s="41">
        <v>6</v>
      </c>
      <c r="E267" t="s">
        <v>68</v>
      </c>
      <c r="F267">
        <v>0.25471521026294919</v>
      </c>
      <c r="G267">
        <v>1182.662</v>
      </c>
      <c r="H267">
        <v>119.36</v>
      </c>
      <c r="I267">
        <v>1063.3019999999999</v>
      </c>
      <c r="J267">
        <v>301.24200000000002</v>
      </c>
      <c r="M267" s="41"/>
      <c r="N267" s="41"/>
      <c r="O267" s="41"/>
    </row>
    <row r="268" spans="1:15" x14ac:dyDescent="0.3">
      <c r="A268" s="1">
        <v>45334</v>
      </c>
      <c r="B268" s="41">
        <v>2024</v>
      </c>
      <c r="C268" s="41">
        <v>2</v>
      </c>
      <c r="D268" s="41">
        <v>7</v>
      </c>
      <c r="E268" t="s">
        <v>68</v>
      </c>
      <c r="F268">
        <v>0.26809921107894891</v>
      </c>
      <c r="G268">
        <v>1321.425</v>
      </c>
      <c r="H268">
        <v>264.7</v>
      </c>
      <c r="I268">
        <v>1056.7249999999999</v>
      </c>
      <c r="J268">
        <v>354.27300000000002</v>
      </c>
      <c r="M268" s="41"/>
      <c r="N268" s="41"/>
      <c r="O268" s="41"/>
    </row>
    <row r="269" spans="1:15" x14ac:dyDescent="0.3">
      <c r="A269" s="1">
        <v>45341</v>
      </c>
      <c r="B269" s="41">
        <v>2024</v>
      </c>
      <c r="C269" s="41">
        <v>2</v>
      </c>
      <c r="D269" s="41">
        <v>8</v>
      </c>
      <c r="E269" t="s">
        <v>68</v>
      </c>
      <c r="F269">
        <v>0.25691594507412979</v>
      </c>
      <c r="G269">
        <v>1229.8030000000001</v>
      </c>
      <c r="H269">
        <v>221.31</v>
      </c>
      <c r="I269">
        <v>1008.4930000000001</v>
      </c>
      <c r="J269">
        <v>315.95600000000002</v>
      </c>
      <c r="M269" s="41"/>
      <c r="N269" s="41"/>
      <c r="O269" s="41"/>
    </row>
    <row r="270" spans="1:15" x14ac:dyDescent="0.3">
      <c r="A270" s="1">
        <v>45348</v>
      </c>
      <c r="B270" s="41">
        <v>2024</v>
      </c>
      <c r="C270" s="41">
        <v>2</v>
      </c>
      <c r="D270" s="41">
        <v>9</v>
      </c>
      <c r="E270" t="s">
        <v>68</v>
      </c>
      <c r="F270">
        <v>0.25725032589881641</v>
      </c>
      <c r="G270">
        <v>1151.431</v>
      </c>
      <c r="H270">
        <v>207.29</v>
      </c>
      <c r="I270">
        <v>944.14100000000008</v>
      </c>
      <c r="J270">
        <v>296.20600000000002</v>
      </c>
      <c r="M270" s="41"/>
      <c r="N270" s="41"/>
      <c r="O270" s="41"/>
    </row>
    <row r="271" spans="1:15" x14ac:dyDescent="0.3">
      <c r="A271" s="1">
        <v>45355</v>
      </c>
      <c r="B271" s="41">
        <v>2024</v>
      </c>
      <c r="C271" s="41">
        <v>3</v>
      </c>
      <c r="D271" s="41">
        <v>10</v>
      </c>
      <c r="E271" t="s">
        <v>68</v>
      </c>
      <c r="F271">
        <v>0.24683995349011659</v>
      </c>
      <c r="G271">
        <v>1519.6769999999999</v>
      </c>
      <c r="H271">
        <v>226.76</v>
      </c>
      <c r="I271">
        <v>1292.9169999999999</v>
      </c>
      <c r="J271">
        <v>375.11700000000002</v>
      </c>
      <c r="M271" s="41"/>
      <c r="N271" s="41"/>
      <c r="O271" s="41"/>
    </row>
    <row r="272" spans="1:15" x14ac:dyDescent="0.3">
      <c r="A272" s="1">
        <v>45362</v>
      </c>
      <c r="B272" s="41">
        <v>2024</v>
      </c>
      <c r="C272" s="41">
        <v>3</v>
      </c>
      <c r="D272" s="41">
        <v>11</v>
      </c>
      <c r="E272" t="s">
        <v>68</v>
      </c>
      <c r="F272">
        <v>0.25540668888294571</v>
      </c>
      <c r="G272">
        <v>1275.0409999999999</v>
      </c>
      <c r="H272">
        <v>212.96</v>
      </c>
      <c r="I272">
        <v>1062.0809999999999</v>
      </c>
      <c r="J272">
        <v>325.654</v>
      </c>
      <c r="M272" s="41"/>
      <c r="N272" s="41"/>
      <c r="O272" s="41"/>
    </row>
    <row r="273" spans="1:15" x14ac:dyDescent="0.3">
      <c r="A273" s="1">
        <v>45369</v>
      </c>
      <c r="B273" s="41">
        <v>2024</v>
      </c>
      <c r="C273" s="41">
        <v>3</v>
      </c>
      <c r="D273" s="41">
        <v>12</v>
      </c>
      <c r="E273" t="s">
        <v>68</v>
      </c>
      <c r="F273">
        <v>0.25937803025752371</v>
      </c>
      <c r="G273">
        <v>1165.33</v>
      </c>
      <c r="H273">
        <v>182.33</v>
      </c>
      <c r="I273">
        <v>983</v>
      </c>
      <c r="J273">
        <v>302.26100000000002</v>
      </c>
      <c r="M273" s="41"/>
      <c r="N273" s="41"/>
      <c r="O273" s="41"/>
    </row>
    <row r="274" spans="1:15" x14ac:dyDescent="0.3">
      <c r="A274" s="1">
        <v>45376</v>
      </c>
      <c r="B274" s="41">
        <v>2024</v>
      </c>
      <c r="C274" s="41">
        <v>3</v>
      </c>
      <c r="D274" s="41">
        <v>13</v>
      </c>
      <c r="E274" t="s">
        <v>68</v>
      </c>
      <c r="F274">
        <v>0.25793814302952839</v>
      </c>
      <c r="G274">
        <v>951.35599999999999</v>
      </c>
      <c r="H274">
        <v>112.82</v>
      </c>
      <c r="I274">
        <v>838.53599999999994</v>
      </c>
      <c r="J274">
        <v>245.39099999999999</v>
      </c>
      <c r="M274" s="41"/>
      <c r="N274" s="41"/>
      <c r="O274" s="41"/>
    </row>
    <row r="275" spans="1:15" x14ac:dyDescent="0.3">
      <c r="A275" s="1">
        <v>45383</v>
      </c>
      <c r="B275" s="41">
        <v>2024</v>
      </c>
      <c r="C275" s="41">
        <v>4</v>
      </c>
      <c r="D275" s="41">
        <v>14</v>
      </c>
      <c r="E275" t="s">
        <v>68</v>
      </c>
      <c r="F275">
        <v>0.25530800517255081</v>
      </c>
      <c r="G275">
        <v>1384.23</v>
      </c>
      <c r="H275">
        <v>155.80000000000001</v>
      </c>
      <c r="I275">
        <v>1228.43</v>
      </c>
      <c r="J275">
        <v>353.40499999999997</v>
      </c>
      <c r="M275" s="41"/>
      <c r="N275" s="41"/>
      <c r="O275" s="41"/>
    </row>
    <row r="276" spans="1:15" x14ac:dyDescent="0.3">
      <c r="A276" s="1">
        <v>45390</v>
      </c>
      <c r="B276" s="41">
        <v>2024</v>
      </c>
      <c r="C276" s="41">
        <v>4</v>
      </c>
      <c r="D276" s="41">
        <v>15</v>
      </c>
      <c r="E276" t="s">
        <v>68</v>
      </c>
      <c r="F276">
        <v>0.25923489454417292</v>
      </c>
      <c r="G276">
        <v>998.71199999999999</v>
      </c>
      <c r="H276">
        <v>185.69</v>
      </c>
      <c r="I276">
        <v>813.02200000000005</v>
      </c>
      <c r="J276">
        <v>258.90100000000001</v>
      </c>
      <c r="M276" s="41"/>
      <c r="N276" s="41"/>
      <c r="O276" s="41"/>
    </row>
    <row r="277" spans="1:15" x14ac:dyDescent="0.3">
      <c r="A277" s="1">
        <v>45397</v>
      </c>
      <c r="B277" s="41">
        <v>2024</v>
      </c>
      <c r="C277" s="41">
        <v>4</v>
      </c>
      <c r="D277" s="41">
        <v>16</v>
      </c>
      <c r="E277" t="s">
        <v>68</v>
      </c>
      <c r="F277">
        <v>0.25763774690107538</v>
      </c>
      <c r="G277">
        <v>1132.893</v>
      </c>
      <c r="H277">
        <v>157.46</v>
      </c>
      <c r="I277">
        <v>975.43299999999999</v>
      </c>
      <c r="J277">
        <v>291.87599999999998</v>
      </c>
      <c r="M277" s="41"/>
      <c r="N277" s="41"/>
      <c r="O277" s="41"/>
    </row>
    <row r="278" spans="1:15" x14ac:dyDescent="0.3">
      <c r="A278" s="1">
        <v>45404</v>
      </c>
      <c r="B278" s="41">
        <v>2024</v>
      </c>
      <c r="C278" s="41">
        <v>4</v>
      </c>
      <c r="D278" s="41">
        <v>17</v>
      </c>
      <c r="E278" t="s">
        <v>68</v>
      </c>
      <c r="F278">
        <v>0.25834878233165431</v>
      </c>
      <c r="G278">
        <v>1067.491</v>
      </c>
      <c r="H278">
        <v>108.6</v>
      </c>
      <c r="I278">
        <v>958.89100000000008</v>
      </c>
      <c r="J278">
        <v>275.78500000000003</v>
      </c>
      <c r="M278" s="41"/>
      <c r="N278" s="41"/>
      <c r="O278" s="41"/>
    </row>
    <row r="279" spans="1:15" x14ac:dyDescent="0.3">
      <c r="A279" s="1">
        <v>45411</v>
      </c>
      <c r="B279" s="41">
        <v>2024</v>
      </c>
      <c r="C279" s="41">
        <v>4</v>
      </c>
      <c r="D279" s="41">
        <v>18</v>
      </c>
      <c r="E279" t="s">
        <v>68</v>
      </c>
      <c r="F279">
        <v>0.25168644241953858</v>
      </c>
      <c r="G279">
        <v>1002.4059999999999</v>
      </c>
      <c r="H279">
        <v>99.7</v>
      </c>
      <c r="I279">
        <v>902.7059999999999</v>
      </c>
      <c r="J279">
        <v>252.292</v>
      </c>
      <c r="M279" s="41"/>
      <c r="N279" s="41"/>
      <c r="O279" s="41"/>
    </row>
    <row r="280" spans="1:15" x14ac:dyDescent="0.3">
      <c r="A280" s="1">
        <v>45418</v>
      </c>
      <c r="B280" s="41">
        <v>2024</v>
      </c>
      <c r="C280" s="41">
        <v>5</v>
      </c>
      <c r="D280" s="41">
        <v>19</v>
      </c>
      <c r="E280" t="s">
        <v>68</v>
      </c>
      <c r="F280">
        <v>0.2479484322873082</v>
      </c>
      <c r="G280">
        <v>981.07899999999995</v>
      </c>
      <c r="H280">
        <v>141.97999999999999</v>
      </c>
      <c r="I280">
        <v>839.09900000000005</v>
      </c>
      <c r="J280">
        <v>243.25700000000001</v>
      </c>
      <c r="M280" s="41"/>
      <c r="N280" s="41"/>
      <c r="O280" s="41"/>
    </row>
    <row r="281" spans="1:15" x14ac:dyDescent="0.3">
      <c r="A281" s="1">
        <v>45425</v>
      </c>
      <c r="B281" s="41">
        <v>2024</v>
      </c>
      <c r="C281" s="41">
        <v>5</v>
      </c>
      <c r="D281" s="41">
        <v>20</v>
      </c>
      <c r="E281" t="s">
        <v>68</v>
      </c>
      <c r="F281">
        <v>0.2498349243131075</v>
      </c>
      <c r="G281">
        <v>1210.0509999999999</v>
      </c>
      <c r="H281">
        <v>130.41999999999999</v>
      </c>
      <c r="I281">
        <v>1079.6310000000001</v>
      </c>
      <c r="J281">
        <v>302.31299999999999</v>
      </c>
      <c r="M281" s="41"/>
      <c r="N281" s="41"/>
      <c r="O281" s="41"/>
    </row>
    <row r="282" spans="1:15" x14ac:dyDescent="0.3">
      <c r="A282" s="1">
        <v>45432</v>
      </c>
      <c r="B282" s="41">
        <v>2024</v>
      </c>
      <c r="C282" s="41">
        <v>5</v>
      </c>
      <c r="D282" s="41">
        <v>21</v>
      </c>
      <c r="E282" t="s">
        <v>68</v>
      </c>
      <c r="F282">
        <v>0.25088397491605668</v>
      </c>
      <c r="G282">
        <v>1055.1769999999999</v>
      </c>
      <c r="H282">
        <v>159.31</v>
      </c>
      <c r="I282">
        <v>895.86699999999996</v>
      </c>
      <c r="J282">
        <v>264.72699999999998</v>
      </c>
      <c r="M282" s="41"/>
      <c r="N282" s="41"/>
      <c r="O282" s="41"/>
    </row>
    <row r="283" spans="1:15" x14ac:dyDescent="0.3">
      <c r="A283" s="1">
        <v>45439</v>
      </c>
      <c r="B283" s="41">
        <v>2024</v>
      </c>
      <c r="C283" s="41">
        <v>5</v>
      </c>
      <c r="D283" s="41">
        <v>22</v>
      </c>
      <c r="E283" t="s">
        <v>68</v>
      </c>
      <c r="F283">
        <v>0.24444013778913851</v>
      </c>
      <c r="G283">
        <v>1305.473</v>
      </c>
      <c r="H283">
        <v>330.03</v>
      </c>
      <c r="I283">
        <v>975.44299999999998</v>
      </c>
      <c r="J283">
        <v>319.11</v>
      </c>
      <c r="M283" s="41"/>
      <c r="N283" s="41"/>
      <c r="O283" s="41"/>
    </row>
    <row r="284" spans="1:15" x14ac:dyDescent="0.3">
      <c r="A284" s="1">
        <v>45446</v>
      </c>
      <c r="B284" s="41">
        <v>2024</v>
      </c>
      <c r="C284" s="41">
        <v>6</v>
      </c>
      <c r="D284" s="41">
        <v>23</v>
      </c>
      <c r="E284" t="s">
        <v>68</v>
      </c>
      <c r="F284">
        <v>0.23939019324026231</v>
      </c>
      <c r="G284">
        <v>994.15100000000007</v>
      </c>
      <c r="H284">
        <v>102.47</v>
      </c>
      <c r="I284">
        <v>891.68100000000004</v>
      </c>
      <c r="J284">
        <v>237.99</v>
      </c>
      <c r="M284" s="41"/>
      <c r="N284" s="41"/>
      <c r="O284" s="41"/>
    </row>
    <row r="285" spans="1:15" x14ac:dyDescent="0.3">
      <c r="A285" s="1">
        <v>45453</v>
      </c>
      <c r="B285" s="41">
        <v>2024</v>
      </c>
      <c r="C285" s="41">
        <v>6</v>
      </c>
      <c r="D285" s="41">
        <v>24</v>
      </c>
      <c r="E285" t="s">
        <v>68</v>
      </c>
      <c r="F285">
        <v>0.2381168101719921</v>
      </c>
      <c r="G285">
        <v>1306.8040000000001</v>
      </c>
      <c r="H285">
        <v>150.03</v>
      </c>
      <c r="I285">
        <v>1156.7739999999999</v>
      </c>
      <c r="J285">
        <v>311.17200000000003</v>
      </c>
      <c r="M285" s="41"/>
      <c r="N285" s="41"/>
      <c r="O285" s="41"/>
    </row>
    <row r="286" spans="1:15" x14ac:dyDescent="0.3">
      <c r="A286" s="1">
        <v>45460</v>
      </c>
      <c r="B286" s="41">
        <v>2024</v>
      </c>
      <c r="C286" s="41">
        <v>6</v>
      </c>
      <c r="D286" s="41">
        <v>25</v>
      </c>
      <c r="E286" t="s">
        <v>68</v>
      </c>
      <c r="F286">
        <v>0.23245476812135771</v>
      </c>
      <c r="G286">
        <v>1249.7270000000001</v>
      </c>
      <c r="H286">
        <v>196.66</v>
      </c>
      <c r="I286">
        <v>1053.067</v>
      </c>
      <c r="J286">
        <v>290.505</v>
      </c>
      <c r="M286" s="41"/>
      <c r="N286" s="41"/>
      <c r="O286" s="41"/>
    </row>
    <row r="287" spans="1:15" x14ac:dyDescent="0.3">
      <c r="A287" s="1">
        <v>45467</v>
      </c>
      <c r="B287" s="41">
        <v>2024</v>
      </c>
      <c r="C287" s="41">
        <v>6</v>
      </c>
      <c r="D287" s="41">
        <v>26</v>
      </c>
      <c r="E287" t="s">
        <v>68</v>
      </c>
      <c r="F287">
        <v>0.225277506232683</v>
      </c>
      <c r="G287">
        <v>1383.0319999999999</v>
      </c>
      <c r="H287">
        <v>212.34</v>
      </c>
      <c r="I287">
        <v>1170.692</v>
      </c>
      <c r="J287">
        <v>311.56599999999997</v>
      </c>
      <c r="M287" s="41"/>
      <c r="N287" s="41"/>
      <c r="O287" s="41"/>
    </row>
    <row r="288" spans="1:15" x14ac:dyDescent="0.3">
      <c r="A288" s="1">
        <v>45474</v>
      </c>
      <c r="B288" s="41">
        <v>2024</v>
      </c>
      <c r="C288" s="41">
        <v>7</v>
      </c>
      <c r="D288" s="41">
        <v>27</v>
      </c>
      <c r="E288" t="s">
        <v>68</v>
      </c>
      <c r="F288">
        <v>0.2250647826373923</v>
      </c>
      <c r="G288">
        <v>1742.365</v>
      </c>
      <c r="H288">
        <v>254.55</v>
      </c>
      <c r="I288">
        <v>1487.8150000000001</v>
      </c>
      <c r="J288">
        <v>392.14499999999998</v>
      </c>
      <c r="M288" s="41"/>
      <c r="N288" s="41"/>
      <c r="O288" s="41"/>
    </row>
    <row r="289" spans="1:15" x14ac:dyDescent="0.3">
      <c r="A289" s="1">
        <v>45481</v>
      </c>
      <c r="B289" s="41">
        <v>2024</v>
      </c>
      <c r="C289" s="41">
        <v>7</v>
      </c>
      <c r="D289" s="41">
        <v>28</v>
      </c>
      <c r="E289" t="s">
        <v>68</v>
      </c>
      <c r="F289">
        <v>0.22454221835707691</v>
      </c>
      <c r="G289">
        <v>1589.1310000000001</v>
      </c>
      <c r="H289">
        <v>175.05</v>
      </c>
      <c r="I289">
        <v>1414.0809999999999</v>
      </c>
      <c r="J289">
        <v>356.827</v>
      </c>
      <c r="M289" s="41"/>
      <c r="N289" s="41"/>
      <c r="O289" s="41"/>
    </row>
    <row r="290" spans="1:15" x14ac:dyDescent="0.3">
      <c r="A290" s="1">
        <v>45488</v>
      </c>
      <c r="B290" s="41">
        <v>2024</v>
      </c>
      <c r="C290" s="41">
        <v>7</v>
      </c>
      <c r="D290" s="41">
        <v>29</v>
      </c>
      <c r="E290" t="s">
        <v>68</v>
      </c>
      <c r="F290">
        <v>0.22937416749402009</v>
      </c>
      <c r="G290">
        <v>1698.1859999999999</v>
      </c>
      <c r="H290">
        <v>213.97</v>
      </c>
      <c r="I290">
        <v>1484.2159999999999</v>
      </c>
      <c r="J290">
        <v>389.52</v>
      </c>
      <c r="M290" s="41"/>
      <c r="N290" s="41"/>
      <c r="O290" s="41"/>
    </row>
    <row r="291" spans="1:15" x14ac:dyDescent="0.3">
      <c r="A291" s="1">
        <v>45495</v>
      </c>
      <c r="B291" s="41">
        <v>2024</v>
      </c>
      <c r="C291" s="41">
        <v>7</v>
      </c>
      <c r="D291" s="41">
        <v>30</v>
      </c>
      <c r="E291" t="s">
        <v>68</v>
      </c>
      <c r="F291">
        <v>0.23132558869375999</v>
      </c>
      <c r="G291">
        <v>1927.7850000000001</v>
      </c>
      <c r="H291">
        <v>428.7</v>
      </c>
      <c r="I291">
        <v>1499.085</v>
      </c>
      <c r="J291">
        <v>445.94600000000003</v>
      </c>
      <c r="M291" s="41"/>
      <c r="N291" s="41"/>
      <c r="O291" s="41"/>
    </row>
    <row r="292" spans="1:15" x14ac:dyDescent="0.3">
      <c r="A292" s="47">
        <v>45507</v>
      </c>
      <c r="B292" s="41">
        <v>2024</v>
      </c>
      <c r="C292">
        <v>8</v>
      </c>
      <c r="D292">
        <v>31</v>
      </c>
      <c r="E292" t="s">
        <v>68</v>
      </c>
      <c r="F292">
        <f>+J292/G292</f>
        <v>0.23776548656374566</v>
      </c>
      <c r="G292">
        <v>1985.3259899999998</v>
      </c>
      <c r="J292">
        <v>472.04200000000003</v>
      </c>
      <c r="M292" s="41"/>
    </row>
    <row r="293" spans="1:15" x14ac:dyDescent="0.3">
      <c r="A293" s="47">
        <v>45514</v>
      </c>
      <c r="B293" s="41">
        <v>2024</v>
      </c>
      <c r="C293">
        <v>8</v>
      </c>
      <c r="D293">
        <v>32</v>
      </c>
      <c r="E293" t="s">
        <v>68</v>
      </c>
      <c r="F293">
        <f t="shared" ref="F293:F297" si="3">+J293/G293</f>
        <v>0.22938499922326797</v>
      </c>
      <c r="G293">
        <v>1808.9892599999998</v>
      </c>
      <c r="J293">
        <v>414.95500000000004</v>
      </c>
      <c r="M293" s="41"/>
    </row>
    <row r="294" spans="1:15" x14ac:dyDescent="0.3">
      <c r="A294" s="47">
        <v>45521</v>
      </c>
      <c r="B294" s="41">
        <v>2024</v>
      </c>
      <c r="C294">
        <v>8</v>
      </c>
      <c r="D294">
        <v>33</v>
      </c>
      <c r="E294" t="s">
        <v>68</v>
      </c>
      <c r="F294">
        <f t="shared" si="3"/>
        <v>0.23202556798399621</v>
      </c>
      <c r="G294">
        <v>1904.4035699999999</v>
      </c>
      <c r="J294">
        <v>441.87032000000005</v>
      </c>
      <c r="M294" s="41"/>
    </row>
    <row r="295" spans="1:15" x14ac:dyDescent="0.3">
      <c r="A295" s="47">
        <v>45528</v>
      </c>
      <c r="B295" s="41">
        <v>2024</v>
      </c>
      <c r="C295">
        <v>8</v>
      </c>
      <c r="D295">
        <v>34</v>
      </c>
      <c r="E295" t="s">
        <v>68</v>
      </c>
      <c r="F295">
        <f t="shared" si="3"/>
        <v>0.23979786873065564</v>
      </c>
      <c r="G295">
        <v>1986.3646100000001</v>
      </c>
      <c r="J295">
        <v>476.32600000000002</v>
      </c>
      <c r="M295" s="41"/>
    </row>
    <row r="296" spans="1:15" x14ac:dyDescent="0.3">
      <c r="A296" s="47">
        <v>45535</v>
      </c>
      <c r="B296" s="41">
        <v>2024</v>
      </c>
      <c r="C296">
        <v>8</v>
      </c>
      <c r="D296">
        <v>35</v>
      </c>
      <c r="E296" t="s">
        <v>68</v>
      </c>
      <c r="F296">
        <f t="shared" si="3"/>
        <v>0.23489330734005823</v>
      </c>
      <c r="G296">
        <v>1814.5770299999999</v>
      </c>
      <c r="J296">
        <v>426.23200000000003</v>
      </c>
      <c r="M296" s="41"/>
    </row>
    <row r="297" spans="1:15" x14ac:dyDescent="0.3">
      <c r="A297" s="47">
        <v>45542</v>
      </c>
      <c r="B297" s="41">
        <v>2024</v>
      </c>
      <c r="C297">
        <v>9</v>
      </c>
      <c r="D297">
        <v>36</v>
      </c>
      <c r="E297" t="s">
        <v>68</v>
      </c>
      <c r="F297">
        <f t="shared" si="3"/>
        <v>0.22947714353931487</v>
      </c>
      <c r="G297">
        <v>2178.37817</v>
      </c>
      <c r="J297">
        <v>499.88800000000003</v>
      </c>
      <c r="M297" s="41"/>
    </row>
  </sheetData>
  <mergeCells count="12">
    <mergeCell ref="N45:N48"/>
    <mergeCell ref="N49:N53"/>
    <mergeCell ref="N23:N26"/>
    <mergeCell ref="N27:N31"/>
    <mergeCell ref="N32:N35"/>
    <mergeCell ref="N36:N40"/>
    <mergeCell ref="N41:N44"/>
    <mergeCell ref="N2:N5"/>
    <mergeCell ref="N6:N9"/>
    <mergeCell ref="N10:N13"/>
    <mergeCell ref="N14:N18"/>
    <mergeCell ref="N19:N22"/>
  </mergeCells>
  <pageMargins left="0.75" right="0.75" top="1" bottom="1" header="0.5" footer="0.5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7709-5998-4E06-83A4-14F90CEF2422}">
  <dimension ref="B2:L66"/>
  <sheetViews>
    <sheetView showGridLines="0" tabSelected="1" zoomScale="80" zoomScaleNormal="80" workbookViewId="0">
      <selection activeCell="J18" sqref="J18"/>
    </sheetView>
  </sheetViews>
  <sheetFormatPr baseColWidth="10" defaultRowHeight="14.4" x14ac:dyDescent="0.3"/>
  <cols>
    <col min="2" max="2" width="53.109375" customWidth="1"/>
    <col min="3" max="3" width="17.109375" customWidth="1"/>
    <col min="4" max="4" width="20.109375" customWidth="1"/>
    <col min="5" max="7" width="17.109375" customWidth="1"/>
    <col min="8" max="8" width="3.33203125" customWidth="1"/>
    <col min="9" max="9" width="18.88671875" customWidth="1"/>
    <col min="11" max="11" width="41.5546875" customWidth="1"/>
    <col min="12" max="12" width="45.21875" customWidth="1"/>
  </cols>
  <sheetData>
    <row r="2" spans="2:12" x14ac:dyDescent="0.3">
      <c r="C2" s="10" t="s">
        <v>28</v>
      </c>
      <c r="D2" s="10" t="s">
        <v>29</v>
      </c>
      <c r="E2" s="34" t="s">
        <v>31</v>
      </c>
      <c r="F2" s="34" t="s">
        <v>32</v>
      </c>
      <c r="G2" s="10" t="s">
        <v>33</v>
      </c>
    </row>
    <row r="3" spans="2:12" x14ac:dyDescent="0.3">
      <c r="B3" s="24" t="s">
        <v>42</v>
      </c>
      <c r="E3" s="16">
        <v>2.9974212515947101</v>
      </c>
      <c r="F3" s="16">
        <v>1.07441897948266E-4</v>
      </c>
    </row>
    <row r="4" spans="2:12" x14ac:dyDescent="0.3">
      <c r="B4" s="8" t="s">
        <v>55</v>
      </c>
      <c r="D4" s="11">
        <v>0.91639418896773395</v>
      </c>
      <c r="E4" s="11">
        <v>0.89675265548277205</v>
      </c>
      <c r="F4" s="11">
        <v>0.91121062976941103</v>
      </c>
      <c r="G4" s="11">
        <v>0.77368475534808501</v>
      </c>
    </row>
    <row r="5" spans="2:12" x14ac:dyDescent="0.3">
      <c r="B5" s="8" t="s">
        <v>56</v>
      </c>
      <c r="D5" s="11">
        <v>0.86384940770667595</v>
      </c>
      <c r="E5" s="11">
        <v>0.85930716758640702</v>
      </c>
      <c r="F5" s="11">
        <v>0.84857498367211803</v>
      </c>
      <c r="G5" s="11">
        <v>0.72668424232074802</v>
      </c>
    </row>
    <row r="6" spans="2:12" x14ac:dyDescent="0.3">
      <c r="B6" s="12" t="s">
        <v>57</v>
      </c>
      <c r="D6" s="12">
        <f>+AVERAGE(D4:D5)</f>
        <v>0.89012179833720495</v>
      </c>
      <c r="E6" s="12">
        <f>+AVERAGE(E4:E5)</f>
        <v>0.87802991153458954</v>
      </c>
      <c r="F6" s="12">
        <f>+AVERAGE(F4:F5)</f>
        <v>0.87989280672076453</v>
      </c>
      <c r="G6" s="12">
        <f>+AVERAGE(G4:G5)</f>
        <v>0.75018449883441651</v>
      </c>
    </row>
    <row r="8" spans="2:12" x14ac:dyDescent="0.3">
      <c r="B8" s="9" t="s">
        <v>27</v>
      </c>
      <c r="C8" s="9"/>
      <c r="D8" s="9" t="s">
        <v>54</v>
      </c>
      <c r="E8" s="9" t="s">
        <v>54</v>
      </c>
      <c r="F8" s="9" t="s">
        <v>54</v>
      </c>
      <c r="G8" s="9" t="s">
        <v>47</v>
      </c>
      <c r="I8" s="9" t="s">
        <v>43</v>
      </c>
    </row>
    <row r="9" spans="2:12" x14ac:dyDescent="0.3">
      <c r="B9" t="s">
        <v>65</v>
      </c>
      <c r="D9" s="28">
        <v>2.8628543270124549E-8</v>
      </c>
      <c r="E9" s="28">
        <v>4.0359754339719901E-3</v>
      </c>
      <c r="F9" s="28">
        <v>7.8827129950334914E-3</v>
      </c>
      <c r="G9" s="28">
        <v>0.1934697639616382</v>
      </c>
      <c r="I9" s="2">
        <f>+(E9+F9+G9/50)/2</f>
        <v>7.8940418541191219E-3</v>
      </c>
      <c r="K9" s="40">
        <f>+G9/50</f>
        <v>3.8693952792327639E-3</v>
      </c>
      <c r="L9" s="7"/>
    </row>
    <row r="10" spans="2:12" x14ac:dyDescent="0.3">
      <c r="B10" t="s">
        <v>26</v>
      </c>
      <c r="D10" s="28">
        <v>2.8837121752849822E-7</v>
      </c>
      <c r="E10" s="28">
        <v>1.38466644848255E-3</v>
      </c>
      <c r="F10" s="28">
        <v>1.7279556805356729E-3</v>
      </c>
      <c r="G10" s="28">
        <v>4.0387120974537588E-2</v>
      </c>
      <c r="I10" s="5">
        <f t="shared" ref="I10:I21" si="0">+(E10+F10+G10/50)/2</f>
        <v>1.9601822742544876E-3</v>
      </c>
      <c r="K10" s="40">
        <f t="shared" ref="K10:K21" si="1">+G10/50</f>
        <v>8.0774241949075178E-4</v>
      </c>
      <c r="L10" s="7"/>
    </row>
    <row r="11" spans="2:12" x14ac:dyDescent="0.3">
      <c r="B11" t="s">
        <v>25</v>
      </c>
      <c r="D11" s="28">
        <v>4.2543383072125982E-7</v>
      </c>
      <c r="E11" s="28">
        <v>2.525916314347891E-3</v>
      </c>
      <c r="F11" s="28">
        <v>0</v>
      </c>
      <c r="G11" s="28">
        <v>9.1252425499908821E-2</v>
      </c>
      <c r="I11" s="5">
        <f t="shared" si="0"/>
        <v>2.1754824121730338E-3</v>
      </c>
      <c r="K11" s="40">
        <f t="shared" si="1"/>
        <v>1.8250485099981764E-3</v>
      </c>
      <c r="L11" s="7"/>
    </row>
    <row r="12" spans="2:12" x14ac:dyDescent="0.3">
      <c r="B12" t="s">
        <v>24</v>
      </c>
      <c r="D12" s="28">
        <v>2.5352720804788439E-6</v>
      </c>
      <c r="E12" s="28">
        <v>1.9613034285345522E-3</v>
      </c>
      <c r="F12" s="28">
        <v>1.3220979523807881E-3</v>
      </c>
      <c r="G12" s="28">
        <v>5.414125645695634E-2</v>
      </c>
      <c r="I12" s="5">
        <f t="shared" si="0"/>
        <v>2.1831132550272333E-3</v>
      </c>
      <c r="K12" s="40">
        <f t="shared" si="1"/>
        <v>1.0828251291391268E-3</v>
      </c>
      <c r="L12" s="7"/>
    </row>
    <row r="13" spans="2:12" x14ac:dyDescent="0.3">
      <c r="B13" s="15" t="s">
        <v>23</v>
      </c>
      <c r="C13" s="15"/>
      <c r="D13" s="31">
        <v>5.2974881045690593E-8</v>
      </c>
      <c r="E13" s="31">
        <v>1.261362881608696E-4</v>
      </c>
      <c r="F13" s="31">
        <v>0</v>
      </c>
      <c r="G13" s="31">
        <v>0.1102862789326241</v>
      </c>
      <c r="I13" s="31">
        <f t="shared" si="0"/>
        <v>1.1659309334066759E-3</v>
      </c>
      <c r="K13" s="40">
        <f t="shared" si="1"/>
        <v>2.2057255786524822E-3</v>
      </c>
      <c r="L13" s="7"/>
    </row>
    <row r="14" spans="2:12" x14ac:dyDescent="0.3">
      <c r="B14" t="s">
        <v>39</v>
      </c>
      <c r="D14" s="28">
        <v>1.566893683333859E-5</v>
      </c>
      <c r="E14" s="28">
        <v>2.5403936653285559E-3</v>
      </c>
      <c r="F14" s="28">
        <v>1.91562458492834E-3</v>
      </c>
      <c r="G14" s="28">
        <v>8.988378502317108E-3</v>
      </c>
      <c r="I14" s="5">
        <f t="shared" si="0"/>
        <v>2.3178929101516192E-3</v>
      </c>
      <c r="K14" s="40">
        <f t="shared" si="1"/>
        <v>1.7976757004634216E-4</v>
      </c>
      <c r="L14" s="7"/>
    </row>
    <row r="15" spans="2:12" x14ac:dyDescent="0.3">
      <c r="B15" s="36" t="s">
        <v>60</v>
      </c>
      <c r="C15" s="36"/>
      <c r="D15" s="37">
        <v>1.1136419771620329E-5</v>
      </c>
      <c r="E15" s="37">
        <v>2.1237974818089761E-3</v>
      </c>
      <c r="F15" s="37">
        <v>3.4946180695550159E-3</v>
      </c>
      <c r="G15" s="37">
        <v>2.4663420450938021E-2</v>
      </c>
      <c r="H15" s="36"/>
      <c r="I15" s="37">
        <f t="shared" si="0"/>
        <v>3.0558419801913765E-3</v>
      </c>
      <c r="J15" s="36"/>
      <c r="K15" s="40">
        <f t="shared" si="1"/>
        <v>4.9326840901876042E-4</v>
      </c>
      <c r="L15" s="7"/>
    </row>
    <row r="16" spans="2:12" x14ac:dyDescent="0.3">
      <c r="B16" s="36" t="s">
        <v>64</v>
      </c>
      <c r="C16" s="36"/>
      <c r="D16" s="37">
        <v>6.0887712038966444E-6</v>
      </c>
      <c r="E16" s="37">
        <v>2.6197991703044601E-3</v>
      </c>
      <c r="F16" s="37">
        <v>3.5039066445609838E-3</v>
      </c>
      <c r="G16" s="37">
        <v>5.7900826336756701E-2</v>
      </c>
      <c r="H16" s="36"/>
      <c r="I16" s="37">
        <f t="shared" si="0"/>
        <v>3.6408611708002893E-3</v>
      </c>
      <c r="J16" s="36"/>
      <c r="K16" s="40">
        <f t="shared" si="1"/>
        <v>1.158016526735134E-3</v>
      </c>
      <c r="L16" s="7"/>
    </row>
    <row r="17" spans="2:12" x14ac:dyDescent="0.3">
      <c r="B17" s="36" t="s">
        <v>61</v>
      </c>
      <c r="C17" s="36"/>
      <c r="D17" s="37">
        <v>3.4491107224594339E-6</v>
      </c>
      <c r="E17" s="37">
        <v>2.75540634050339E-3</v>
      </c>
      <c r="F17" s="37">
        <v>4.3369087192200052E-3</v>
      </c>
      <c r="G17" s="37">
        <v>8.4986769494563741E-2</v>
      </c>
      <c r="H17" s="36"/>
      <c r="I17" s="37">
        <f t="shared" si="0"/>
        <v>4.3960252248073347E-3</v>
      </c>
      <c r="J17" s="36"/>
      <c r="K17" s="40">
        <f t="shared" si="1"/>
        <v>1.6997353898912748E-3</v>
      </c>
      <c r="L17" s="7"/>
    </row>
    <row r="18" spans="2:12" x14ac:dyDescent="0.3">
      <c r="B18" s="36" t="s">
        <v>41</v>
      </c>
      <c r="C18" s="36"/>
      <c r="D18" s="37">
        <v>4.6338918235986393E-7</v>
      </c>
      <c r="E18" s="37">
        <v>3.8669429119401419E-4</v>
      </c>
      <c r="F18" s="37">
        <v>3.6734762772204792E-4</v>
      </c>
      <c r="G18" s="37">
        <v>8.3012258931606075E-2</v>
      </c>
      <c r="H18" s="36"/>
      <c r="I18" s="37">
        <f t="shared" si="0"/>
        <v>1.2071435487740919E-3</v>
      </c>
      <c r="J18" s="36"/>
      <c r="K18" s="40">
        <f t="shared" si="1"/>
        <v>1.6602451786321215E-3</v>
      </c>
      <c r="L18" s="7"/>
    </row>
    <row r="19" spans="2:12" x14ac:dyDescent="0.3">
      <c r="B19" s="15" t="s">
        <v>40</v>
      </c>
      <c r="C19" s="15"/>
      <c r="D19" s="31">
        <v>2.1443574024572459E-7</v>
      </c>
      <c r="E19" s="31">
        <v>1.39371644382135E-3</v>
      </c>
      <c r="F19" s="31">
        <v>0</v>
      </c>
      <c r="G19" s="31">
        <v>9.9452699961140714E-2</v>
      </c>
      <c r="H19" s="36"/>
      <c r="I19" s="31">
        <f t="shared" si="0"/>
        <v>1.6913852215220823E-3</v>
      </c>
      <c r="J19" s="36"/>
      <c r="K19" s="40">
        <f t="shared" si="1"/>
        <v>1.9890539992228145E-3</v>
      </c>
      <c r="L19" s="7"/>
    </row>
    <row r="20" spans="2:12" x14ac:dyDescent="0.3">
      <c r="B20" s="36" t="s">
        <v>63</v>
      </c>
      <c r="C20" s="36"/>
      <c r="D20" s="37">
        <v>1.147800161897306E-4</v>
      </c>
      <c r="E20" s="37">
        <v>3.1988206962913872E-3</v>
      </c>
      <c r="F20" s="37">
        <v>3.1995184237534669E-3</v>
      </c>
      <c r="G20" s="37">
        <v>0.13447313332771221</v>
      </c>
      <c r="H20" s="36"/>
      <c r="I20" s="37">
        <f t="shared" si="0"/>
        <v>4.5439008932995489E-3</v>
      </c>
      <c r="J20" s="36"/>
      <c r="K20" s="40">
        <f t="shared" si="1"/>
        <v>2.6894626665542442E-3</v>
      </c>
      <c r="L20" s="7"/>
    </row>
    <row r="21" spans="2:12" x14ac:dyDescent="0.3">
      <c r="B21" s="15" t="s">
        <v>22</v>
      </c>
      <c r="C21" s="15"/>
      <c r="D21" s="31">
        <v>2.2218491608422841E-4</v>
      </c>
      <c r="E21" s="31">
        <v>1.533811084152319E-3</v>
      </c>
      <c r="F21" s="31">
        <v>2.249093418892914E-3</v>
      </c>
      <c r="G21" s="31">
        <v>1.6985667169300479E-2</v>
      </c>
      <c r="H21" s="36"/>
      <c r="I21" s="31">
        <f t="shared" si="0"/>
        <v>2.0613089232156215E-3</v>
      </c>
      <c r="J21" s="36"/>
      <c r="K21" s="40">
        <f t="shared" si="1"/>
        <v>3.3971334338600957E-4</v>
      </c>
      <c r="L21" s="7"/>
    </row>
    <row r="22" spans="2:12" x14ac:dyDescent="0.3">
      <c r="C22" s="17"/>
      <c r="D22" s="17">
        <f>+SUM(D9:D21)</f>
        <v>3.7731667628092399E-4</v>
      </c>
      <c r="E22" s="17">
        <f>+SUM(E9:E21)</f>
        <v>2.6586437086902309E-2</v>
      </c>
      <c r="F22" s="17">
        <f>+SUM(F9:F21)</f>
        <v>2.9999784116582728E-2</v>
      </c>
      <c r="G22" s="17">
        <f>+SUM(G9:G21)</f>
        <v>1.0000000000000002</v>
      </c>
      <c r="I22" s="17">
        <f>+SUM(I9:I21)</f>
        <v>3.8293110601742515E-2</v>
      </c>
      <c r="K22" s="17">
        <f>+SUM(K9:K21)</f>
        <v>0.02</v>
      </c>
    </row>
    <row r="25" spans="2:12" x14ac:dyDescent="0.3">
      <c r="E25" s="10" t="s">
        <v>31</v>
      </c>
      <c r="F25" s="10" t="s">
        <v>32</v>
      </c>
      <c r="G25" s="10" t="s">
        <v>33</v>
      </c>
      <c r="I25" s="20" t="s">
        <v>45</v>
      </c>
    </row>
    <row r="26" spans="2:12" ht="6" customHeight="1" x14ac:dyDescent="0.3"/>
    <row r="27" spans="2:12" x14ac:dyDescent="0.3">
      <c r="B27" s="19" t="s">
        <v>27</v>
      </c>
      <c r="C27" s="9" t="s">
        <v>2</v>
      </c>
      <c r="D27" s="9" t="s">
        <v>30</v>
      </c>
      <c r="E27" s="9" t="s">
        <v>30</v>
      </c>
      <c r="F27" s="9" t="s">
        <v>30</v>
      </c>
      <c r="G27" s="9" t="s">
        <v>34</v>
      </c>
      <c r="I27" s="9" t="s">
        <v>45</v>
      </c>
    </row>
    <row r="28" spans="2:12" x14ac:dyDescent="0.3">
      <c r="B28" s="32" t="s">
        <v>44</v>
      </c>
      <c r="C28" s="33"/>
      <c r="D28" s="33"/>
      <c r="E28" s="33" t="e">
        <f>+SUM(#REF!)</f>
        <v>#REF!</v>
      </c>
      <c r="F28" s="33" t="e">
        <f>+SUM(#REF!)</f>
        <v>#REF!</v>
      </c>
      <c r="G28" s="33" t="e">
        <f>+SUM(#REF!)</f>
        <v>#REF!</v>
      </c>
      <c r="H28" s="22"/>
      <c r="I28" s="21" t="e">
        <f>+SUM(#REF!)</f>
        <v>#REF!</v>
      </c>
    </row>
    <row r="29" spans="2:12" x14ac:dyDescent="0.3">
      <c r="B29" t="s">
        <v>65</v>
      </c>
      <c r="C29" s="28"/>
      <c r="D29" s="7">
        <f t="shared" ref="D29:G41" si="2">+D9/D$22</f>
        <v>7.5874047106281914E-5</v>
      </c>
      <c r="E29" s="7">
        <f t="shared" si="2"/>
        <v>0.15180580311606687</v>
      </c>
      <c r="F29" s="7">
        <f t="shared" si="2"/>
        <v>0.26275899067807729</v>
      </c>
      <c r="G29" s="7">
        <f t="shared" si="2"/>
        <v>0.19346976396163815</v>
      </c>
      <c r="H29" s="6"/>
      <c r="I29" s="7">
        <f t="shared" ref="I29:I41" si="3">+AVERAGE(E29:G29)</f>
        <v>0.2026781859185941</v>
      </c>
    </row>
    <row r="30" spans="2:12" x14ac:dyDescent="0.3">
      <c r="B30" t="s">
        <v>26</v>
      </c>
      <c r="C30" s="28"/>
      <c r="D30" s="7">
        <f t="shared" si="2"/>
        <v>7.6426841339447416E-4</v>
      </c>
      <c r="E30" s="7">
        <f t="shared" si="2"/>
        <v>5.2081685257657176E-2</v>
      </c>
      <c r="F30" s="7">
        <f t="shared" si="2"/>
        <v>5.7598937173035374E-2</v>
      </c>
      <c r="G30" s="7">
        <f t="shared" si="2"/>
        <v>4.0387120974537581E-2</v>
      </c>
      <c r="H30" s="6"/>
      <c r="I30" s="7">
        <f t="shared" si="3"/>
        <v>5.002258113507671E-2</v>
      </c>
      <c r="K30" s="13" t="s">
        <v>65</v>
      </c>
      <c r="L30" s="42">
        <v>0.2026781859185941</v>
      </c>
    </row>
    <row r="31" spans="2:12" x14ac:dyDescent="0.3">
      <c r="B31" t="s">
        <v>25</v>
      </c>
      <c r="C31" s="28"/>
      <c r="D31" s="7">
        <f t="shared" si="2"/>
        <v>1.1275245899932372E-3</v>
      </c>
      <c r="E31" s="7">
        <f t="shared" si="2"/>
        <v>9.5007702840794434E-2</v>
      </c>
      <c r="F31" s="7">
        <f t="shared" si="2"/>
        <v>0</v>
      </c>
      <c r="G31" s="7">
        <f t="shared" si="2"/>
        <v>9.1252425499908807E-2</v>
      </c>
      <c r="H31" s="6"/>
      <c r="I31" s="7">
        <f t="shared" si="3"/>
        <v>6.2086709446901082E-2</v>
      </c>
      <c r="K31" s="14" t="s">
        <v>25</v>
      </c>
      <c r="L31" s="42">
        <v>6.2086709446901082E-2</v>
      </c>
    </row>
    <row r="32" spans="2:12" x14ac:dyDescent="0.3">
      <c r="B32" t="s">
        <v>24</v>
      </c>
      <c r="C32" s="28"/>
      <c r="D32" s="7">
        <f t="shared" si="2"/>
        <v>6.7192155551355883E-3</v>
      </c>
      <c r="E32" s="7">
        <f t="shared" si="2"/>
        <v>7.3770826159357011E-2</v>
      </c>
      <c r="F32" s="7">
        <f t="shared" si="2"/>
        <v>4.4070248880557217E-2</v>
      </c>
      <c r="G32" s="7">
        <f t="shared" si="2"/>
        <v>5.4141256456956326E-2</v>
      </c>
      <c r="H32" s="6"/>
      <c r="I32" s="7">
        <f t="shared" si="3"/>
        <v>5.7327443832290187E-2</v>
      </c>
      <c r="K32" s="14" t="s">
        <v>24</v>
      </c>
      <c r="L32" s="42">
        <v>5.7327443832290187E-2</v>
      </c>
    </row>
    <row r="33" spans="2:12" x14ac:dyDescent="0.3">
      <c r="B33" s="15" t="s">
        <v>23</v>
      </c>
      <c r="C33" s="31"/>
      <c r="D33" s="27">
        <f t="shared" si="2"/>
        <v>1.403989920823143E-4</v>
      </c>
      <c r="E33" s="27">
        <f t="shared" si="2"/>
        <v>4.7443848060035876E-3</v>
      </c>
      <c r="F33" s="27">
        <f t="shared" si="2"/>
        <v>0</v>
      </c>
      <c r="G33" s="27">
        <f t="shared" si="2"/>
        <v>0.11028627893262408</v>
      </c>
      <c r="H33" s="6"/>
      <c r="I33" s="27">
        <f t="shared" si="3"/>
        <v>3.8343554579542555E-2</v>
      </c>
      <c r="K33" s="14" t="s">
        <v>26</v>
      </c>
      <c r="L33" s="42">
        <v>5.002258113507671E-2</v>
      </c>
    </row>
    <row r="34" spans="2:12" x14ac:dyDescent="0.3">
      <c r="B34" t="s">
        <v>39</v>
      </c>
      <c r="C34" s="28"/>
      <c r="D34" s="7">
        <f t="shared" si="2"/>
        <v>4.1527284157651646E-2</v>
      </c>
      <c r="E34" s="7">
        <f t="shared" si="2"/>
        <v>9.5552241807536881E-2</v>
      </c>
      <c r="F34" s="7">
        <f t="shared" si="2"/>
        <v>6.3854612336008656E-2</v>
      </c>
      <c r="G34" s="7">
        <f t="shared" si="2"/>
        <v>8.9883785023171063E-3</v>
      </c>
      <c r="H34" s="6"/>
      <c r="I34" s="7">
        <f t="shared" si="3"/>
        <v>5.6131744215287549E-2</v>
      </c>
      <c r="K34" t="s">
        <v>23</v>
      </c>
      <c r="L34" s="42">
        <v>3.8343554579542555E-2</v>
      </c>
    </row>
    <row r="35" spans="2:12" x14ac:dyDescent="0.3">
      <c r="B35" s="36" t="s">
        <v>60</v>
      </c>
      <c r="C35" s="37"/>
      <c r="D35" s="26">
        <f t="shared" si="2"/>
        <v>2.9514782864590163E-2</v>
      </c>
      <c r="E35" s="26">
        <f t="shared" si="2"/>
        <v>7.9882741522189729E-2</v>
      </c>
      <c r="F35" s="26">
        <f t="shared" si="2"/>
        <v>0.116488107246856</v>
      </c>
      <c r="G35" s="26">
        <f t="shared" si="2"/>
        <v>2.4663420450938014E-2</v>
      </c>
      <c r="H35" s="38"/>
      <c r="I35" s="26">
        <f t="shared" si="3"/>
        <v>7.3678089739994582E-2</v>
      </c>
      <c r="L35" s="42"/>
    </row>
    <row r="36" spans="2:12" x14ac:dyDescent="0.3">
      <c r="B36" s="36" t="s">
        <v>64</v>
      </c>
      <c r="C36" s="37"/>
      <c r="D36" s="26">
        <f t="shared" si="2"/>
        <v>1.6137031800214856E-2</v>
      </c>
      <c r="E36" s="26">
        <f t="shared" si="2"/>
        <v>9.8538934033966241E-2</v>
      </c>
      <c r="F36" s="26">
        <f t="shared" si="2"/>
        <v>0.11679772864179241</v>
      </c>
      <c r="G36" s="26">
        <f t="shared" si="2"/>
        <v>5.7900826336756687E-2</v>
      </c>
      <c r="H36" s="38"/>
      <c r="I36" s="26">
        <f t="shared" si="3"/>
        <v>9.1079163004171779E-2</v>
      </c>
    </row>
    <row r="37" spans="2:12" x14ac:dyDescent="0.3">
      <c r="B37" s="36" t="s">
        <v>61</v>
      </c>
      <c r="C37" s="37"/>
      <c r="D37" s="26">
        <f t="shared" si="2"/>
        <v>9.1411563264472938E-3</v>
      </c>
      <c r="E37" s="26">
        <f t="shared" si="2"/>
        <v>0.10363954867276401</v>
      </c>
      <c r="F37" s="26">
        <f t="shared" si="2"/>
        <v>0.14456466427779155</v>
      </c>
      <c r="G37" s="26">
        <f t="shared" si="2"/>
        <v>8.4986769494563727E-2</v>
      </c>
      <c r="H37" s="38"/>
      <c r="I37" s="26">
        <f t="shared" si="3"/>
        <v>0.11106366081503977</v>
      </c>
    </row>
    <row r="38" spans="2:12" x14ac:dyDescent="0.3">
      <c r="B38" s="36" t="s">
        <v>41</v>
      </c>
      <c r="C38" s="37"/>
      <c r="D38" s="26">
        <f t="shared" si="2"/>
        <v>1.2281174183111278E-3</v>
      </c>
      <c r="E38" s="26">
        <f t="shared" si="2"/>
        <v>1.4544795526005906E-2</v>
      </c>
      <c r="F38" s="26">
        <f t="shared" si="2"/>
        <v>1.2245009040548137E-2</v>
      </c>
      <c r="G38" s="26">
        <f t="shared" si="2"/>
        <v>8.3012258931606062E-2</v>
      </c>
      <c r="H38" s="38"/>
      <c r="I38" s="26">
        <f t="shared" si="3"/>
        <v>3.6600687832720032E-2</v>
      </c>
    </row>
    <row r="39" spans="2:12" x14ac:dyDescent="0.3">
      <c r="B39" s="15" t="s">
        <v>40</v>
      </c>
      <c r="C39" s="31"/>
      <c r="D39" s="27">
        <f t="shared" si="2"/>
        <v>5.6831768571519625E-4</v>
      </c>
      <c r="E39" s="27">
        <f t="shared" si="2"/>
        <v>5.2422084210296774E-2</v>
      </c>
      <c r="F39" s="27">
        <f t="shared" si="2"/>
        <v>0</v>
      </c>
      <c r="G39" s="27">
        <f t="shared" si="2"/>
        <v>9.9452699961140686E-2</v>
      </c>
      <c r="H39" s="38"/>
      <c r="I39" s="27">
        <f t="shared" si="3"/>
        <v>5.0624928057145822E-2</v>
      </c>
    </row>
    <row r="40" spans="2:12" x14ac:dyDescent="0.3">
      <c r="B40" s="36" t="s">
        <v>63</v>
      </c>
      <c r="C40" s="37"/>
      <c r="D40" s="26">
        <f t="shared" si="2"/>
        <v>0.30420075073563224</v>
      </c>
      <c r="E40" s="26">
        <f t="shared" si="2"/>
        <v>0.12031776525133832</v>
      </c>
      <c r="F40" s="26">
        <f t="shared" si="2"/>
        <v>0.10665138160060612</v>
      </c>
      <c r="G40" s="26">
        <f t="shared" si="2"/>
        <v>0.13447313332771219</v>
      </c>
      <c r="H40" s="38"/>
      <c r="I40" s="26">
        <f t="shared" si="3"/>
        <v>0.12048076005988555</v>
      </c>
    </row>
    <row r="41" spans="2:12" x14ac:dyDescent="0.3">
      <c r="B41" s="36" t="s">
        <v>22</v>
      </c>
      <c r="C41" s="37"/>
      <c r="D41" s="26">
        <f t="shared" si="2"/>
        <v>0.58885527741372568</v>
      </c>
      <c r="E41" s="26">
        <f t="shared" si="2"/>
        <v>5.7691486796022935E-2</v>
      </c>
      <c r="F41" s="26">
        <f t="shared" si="2"/>
        <v>7.4970320124727222E-2</v>
      </c>
      <c r="G41" s="26">
        <f t="shared" si="2"/>
        <v>1.6985667169300476E-2</v>
      </c>
      <c r="H41" s="38"/>
      <c r="I41" s="26">
        <f t="shared" si="3"/>
        <v>4.9882491363350212E-2</v>
      </c>
    </row>
    <row r="43" spans="2:12" x14ac:dyDescent="0.3">
      <c r="C43" s="18">
        <f>+SUM(C29:C41)</f>
        <v>0</v>
      </c>
      <c r="D43" s="18">
        <f>+SUM(D29:D41)</f>
        <v>1</v>
      </c>
      <c r="E43" s="18">
        <f>+SUM(E29:E41)</f>
        <v>1</v>
      </c>
      <c r="F43" s="18">
        <f>+SUM(F29:F41)</f>
        <v>1</v>
      </c>
      <c r="G43" s="18">
        <f>+SUM(G29:G41)</f>
        <v>0.99999999999999978</v>
      </c>
    </row>
    <row r="46" spans="2:12" x14ac:dyDescent="0.3">
      <c r="C46" s="9" t="s">
        <v>2</v>
      </c>
      <c r="D46" s="9" t="s">
        <v>30</v>
      </c>
      <c r="E46" s="35" t="s">
        <v>54</v>
      </c>
      <c r="F46" s="35" t="s">
        <v>54</v>
      </c>
      <c r="G46" s="9" t="s">
        <v>34</v>
      </c>
      <c r="I46" s="9" t="s">
        <v>38</v>
      </c>
    </row>
    <row r="47" spans="2:12" x14ac:dyDescent="0.3">
      <c r="B47" s="25" t="s">
        <v>35</v>
      </c>
      <c r="C47" s="11"/>
      <c r="D47" s="11">
        <f>+SUM(D29:D33)</f>
        <v>8.8272815977118949E-3</v>
      </c>
      <c r="E47" s="11">
        <f t="shared" ref="E47:G47" si="4">+SUM(E29:E33)</f>
        <v>0.37741040217987909</v>
      </c>
      <c r="F47" s="11">
        <f t="shared" si="4"/>
        <v>0.36442817673166988</v>
      </c>
      <c r="G47" s="11">
        <f t="shared" si="4"/>
        <v>0.48953684582566492</v>
      </c>
      <c r="I47" s="11">
        <f t="shared" ref="I47:I50" si="5">+AVERAGE(E47:G47)</f>
        <v>0.41045847491240456</v>
      </c>
    </row>
    <row r="48" spans="2:12" x14ac:dyDescent="0.3">
      <c r="B48" s="25" t="s">
        <v>36</v>
      </c>
      <c r="C48" s="11"/>
      <c r="D48" s="11">
        <f>+SUM(D34:D39)</f>
        <v>9.811669025293028E-2</v>
      </c>
      <c r="E48" s="11">
        <f t="shared" ref="E48:G48" si="6">+SUM(E34:E39)</f>
        <v>0.44458034577275951</v>
      </c>
      <c r="F48" s="11">
        <f t="shared" si="6"/>
        <v>0.45395012154299674</v>
      </c>
      <c r="G48" s="11">
        <f t="shared" si="6"/>
        <v>0.35900435367732231</v>
      </c>
      <c r="I48" s="11">
        <f t="shared" si="5"/>
        <v>0.4191782736643595</v>
      </c>
    </row>
    <row r="49" spans="2:9" x14ac:dyDescent="0.3">
      <c r="B49" s="25" t="s">
        <v>37</v>
      </c>
      <c r="C49" s="11"/>
      <c r="D49" s="11">
        <f>+D40</f>
        <v>0.30420075073563224</v>
      </c>
      <c r="E49" s="11">
        <f t="shared" ref="E49:G49" si="7">+E40</f>
        <v>0.12031776525133832</v>
      </c>
      <c r="F49" s="11">
        <f t="shared" si="7"/>
        <v>0.10665138160060612</v>
      </c>
      <c r="G49" s="11">
        <f t="shared" si="7"/>
        <v>0.13447313332771219</v>
      </c>
      <c r="I49" s="11">
        <f t="shared" si="5"/>
        <v>0.12048076005988555</v>
      </c>
    </row>
    <row r="50" spans="2:9" x14ac:dyDescent="0.3">
      <c r="B50" s="25" t="s">
        <v>58</v>
      </c>
      <c r="C50" s="11"/>
      <c r="D50" s="11">
        <f>+D41</f>
        <v>0.58885527741372568</v>
      </c>
      <c r="E50" s="11">
        <f t="shared" ref="E50:G50" si="8">+E41</f>
        <v>5.7691486796022935E-2</v>
      </c>
      <c r="F50" s="11">
        <f t="shared" si="8"/>
        <v>7.4970320124727222E-2</v>
      </c>
      <c r="G50" s="11">
        <f t="shared" si="8"/>
        <v>1.6985667169300476E-2</v>
      </c>
      <c r="I50" s="11">
        <f t="shared" si="5"/>
        <v>4.9882491363350212E-2</v>
      </c>
    </row>
    <row r="54" spans="2:9" x14ac:dyDescent="0.3">
      <c r="G54" t="e">
        <f>+#REF!</f>
        <v>#REF!</v>
      </c>
      <c r="I54" s="29" t="e">
        <f>+#REF!</f>
        <v>#REF!</v>
      </c>
    </row>
    <row r="55" spans="2:9" x14ac:dyDescent="0.3">
      <c r="G55" t="s">
        <v>59</v>
      </c>
      <c r="I55" s="29" t="e">
        <f>100%-I54</f>
        <v>#REF!</v>
      </c>
    </row>
    <row r="62" spans="2:9" x14ac:dyDescent="0.3">
      <c r="C62" s="7"/>
      <c r="D62" s="7"/>
      <c r="E62" s="7"/>
      <c r="F62" s="7"/>
      <c r="G62" s="7"/>
    </row>
    <row r="63" spans="2:9" x14ac:dyDescent="0.3">
      <c r="B63" s="25" t="s">
        <v>36</v>
      </c>
      <c r="C63" s="30">
        <v>0.4191782736643595</v>
      </c>
    </row>
    <row r="64" spans="2:9" x14ac:dyDescent="0.3">
      <c r="B64" s="25" t="s">
        <v>35</v>
      </c>
      <c r="C64" s="30">
        <v>0.41045847491240456</v>
      </c>
    </row>
    <row r="65" spans="2:3" x14ac:dyDescent="0.3">
      <c r="B65" s="25" t="s">
        <v>37</v>
      </c>
      <c r="C65" s="30">
        <v>0.12048076005988555</v>
      </c>
    </row>
    <row r="66" spans="2:3" x14ac:dyDescent="0.3">
      <c r="B66" s="25" t="s">
        <v>58</v>
      </c>
      <c r="C66" s="30">
        <v>4.9882491363350212E-2</v>
      </c>
    </row>
  </sheetData>
  <sortState xmlns:xlrd2="http://schemas.microsoft.com/office/spreadsheetml/2017/richdata2" ref="K30:L34">
    <sortCondition descending="1" ref="L30:L34"/>
  </sortState>
  <conditionalFormatting sqref="C62">
    <cfRule type="colorScale" priority="162">
      <colorScale>
        <cfvo type="min"/>
        <cfvo type="max"/>
        <color rgb="FFFFEF9C"/>
        <color rgb="FF63BE7B"/>
      </colorScale>
    </cfRule>
  </conditionalFormatting>
  <conditionalFormatting sqref="D62">
    <cfRule type="colorScale" priority="168">
      <colorScale>
        <cfvo type="min"/>
        <cfvo type="max"/>
        <color rgb="FFFFEF9C"/>
        <color rgb="FF63BE7B"/>
      </colorScale>
    </cfRule>
  </conditionalFormatting>
  <conditionalFormatting sqref="E62">
    <cfRule type="colorScale" priority="174">
      <colorScale>
        <cfvo type="min"/>
        <cfvo type="max"/>
        <color rgb="FFFFEF9C"/>
        <color rgb="FF63BE7B"/>
      </colorScale>
    </cfRule>
  </conditionalFormatting>
  <conditionalFormatting sqref="F62">
    <cfRule type="colorScale" priority="180">
      <colorScale>
        <cfvo type="min"/>
        <cfvo type="max"/>
        <color rgb="FFFFEF9C"/>
        <color rgb="FF63BE7B"/>
      </colorScale>
    </cfRule>
  </conditionalFormatting>
  <conditionalFormatting sqref="G62">
    <cfRule type="colorScale" priority="186">
      <colorScale>
        <cfvo type="min"/>
        <cfvo type="max"/>
        <color rgb="FFFFEF9C"/>
        <color rgb="FF63BE7B"/>
      </colorScale>
    </cfRule>
  </conditionalFormatting>
  <conditionalFormatting sqref="D4:D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{2D9A4B2C-FEB6-432E-A091-0A285F92653E}</x14:id>
        </ext>
      </extLst>
    </cfRule>
  </conditionalFormatting>
  <conditionalFormatting sqref="E4:E5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{14CFC305-BC96-4357-AFE0-93D55B25A204}</x14:id>
        </ext>
      </extLst>
    </cfRule>
  </conditionalFormatting>
  <conditionalFormatting sqref="F4:F5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{870415D7-EAC9-4303-82C8-B0956585DD73}</x14:id>
        </ext>
      </extLst>
    </cfRule>
  </conditionalFormatting>
  <conditionalFormatting sqref="G4:G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{4CCEDFF9-87C6-49F4-9405-32F850F64920}</x14:id>
        </ext>
      </extLst>
    </cfRule>
  </conditionalFormatting>
  <conditionalFormatting sqref="D6:G6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{4EA98D5E-56DB-48A0-A1F1-6FF11D7EE404}</x14:id>
        </ext>
      </extLst>
    </cfRule>
  </conditionalFormatting>
  <conditionalFormatting sqref="E28:G28">
    <cfRule type="colorScale" priority="23">
      <colorScale>
        <cfvo type="min"/>
        <cfvo type="max"/>
        <color rgb="FFFFEF9C"/>
        <color rgb="FF63BE7B"/>
      </colorScale>
    </cfRule>
  </conditionalFormatting>
  <conditionalFormatting sqref="D28">
    <cfRule type="colorScale" priority="13">
      <colorScale>
        <cfvo type="min"/>
        <cfvo type="max"/>
        <color rgb="FFFFEF9C"/>
        <color rgb="FF63BE7B"/>
      </colorScale>
    </cfRule>
  </conditionalFormatting>
  <conditionalFormatting sqref="I28">
    <cfRule type="colorScale" priority="7">
      <colorScale>
        <cfvo type="min"/>
        <cfvo type="max"/>
        <color rgb="FFFFEF9C"/>
        <color rgb="FF63BE7B"/>
      </colorScale>
    </cfRule>
  </conditionalFormatting>
  <conditionalFormatting sqref="C28">
    <cfRule type="colorScale" priority="6">
      <colorScale>
        <cfvo type="min"/>
        <cfvo type="max"/>
        <color rgb="FFFFEF9C"/>
        <color rgb="FF63BE7B"/>
      </colorScale>
    </cfRule>
  </conditionalFormatting>
  <conditionalFormatting sqref="D29:D41">
    <cfRule type="colorScale" priority="187">
      <colorScale>
        <cfvo type="min"/>
        <cfvo type="max"/>
        <color rgb="FFFFEF9C"/>
        <color rgb="FF63BE7B"/>
      </colorScale>
    </cfRule>
  </conditionalFormatting>
  <conditionalFormatting sqref="E29:E41">
    <cfRule type="colorScale" priority="188">
      <colorScale>
        <cfvo type="min"/>
        <cfvo type="max"/>
        <color rgb="FFFFEF9C"/>
        <color rgb="FF63BE7B"/>
      </colorScale>
    </cfRule>
  </conditionalFormatting>
  <conditionalFormatting sqref="F29:F41">
    <cfRule type="colorScale" priority="189">
      <colorScale>
        <cfvo type="min"/>
        <cfvo type="max"/>
        <color rgb="FFFFEF9C"/>
        <color rgb="FF63BE7B"/>
      </colorScale>
    </cfRule>
  </conditionalFormatting>
  <conditionalFormatting sqref="G29:G41">
    <cfRule type="colorScale" priority="190">
      <colorScale>
        <cfvo type="min"/>
        <cfvo type="max"/>
        <color rgb="FFFFEF9C"/>
        <color rgb="FF63BE7B"/>
      </colorScale>
    </cfRule>
  </conditionalFormatting>
  <conditionalFormatting sqref="I29:I41">
    <cfRule type="colorScale" priority="191">
      <colorScale>
        <cfvo type="min"/>
        <cfvo type="max"/>
        <color rgb="FFFFEF9C"/>
        <color rgb="FF63BE7B"/>
      </colorScale>
    </cfRule>
  </conditionalFormatting>
  <conditionalFormatting sqref="E47:E50">
    <cfRule type="colorScale" priority="196">
      <colorScale>
        <cfvo type="min"/>
        <cfvo type="max"/>
        <color rgb="FFFFEF9C"/>
        <color rgb="FF63BE7B"/>
      </colorScale>
    </cfRule>
  </conditionalFormatting>
  <conditionalFormatting sqref="F47:F50">
    <cfRule type="colorScale" priority="198">
      <colorScale>
        <cfvo type="min"/>
        <cfvo type="max"/>
        <color rgb="FFFFEF9C"/>
        <color rgb="FF63BE7B"/>
      </colorScale>
    </cfRule>
  </conditionalFormatting>
  <conditionalFormatting sqref="G47:G50">
    <cfRule type="colorScale" priority="200">
      <colorScale>
        <cfvo type="min"/>
        <cfvo type="max"/>
        <color rgb="FFFFEF9C"/>
        <color rgb="FF63BE7B"/>
      </colorScale>
    </cfRule>
  </conditionalFormatting>
  <conditionalFormatting sqref="I47:I50">
    <cfRule type="colorScale" priority="20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ignoredErrors>
    <ignoredError sqref="E6:F6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9A4B2C-FEB6-432E-A091-0A285F9265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14CFC305-BC96-4357-AFE0-93D55B25A2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870415D7-EAC9-4303-82C8-B0956585D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F4:F5</xm:sqref>
        </x14:conditionalFormatting>
        <x14:conditionalFormatting xmlns:xm="http://schemas.microsoft.com/office/excel/2006/main">
          <x14:cfRule type="dataBar" id="{4CCEDFF9-87C6-49F4-9405-32F850F649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G4:G5</xm:sqref>
        </x14:conditionalFormatting>
        <x14:conditionalFormatting xmlns:xm="http://schemas.microsoft.com/office/excel/2006/main">
          <x14:cfRule type="dataBar" id="{4EA98D5E-56DB-48A0-A1F1-6FF11D7EE4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D6:G6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BFA5-E92C-4413-BD99-4AA2396B6BD8}">
  <dimension ref="B2:P32"/>
  <sheetViews>
    <sheetView topLeftCell="A6" workbookViewId="0">
      <selection activeCell="C15" sqref="C15"/>
    </sheetView>
  </sheetViews>
  <sheetFormatPr baseColWidth="10" defaultRowHeight="14.4" x14ac:dyDescent="0.3"/>
  <cols>
    <col min="2" max="3" width="31.21875" customWidth="1"/>
    <col min="5" max="5" width="16.109375" style="39" customWidth="1"/>
  </cols>
  <sheetData>
    <row r="2" spans="2:16" x14ac:dyDescent="0.3">
      <c r="E2" s="39" t="s">
        <v>66</v>
      </c>
      <c r="I2" t="s">
        <v>50</v>
      </c>
      <c r="M2" t="s">
        <v>51</v>
      </c>
      <c r="P2" t="s">
        <v>67</v>
      </c>
    </row>
    <row r="3" spans="2:16" x14ac:dyDescent="0.3">
      <c r="B3" s="23" t="s">
        <v>46</v>
      </c>
      <c r="C3" s="23"/>
      <c r="D3" s="23" t="s">
        <v>47</v>
      </c>
      <c r="E3" s="23" t="s">
        <v>48</v>
      </c>
      <c r="G3" s="23" t="s">
        <v>46</v>
      </c>
      <c r="H3" s="23" t="s">
        <v>47</v>
      </c>
      <c r="I3" s="23" t="s">
        <v>48</v>
      </c>
      <c r="K3" s="23" t="s">
        <v>46</v>
      </c>
      <c r="L3" s="23" t="s">
        <v>47</v>
      </c>
      <c r="M3" s="23" t="s">
        <v>48</v>
      </c>
      <c r="O3" s="23" t="s">
        <v>52</v>
      </c>
      <c r="P3" s="23" t="s">
        <v>53</v>
      </c>
    </row>
    <row r="4" spans="2:16" x14ac:dyDescent="0.3">
      <c r="B4" t="s">
        <v>22</v>
      </c>
      <c r="D4">
        <v>-2.2218491608422841E-4</v>
      </c>
      <c r="E4" s="39">
        <v>2.2218491608422841E-4</v>
      </c>
      <c r="G4" t="s">
        <v>65</v>
      </c>
      <c r="H4">
        <v>-4.0359754339719901E-3</v>
      </c>
      <c r="I4">
        <v>4.0359754339719901E-3</v>
      </c>
      <c r="K4" t="s">
        <v>65</v>
      </c>
      <c r="L4">
        <v>-7.8827129950334914E-3</v>
      </c>
      <c r="M4">
        <v>7.8827129950334914E-3</v>
      </c>
      <c r="O4" t="s">
        <v>65</v>
      </c>
      <c r="P4">
        <v>0.1934697639616382</v>
      </c>
    </row>
    <row r="5" spans="2:16" x14ac:dyDescent="0.3">
      <c r="B5" t="s">
        <v>63</v>
      </c>
      <c r="D5">
        <v>-1.147800161897306E-4</v>
      </c>
      <c r="E5" s="39">
        <v>1.147800161897306E-4</v>
      </c>
      <c r="G5" t="s">
        <v>63</v>
      </c>
      <c r="H5">
        <v>-3.1988206962913872E-3</v>
      </c>
      <c r="I5">
        <v>3.1988206962913872E-3</v>
      </c>
      <c r="K5" t="s">
        <v>61</v>
      </c>
      <c r="L5">
        <v>-4.3369087192200052E-3</v>
      </c>
      <c r="M5">
        <v>4.3369087192200052E-3</v>
      </c>
      <c r="O5" t="s">
        <v>63</v>
      </c>
      <c r="P5">
        <v>0.13447313332771221</v>
      </c>
    </row>
    <row r="6" spans="2:16" x14ac:dyDescent="0.3">
      <c r="B6" t="s">
        <v>39</v>
      </c>
      <c r="D6">
        <v>1.566893683333859E-5</v>
      </c>
      <c r="E6" s="39">
        <v>1.566893683333859E-5</v>
      </c>
      <c r="G6" t="s">
        <v>61</v>
      </c>
      <c r="H6">
        <v>-2.75540634050339E-3</v>
      </c>
      <c r="I6">
        <v>2.75540634050339E-3</v>
      </c>
      <c r="K6" t="s">
        <v>64</v>
      </c>
      <c r="L6">
        <v>3.5039066445609838E-3</v>
      </c>
      <c r="M6">
        <v>3.5039066445609838E-3</v>
      </c>
      <c r="O6" t="s">
        <v>23</v>
      </c>
      <c r="P6">
        <v>0.1102862789326241</v>
      </c>
    </row>
    <row r="7" spans="2:16" x14ac:dyDescent="0.3">
      <c r="B7" t="s">
        <v>60</v>
      </c>
      <c r="D7">
        <v>1.1136419771620329E-5</v>
      </c>
      <c r="E7" s="39">
        <v>1.1136419771620329E-5</v>
      </c>
      <c r="G7" t="s">
        <v>64</v>
      </c>
      <c r="H7">
        <v>2.6197991703044601E-3</v>
      </c>
      <c r="I7">
        <v>2.6197991703044601E-3</v>
      </c>
      <c r="K7" t="s">
        <v>60</v>
      </c>
      <c r="L7">
        <v>3.4946180695550159E-3</v>
      </c>
      <c r="M7">
        <v>3.4946180695550159E-3</v>
      </c>
      <c r="O7" t="s">
        <v>40</v>
      </c>
      <c r="P7">
        <v>9.9452699961140714E-2</v>
      </c>
    </row>
    <row r="8" spans="2:16" x14ac:dyDescent="0.3">
      <c r="B8" t="s">
        <v>64</v>
      </c>
      <c r="D8">
        <v>6.0887712038966444E-6</v>
      </c>
      <c r="E8" s="39">
        <v>6.0887712038966444E-6</v>
      </c>
      <c r="G8" t="s">
        <v>39</v>
      </c>
      <c r="H8">
        <v>2.5403936653285559E-3</v>
      </c>
      <c r="I8">
        <v>2.5403936653285559E-3</v>
      </c>
      <c r="K8" t="s">
        <v>63</v>
      </c>
      <c r="L8">
        <v>-3.1995184237534669E-3</v>
      </c>
      <c r="M8">
        <v>3.1995184237534669E-3</v>
      </c>
      <c r="O8" t="s">
        <v>25</v>
      </c>
      <c r="P8">
        <v>9.1252425499908821E-2</v>
      </c>
    </row>
    <row r="9" spans="2:16" x14ac:dyDescent="0.3">
      <c r="B9" t="s">
        <v>61</v>
      </c>
      <c r="D9">
        <v>-3.4491107224594339E-6</v>
      </c>
      <c r="E9" s="39">
        <v>3.4491107224594339E-6</v>
      </c>
      <c r="G9" t="s">
        <v>25</v>
      </c>
      <c r="H9">
        <v>-2.525916314347891E-3</v>
      </c>
      <c r="I9">
        <v>2.525916314347891E-3</v>
      </c>
      <c r="K9" t="s">
        <v>22</v>
      </c>
      <c r="L9">
        <v>-2.249093418892914E-3</v>
      </c>
      <c r="M9">
        <v>2.249093418892914E-3</v>
      </c>
      <c r="O9" t="s">
        <v>61</v>
      </c>
      <c r="P9">
        <v>8.4986769494563741E-2</v>
      </c>
    </row>
    <row r="10" spans="2:16" x14ac:dyDescent="0.3">
      <c r="B10" t="s">
        <v>24</v>
      </c>
      <c r="D10">
        <v>-2.5352720804788439E-6</v>
      </c>
      <c r="E10" s="39">
        <v>2.5352720804788439E-6</v>
      </c>
      <c r="G10" t="s">
        <v>60</v>
      </c>
      <c r="H10">
        <v>2.1237974818089761E-3</v>
      </c>
      <c r="I10">
        <v>2.1237974818089761E-3</v>
      </c>
      <c r="K10" t="s">
        <v>39</v>
      </c>
      <c r="L10">
        <v>1.91562458492834E-3</v>
      </c>
      <c r="M10">
        <v>1.91562458492834E-3</v>
      </c>
      <c r="O10" t="s">
        <v>41</v>
      </c>
      <c r="P10">
        <v>8.3012258931606075E-2</v>
      </c>
    </row>
    <row r="11" spans="2:16" x14ac:dyDescent="0.3">
      <c r="B11" t="s">
        <v>41</v>
      </c>
      <c r="D11">
        <v>4.6338918235986393E-7</v>
      </c>
      <c r="E11" s="39">
        <v>4.6338918235986393E-7</v>
      </c>
      <c r="G11" t="s">
        <v>24</v>
      </c>
      <c r="H11">
        <v>-1.9613034285345522E-3</v>
      </c>
      <c r="I11">
        <v>1.9613034285345522E-3</v>
      </c>
      <c r="K11" t="s">
        <v>26</v>
      </c>
      <c r="L11">
        <v>1.7279556805356729E-3</v>
      </c>
      <c r="M11">
        <v>1.7279556805356729E-3</v>
      </c>
      <c r="O11" t="s">
        <v>64</v>
      </c>
      <c r="P11">
        <v>5.7900826336756701E-2</v>
      </c>
    </row>
    <row r="12" spans="2:16" x14ac:dyDescent="0.3">
      <c r="B12" t="s">
        <v>25</v>
      </c>
      <c r="D12">
        <v>4.2543383072125982E-7</v>
      </c>
      <c r="E12" s="39">
        <v>4.2543383072125982E-7</v>
      </c>
      <c r="G12" t="s">
        <v>22</v>
      </c>
      <c r="H12">
        <v>-1.533811084152319E-3</v>
      </c>
      <c r="I12">
        <v>1.533811084152319E-3</v>
      </c>
      <c r="K12" t="s">
        <v>24</v>
      </c>
      <c r="L12">
        <v>-1.3220979523807881E-3</v>
      </c>
      <c r="M12">
        <v>1.3220979523807881E-3</v>
      </c>
      <c r="O12" t="s">
        <v>24</v>
      </c>
      <c r="P12">
        <v>5.414125645695634E-2</v>
      </c>
    </row>
    <row r="13" spans="2:16" x14ac:dyDescent="0.3">
      <c r="B13" t="s">
        <v>26</v>
      </c>
      <c r="D13">
        <v>2.8837121752849822E-7</v>
      </c>
      <c r="E13" s="39">
        <v>2.8837121752849822E-7</v>
      </c>
      <c r="G13" t="s">
        <v>40</v>
      </c>
      <c r="H13">
        <v>-1.39371644382135E-3</v>
      </c>
      <c r="I13">
        <v>1.39371644382135E-3</v>
      </c>
      <c r="K13" t="s">
        <v>41</v>
      </c>
      <c r="L13">
        <v>3.6734762772204792E-4</v>
      </c>
      <c r="M13">
        <v>3.6734762772204792E-4</v>
      </c>
      <c r="O13" t="s">
        <v>26</v>
      </c>
      <c r="P13">
        <v>4.0387120974537588E-2</v>
      </c>
    </row>
    <row r="14" spans="2:16" x14ac:dyDescent="0.3">
      <c r="B14" t="s">
        <v>40</v>
      </c>
      <c r="D14">
        <v>2.1443574024572459E-7</v>
      </c>
      <c r="E14" s="39">
        <v>2.1443574024572459E-7</v>
      </c>
      <c r="G14" t="s">
        <v>26</v>
      </c>
      <c r="H14">
        <v>1.38466644848255E-3</v>
      </c>
      <c r="I14">
        <v>1.38466644848255E-3</v>
      </c>
      <c r="K14" t="s">
        <v>25</v>
      </c>
      <c r="L14">
        <v>0</v>
      </c>
      <c r="M14">
        <v>0</v>
      </c>
      <c r="O14" t="s">
        <v>60</v>
      </c>
      <c r="P14">
        <v>2.4663420450938021E-2</v>
      </c>
    </row>
    <row r="15" spans="2:16" x14ac:dyDescent="0.3">
      <c r="B15" t="s">
        <v>23</v>
      </c>
      <c r="D15">
        <v>5.2974881045690593E-8</v>
      </c>
      <c r="E15" s="39">
        <v>5.2974881045690593E-8</v>
      </c>
      <c r="G15" t="s">
        <v>41</v>
      </c>
      <c r="H15">
        <v>3.8669429119401419E-4</v>
      </c>
      <c r="I15">
        <v>3.8669429119401419E-4</v>
      </c>
      <c r="K15" t="s">
        <v>23</v>
      </c>
      <c r="L15">
        <v>0</v>
      </c>
      <c r="M15">
        <v>0</v>
      </c>
      <c r="O15" t="s">
        <v>22</v>
      </c>
      <c r="P15">
        <v>1.6985667169300479E-2</v>
      </c>
    </row>
    <row r="16" spans="2:16" x14ac:dyDescent="0.3">
      <c r="B16" t="s">
        <v>65</v>
      </c>
      <c r="D16">
        <v>-2.8628543270124549E-8</v>
      </c>
      <c r="E16" s="39">
        <v>2.8628543270124549E-8</v>
      </c>
      <c r="G16" t="s">
        <v>23</v>
      </c>
      <c r="H16">
        <v>-1.261362881608696E-4</v>
      </c>
      <c r="I16">
        <v>1.261362881608696E-4</v>
      </c>
      <c r="K16" t="s">
        <v>40</v>
      </c>
      <c r="L16">
        <v>0</v>
      </c>
      <c r="M16">
        <v>0</v>
      </c>
      <c r="O16" t="s">
        <v>39</v>
      </c>
      <c r="P16">
        <v>8.988378502317108E-3</v>
      </c>
    </row>
    <row r="19" spans="2:7" x14ac:dyDescent="0.3">
      <c r="D19" s="39" t="s">
        <v>49</v>
      </c>
      <c r="E19" t="s">
        <v>50</v>
      </c>
      <c r="F19" t="s">
        <v>51</v>
      </c>
      <c r="G19" t="s">
        <v>62</v>
      </c>
    </row>
    <row r="20" spans="2:7" x14ac:dyDescent="0.3">
      <c r="B20" t="s">
        <v>65</v>
      </c>
      <c r="D20" s="39">
        <v>2.8628543270124549E-8</v>
      </c>
      <c r="E20" s="39">
        <v>4.0359754339719901E-3</v>
      </c>
      <c r="F20" s="39">
        <v>7.8827129950334914E-3</v>
      </c>
      <c r="G20" s="39">
        <v>0.1934697639616382</v>
      </c>
    </row>
    <row r="21" spans="2:7" x14ac:dyDescent="0.3">
      <c r="B21" t="s">
        <v>26</v>
      </c>
      <c r="D21" s="39">
        <v>2.8837121752849822E-7</v>
      </c>
      <c r="E21" s="39">
        <v>1.38466644848255E-3</v>
      </c>
      <c r="F21" s="39">
        <v>1.7279556805356729E-3</v>
      </c>
      <c r="G21" s="39">
        <v>4.0387120974537588E-2</v>
      </c>
    </row>
    <row r="22" spans="2:7" x14ac:dyDescent="0.3">
      <c r="B22" t="s">
        <v>25</v>
      </c>
      <c r="D22" s="39">
        <v>4.2543383072125982E-7</v>
      </c>
      <c r="E22" s="39">
        <v>2.525916314347891E-3</v>
      </c>
      <c r="F22" s="39">
        <v>0</v>
      </c>
      <c r="G22" s="39">
        <v>9.1252425499908821E-2</v>
      </c>
    </row>
    <row r="23" spans="2:7" x14ac:dyDescent="0.3">
      <c r="B23" t="s">
        <v>24</v>
      </c>
      <c r="D23" s="39">
        <v>2.5352720804788439E-6</v>
      </c>
      <c r="E23" s="39">
        <v>1.9613034285345522E-3</v>
      </c>
      <c r="F23" s="39">
        <v>1.3220979523807881E-3</v>
      </c>
      <c r="G23" s="39">
        <v>5.414125645695634E-2</v>
      </c>
    </row>
    <row r="24" spans="2:7" x14ac:dyDescent="0.3">
      <c r="B24" t="s">
        <v>23</v>
      </c>
      <c r="D24" s="39">
        <v>5.2974881045690593E-8</v>
      </c>
      <c r="E24" s="39">
        <v>1.261362881608696E-4</v>
      </c>
      <c r="F24" s="39">
        <v>0</v>
      </c>
      <c r="G24" s="39">
        <v>0.1102862789326241</v>
      </c>
    </row>
    <row r="25" spans="2:7" x14ac:dyDescent="0.3">
      <c r="B25" t="s">
        <v>39</v>
      </c>
      <c r="D25" s="39">
        <v>1.566893683333859E-5</v>
      </c>
      <c r="E25" s="39">
        <v>2.5403936653285559E-3</v>
      </c>
      <c r="F25" s="39">
        <v>1.91562458492834E-3</v>
      </c>
      <c r="G25" s="39">
        <v>8.988378502317108E-3</v>
      </c>
    </row>
    <row r="26" spans="2:7" x14ac:dyDescent="0.3">
      <c r="B26" t="s">
        <v>60</v>
      </c>
      <c r="D26" s="39">
        <v>1.1136419771620329E-5</v>
      </c>
      <c r="E26" s="39">
        <v>2.1237974818089761E-3</v>
      </c>
      <c r="F26" s="39">
        <v>3.4946180695550159E-3</v>
      </c>
      <c r="G26" s="39">
        <v>2.4663420450938021E-2</v>
      </c>
    </row>
    <row r="27" spans="2:7" x14ac:dyDescent="0.3">
      <c r="B27" t="s">
        <v>64</v>
      </c>
      <c r="D27" s="39">
        <v>6.0887712038966444E-6</v>
      </c>
      <c r="E27" s="39">
        <v>2.6197991703044601E-3</v>
      </c>
      <c r="F27" s="39">
        <v>3.5039066445609838E-3</v>
      </c>
      <c r="G27" s="39">
        <v>5.7900826336756701E-2</v>
      </c>
    </row>
    <row r="28" spans="2:7" x14ac:dyDescent="0.3">
      <c r="B28" t="s">
        <v>61</v>
      </c>
      <c r="D28" s="39">
        <v>3.4491107224594339E-6</v>
      </c>
      <c r="E28" s="39">
        <v>2.75540634050339E-3</v>
      </c>
      <c r="F28" s="39">
        <v>4.3369087192200052E-3</v>
      </c>
      <c r="G28" s="39">
        <v>8.4986769494563741E-2</v>
      </c>
    </row>
    <row r="29" spans="2:7" x14ac:dyDescent="0.3">
      <c r="B29" t="s">
        <v>41</v>
      </c>
      <c r="D29" s="39">
        <v>4.6338918235986393E-7</v>
      </c>
      <c r="E29" s="39">
        <v>3.8669429119401419E-4</v>
      </c>
      <c r="F29" s="39">
        <v>3.6734762772204792E-4</v>
      </c>
      <c r="G29" s="39">
        <v>8.3012258931606075E-2</v>
      </c>
    </row>
    <row r="30" spans="2:7" x14ac:dyDescent="0.3">
      <c r="B30" t="s">
        <v>40</v>
      </c>
      <c r="D30" s="39">
        <v>2.1443574024572459E-7</v>
      </c>
      <c r="E30" s="39">
        <v>1.39371644382135E-3</v>
      </c>
      <c r="F30" s="39">
        <v>0</v>
      </c>
      <c r="G30" s="39">
        <v>9.9452699961140714E-2</v>
      </c>
    </row>
    <row r="31" spans="2:7" x14ac:dyDescent="0.3">
      <c r="B31" t="s">
        <v>63</v>
      </c>
      <c r="D31" s="39">
        <v>1.147800161897306E-4</v>
      </c>
      <c r="E31" s="39">
        <v>3.1988206962913872E-3</v>
      </c>
      <c r="F31" s="39">
        <v>3.1995184237534669E-3</v>
      </c>
      <c r="G31" s="39">
        <v>0.13447313332771221</v>
      </c>
    </row>
    <row r="32" spans="2:7" x14ac:dyDescent="0.3">
      <c r="B32" t="s">
        <v>22</v>
      </c>
      <c r="D32" s="39">
        <v>2.2218491608422841E-4</v>
      </c>
      <c r="E32" s="39">
        <v>1.533811084152319E-3</v>
      </c>
      <c r="F32" s="39">
        <v>2.249093418892914E-3</v>
      </c>
      <c r="G32" s="39">
        <v>1.6985667169300479E-2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modelos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2024-09-02T15:55:25Z</dcterms:created>
  <dcterms:modified xsi:type="dcterms:W3CDTF">2024-09-18T15:50:28Z</dcterms:modified>
</cp:coreProperties>
</file>