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processed\Pesos_Tulumayo\"/>
    </mc:Choice>
  </mc:AlternateContent>
  <xr:revisionPtr revIDLastSave="0" documentId="13_ncr:1_{39734023-11A7-4BC0-88F3-5FC8070F5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ctualizacion TEA al 13.09" sheetId="3" r:id="rId2"/>
    <sheet name="model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3" i="1" l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20" i="1"/>
  <c r="L70" i="3"/>
  <c r="K70" i="3"/>
  <c r="L63" i="3"/>
  <c r="K63" i="3"/>
  <c r="L56" i="3"/>
  <c r="K56" i="3"/>
  <c r="L49" i="3"/>
  <c r="K49" i="3"/>
  <c r="L42" i="3"/>
  <c r="K42" i="3"/>
  <c r="L35" i="3"/>
  <c r="K35" i="3"/>
  <c r="L28" i="3"/>
  <c r="K28" i="3"/>
  <c r="L21" i="3"/>
  <c r="K21" i="3"/>
  <c r="L14" i="3"/>
  <c r="K14" i="3"/>
  <c r="L7" i="3"/>
  <c r="K7" i="3"/>
  <c r="G180" i="1"/>
  <c r="G181" i="1"/>
  <c r="G182" i="1"/>
  <c r="G183" i="1"/>
  <c r="G184" i="1"/>
  <c r="G179" i="1"/>
  <c r="I12" i="2"/>
  <c r="I21" i="2"/>
  <c r="I22" i="2"/>
  <c r="I23" i="2"/>
  <c r="I13" i="2"/>
  <c r="I14" i="2"/>
  <c r="I15" i="2"/>
  <c r="I16" i="2"/>
  <c r="I17" i="2"/>
  <c r="I18" i="2"/>
  <c r="I19" i="2"/>
  <c r="I20" i="2"/>
  <c r="G50" i="2"/>
  <c r="G24" i="2"/>
  <c r="G41" i="2" s="1"/>
  <c r="F24" i="2"/>
  <c r="F37" i="2" s="1"/>
  <c r="E24" i="2"/>
  <c r="E33" i="2" s="1"/>
  <c r="D24" i="2"/>
  <c r="D42" i="2" s="1"/>
  <c r="D51" i="2" s="1"/>
  <c r="E30" i="2"/>
  <c r="G6" i="2"/>
  <c r="F6" i="2"/>
  <c r="E6" i="2"/>
  <c r="D6" i="2"/>
  <c r="D32" i="2" l="1"/>
  <c r="E31" i="2"/>
  <c r="E32" i="2"/>
  <c r="E34" i="2"/>
  <c r="E35" i="2"/>
  <c r="E36" i="2"/>
  <c r="E37" i="2"/>
  <c r="E38" i="2"/>
  <c r="G42" i="2"/>
  <c r="G51" i="2" s="1"/>
  <c r="I37" i="2"/>
  <c r="I38" i="2"/>
  <c r="F40" i="2"/>
  <c r="F42" i="2"/>
  <c r="F51" i="2" s="1"/>
  <c r="F39" i="2"/>
  <c r="D33" i="2"/>
  <c r="F41" i="2"/>
  <c r="F50" i="2" s="1"/>
  <c r="D34" i="2"/>
  <c r="D35" i="2"/>
  <c r="E39" i="2"/>
  <c r="D36" i="2"/>
  <c r="E40" i="2"/>
  <c r="G31" i="2"/>
  <c r="G32" i="2"/>
  <c r="D37" i="2"/>
  <c r="E41" i="2"/>
  <c r="G33" i="2"/>
  <c r="I33" i="2" s="1"/>
  <c r="D38" i="2"/>
  <c r="E42" i="2"/>
  <c r="G34" i="2"/>
  <c r="D39" i="2"/>
  <c r="F31" i="2"/>
  <c r="F49" i="2" s="1"/>
  <c r="G35" i="2"/>
  <c r="D40" i="2"/>
  <c r="F32" i="2"/>
  <c r="G36" i="2"/>
  <c r="D41" i="2"/>
  <c r="D50" i="2" s="1"/>
  <c r="F33" i="2"/>
  <c r="G37" i="2"/>
  <c r="F34" i="2"/>
  <c r="G38" i="2"/>
  <c r="F35" i="2"/>
  <c r="G39" i="2"/>
  <c r="F38" i="2"/>
  <c r="F36" i="2"/>
  <c r="G40" i="2"/>
  <c r="G30" i="2"/>
  <c r="F30" i="2"/>
  <c r="D31" i="2"/>
  <c r="D49" i="2" s="1"/>
  <c r="I42" i="2" l="1"/>
  <c r="E51" i="2"/>
  <c r="I51" i="2" s="1"/>
  <c r="G49" i="2"/>
  <c r="E49" i="2"/>
  <c r="I49" i="2" s="1"/>
  <c r="F48" i="2"/>
  <c r="I41" i="2"/>
  <c r="E50" i="2"/>
  <c r="I50" i="2" s="1"/>
  <c r="E48" i="2"/>
  <c r="D48" i="2"/>
  <c r="G48" i="2"/>
  <c r="I36" i="2"/>
  <c r="I35" i="2"/>
  <c r="I34" i="2"/>
  <c r="I32" i="2"/>
  <c r="F44" i="2"/>
  <c r="D44" i="2"/>
  <c r="G44" i="2"/>
  <c r="I40" i="2"/>
  <c r="I31" i="2"/>
  <c r="E44" i="2"/>
  <c r="I39" i="2"/>
  <c r="C44" i="2"/>
  <c r="I48" i="2" l="1"/>
  <c r="I30" i="2"/>
</calcChain>
</file>

<file path=xl/sharedStrings.xml><?xml version="1.0" encoding="utf-8"?>
<sst xmlns="http://schemas.openxmlformats.org/spreadsheetml/2006/main" count="372" uniqueCount="73">
  <si>
    <t>FECHA</t>
  </si>
  <si>
    <t>PLANTACION</t>
  </si>
  <si>
    <t>TEA_total</t>
  </si>
  <si>
    <t>RFFProcesado</t>
  </si>
  <si>
    <t>RFFProcesadoPropios</t>
  </si>
  <si>
    <t>RFFProcesadoTerceros</t>
  </si>
  <si>
    <t>CPOObtenido</t>
  </si>
  <si>
    <t>AÑO</t>
  </si>
  <si>
    <t>MES</t>
  </si>
  <si>
    <t>SEMANA</t>
  </si>
  <si>
    <t>Prom</t>
  </si>
  <si>
    <t>Min</t>
  </si>
  <si>
    <t>Max</t>
  </si>
  <si>
    <t>enero</t>
  </si>
  <si>
    <t>febrero</t>
  </si>
  <si>
    <t>marzo</t>
  </si>
  <si>
    <t>abril</t>
  </si>
  <si>
    <t>mayo</t>
  </si>
  <si>
    <t>junio</t>
  </si>
  <si>
    <t>julio</t>
  </si>
  <si>
    <t>octubre</t>
  </si>
  <si>
    <t>noviembre</t>
  </si>
  <si>
    <t>diciembre</t>
  </si>
  <si>
    <t>semana</t>
  </si>
  <si>
    <t>PRECIPITACION_TOTAL_rolling_2_SHIFTED_20</t>
  </si>
  <si>
    <t>Peso_MALFORMADO_terceros</t>
  </si>
  <si>
    <t>Peso_ESCOBAJO_terceros</t>
  </si>
  <si>
    <t>Peso_SMADUROS_terceros</t>
  </si>
  <si>
    <t>Peso_MADUROS_terceros_rolling_2</t>
  </si>
  <si>
    <t>Peso_VERDES_terceros</t>
  </si>
  <si>
    <t>variable</t>
  </si>
  <si>
    <t>CORRELACIONES</t>
  </si>
  <si>
    <t>REGRESION LINEAL</t>
  </si>
  <si>
    <t>b*100</t>
  </si>
  <si>
    <t>RIDGE</t>
  </si>
  <si>
    <t>LASSO</t>
  </si>
  <si>
    <t>RANDOM FOREST</t>
  </si>
  <si>
    <t>pesos</t>
  </si>
  <si>
    <t>Calidad Terceros</t>
  </si>
  <si>
    <t>Perdidas fábrica</t>
  </si>
  <si>
    <t>Precipitación</t>
  </si>
  <si>
    <t>Variable tiempo</t>
  </si>
  <si>
    <t>Pesos ponderados</t>
  </si>
  <si>
    <t>TM ACEITE CASCARA_TN_rolling_2</t>
  </si>
  <si>
    <t>TM ACEITE FIBRA_TN_rolling_2</t>
  </si>
  <si>
    <t>TM ACEITE ESCOBAJO_TN_rolling_2</t>
  </si>
  <si>
    <t>alpha=</t>
  </si>
  <si>
    <t>Peso _ponderado</t>
  </si>
  <si>
    <t>Peso Total del grupo</t>
  </si>
  <si>
    <t>Peso ponderado</t>
  </si>
  <si>
    <t>Pesos</t>
  </si>
  <si>
    <t>Bs</t>
  </si>
  <si>
    <t>R2 (datos training)</t>
  </si>
  <si>
    <t>R2 (datos validation)</t>
  </si>
  <si>
    <t>R2 (Eficiencia media) =</t>
  </si>
  <si>
    <t>TM ACEITE AGUA TD_TN_rolling_2</t>
  </si>
  <si>
    <t>TM ACEITE EN ARENA_TN_rolling_2</t>
  </si>
  <si>
    <t>Tulumayo</t>
  </si>
  <si>
    <t>SEMANA2</t>
  </si>
  <si>
    <t>MES 2</t>
  </si>
  <si>
    <t>DIA</t>
  </si>
  <si>
    <t>SEM 01</t>
  </si>
  <si>
    <t>SEM 02</t>
  </si>
  <si>
    <t>RFF PROCESADO</t>
  </si>
  <si>
    <t>CPO OBTENIDO</t>
  </si>
  <si>
    <t>TEA</t>
  </si>
  <si>
    <t>Julio</t>
  </si>
  <si>
    <t>-</t>
  </si>
  <si>
    <t>Agosto</t>
  </si>
  <si>
    <t>Setiembre</t>
  </si>
  <si>
    <t>ago</t>
  </si>
  <si>
    <t>setiembre</t>
  </si>
  <si>
    <t>Intercepto: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</si>
</sst>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:ss"/>
    <numFmt numFmtId="165" formatCode="0.0%"/>
    <numFmt numFmtId="166" formatCode="0.0000"/>
    <numFmt numFmtId="167" formatCode="0.0000000"/>
    <numFmt numFmtId="168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0" fontId="0" fillId="0" borderId="0" xfId="1" applyNumberFormat="1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3" fillId="0" borderId="2" xfId="0" applyFont="1" applyBorder="1"/>
    <xf numFmtId="166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top"/>
    </xf>
    <xf numFmtId="10" fontId="8" fillId="0" borderId="2" xfId="1" applyNumberFormat="1" applyFont="1" applyBorder="1" applyAlignment="1">
      <alignment horizontal="center"/>
    </xf>
    <xf numFmtId="10" fontId="8" fillId="0" borderId="0" xfId="1" applyNumberFormat="1" applyFon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0" fontId="3" fillId="0" borderId="0" xfId="1" applyNumberFormat="1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 indent="2"/>
    </xf>
    <xf numFmtId="10" fontId="0" fillId="0" borderId="2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10" fontId="0" fillId="0" borderId="0" xfId="1" applyNumberFormat="1" applyFont="1" applyBorder="1"/>
    <xf numFmtId="0" fontId="0" fillId="0" borderId="2" xfId="0" applyBorder="1"/>
    <xf numFmtId="165" fontId="0" fillId="0" borderId="0" xfId="1" applyNumberFormat="1" applyFont="1"/>
    <xf numFmtId="0" fontId="1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3" fillId="4" borderId="3" xfId="0" applyFont="1" applyFill="1" applyBorder="1"/>
    <xf numFmtId="0" fontId="3" fillId="4" borderId="0" xfId="0" applyFont="1" applyFill="1"/>
    <xf numFmtId="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1" fillId="2" borderId="0" xfId="0" applyFont="1" applyFill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TEA mensual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2024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Sheet1!$O$2:$P$53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enero</c:v>
                  </c:pt>
                  <c:pt idx="5">
                    <c:v>febrero</c:v>
                  </c:pt>
                  <c:pt idx="9">
                    <c:v>marzo</c:v>
                  </c:pt>
                  <c:pt idx="13">
                    <c:v>abril</c:v>
                  </c:pt>
                  <c:pt idx="17">
                    <c:v>mayo</c:v>
                  </c:pt>
                  <c:pt idx="22">
                    <c:v>junio</c:v>
                  </c:pt>
                  <c:pt idx="26">
                    <c:v>julio</c:v>
                  </c:pt>
                  <c:pt idx="30">
                    <c:v>ago</c:v>
                  </c:pt>
                  <c:pt idx="35">
                    <c:v>setiembre</c:v>
                  </c:pt>
                  <c:pt idx="39">
                    <c:v>octubre</c:v>
                  </c:pt>
                  <c:pt idx="43">
                    <c:v>noviembre</c:v>
                  </c:pt>
                  <c:pt idx="48">
                    <c:v>diciembre</c:v>
                  </c:pt>
                </c:lvl>
              </c:multiLvlStrCache>
            </c:multiLvlStrRef>
          </c:cat>
          <c:val>
            <c:numRef>
              <c:f>Sheet1!$T$2:$T$37</c:f>
              <c:numCache>
                <c:formatCode>General</c:formatCode>
                <c:ptCount val="36"/>
                <c:pt idx="0">
                  <c:v>0.25269346096106943</c:v>
                </c:pt>
                <c:pt idx="1">
                  <c:v>0.25421111578044647</c:v>
                </c:pt>
                <c:pt idx="2">
                  <c:v>0.25696410887259002</c:v>
                </c:pt>
                <c:pt idx="3">
                  <c:v>0.26461208052575003</c:v>
                </c:pt>
                <c:pt idx="4">
                  <c:v>0.26766932429529272</c:v>
                </c:pt>
                <c:pt idx="5">
                  <c:v>0.2608754542184572</c:v>
                </c:pt>
                <c:pt idx="6">
                  <c:v>0.25152351948685159</c:v>
                </c:pt>
                <c:pt idx="7">
                  <c:v>0.2586785759533764</c:v>
                </c:pt>
                <c:pt idx="8">
                  <c:v>0.25410853342368511</c:v>
                </c:pt>
                <c:pt idx="9">
                  <c:v>0.25132362552229048</c:v>
                </c:pt>
                <c:pt idx="10">
                  <c:v>0.25176445355174393</c:v>
                </c:pt>
                <c:pt idx="11">
                  <c:v>0.25905528003481609</c:v>
                </c:pt>
                <c:pt idx="12">
                  <c:v>0.25655475855179638</c:v>
                </c:pt>
                <c:pt idx="13">
                  <c:v>0.25895090345684602</c:v>
                </c:pt>
                <c:pt idx="14">
                  <c:v>0.26601846110024829</c:v>
                </c:pt>
                <c:pt idx="15">
                  <c:v>0.26104884083364882</c:v>
                </c:pt>
                <c:pt idx="16">
                  <c:v>0.26423052852618167</c:v>
                </c:pt>
                <c:pt idx="17">
                  <c:v>0.25967044720247778</c:v>
                </c:pt>
                <c:pt idx="18">
                  <c:v>0.25506437758423617</c:v>
                </c:pt>
                <c:pt idx="19">
                  <c:v>0.2504583079659945</c:v>
                </c:pt>
                <c:pt idx="20">
                  <c:v>0.24580037424513049</c:v>
                </c:pt>
                <c:pt idx="21">
                  <c:v>0.2423676454084194</c:v>
                </c:pt>
                <c:pt idx="22">
                  <c:v>0.2342066132428775</c:v>
                </c:pt>
                <c:pt idx="23">
                  <c:v>0.22098498307742701</c:v>
                </c:pt>
                <c:pt idx="24">
                  <c:v>0.22536711082810221</c:v>
                </c:pt>
                <c:pt idx="25">
                  <c:v>0.2209631889595392</c:v>
                </c:pt>
                <c:pt idx="26">
                  <c:v>0.23016211049903831</c:v>
                </c:pt>
                <c:pt idx="27">
                  <c:v>0.2159238628981168</c:v>
                </c:pt>
                <c:pt idx="28">
                  <c:v>0.2141497925415452</c:v>
                </c:pt>
                <c:pt idx="29">
                  <c:v>0.21547352187723329</c:v>
                </c:pt>
                <c:pt idx="30">
                  <c:v>0.21720708479036929</c:v>
                </c:pt>
                <c:pt idx="31">
                  <c:v>0.21988832372817152</c:v>
                </c:pt>
                <c:pt idx="32">
                  <c:v>0.21587418608661196</c:v>
                </c:pt>
                <c:pt idx="33">
                  <c:v>0.21510024580773457</c:v>
                </c:pt>
                <c:pt idx="34">
                  <c:v>0.210975075223653</c:v>
                </c:pt>
                <c:pt idx="35">
                  <c:v>0.21084457259462819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3-4CCA-BFF8-9CD774AD8954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Prom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Sheet1!$O$2:$P$53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enero</c:v>
                  </c:pt>
                  <c:pt idx="5">
                    <c:v>febrero</c:v>
                  </c:pt>
                  <c:pt idx="9">
                    <c:v>marzo</c:v>
                  </c:pt>
                  <c:pt idx="13">
                    <c:v>abril</c:v>
                  </c:pt>
                  <c:pt idx="17">
                    <c:v>mayo</c:v>
                  </c:pt>
                  <c:pt idx="22">
                    <c:v>junio</c:v>
                  </c:pt>
                  <c:pt idx="26">
                    <c:v>julio</c:v>
                  </c:pt>
                  <c:pt idx="30">
                    <c:v>ago</c:v>
                  </c:pt>
                  <c:pt idx="35">
                    <c:v>setiembre</c:v>
                  </c:pt>
                  <c:pt idx="39">
                    <c:v>octubre</c:v>
                  </c:pt>
                  <c:pt idx="43">
                    <c:v>noviembre</c:v>
                  </c:pt>
                  <c:pt idx="48">
                    <c:v>diciembre</c:v>
                  </c:pt>
                </c:lvl>
              </c:multiLvlStrCache>
            </c:multiLvlStrRef>
          </c:cat>
          <c:val>
            <c:numRef>
              <c:f>Sheet1!$U$2:$U$53</c:f>
              <c:numCache>
                <c:formatCode>General</c:formatCode>
                <c:ptCount val="52"/>
                <c:pt idx="0">
                  <c:v>0.25213569337269182</c:v>
                </c:pt>
                <c:pt idx="1">
                  <c:v>0.25679675341004848</c:v>
                </c:pt>
                <c:pt idx="2">
                  <c:v>0.25473817984957547</c:v>
                </c:pt>
                <c:pt idx="3">
                  <c:v>0.25150134426234538</c:v>
                </c:pt>
                <c:pt idx="4">
                  <c:v>0.2540457787822617</c:v>
                </c:pt>
                <c:pt idx="5">
                  <c:v>0.24966995260095282</c:v>
                </c:pt>
                <c:pt idx="6">
                  <c:v>0.25585369821486947</c:v>
                </c:pt>
                <c:pt idx="7">
                  <c:v>0.24839800745703761</c:v>
                </c:pt>
                <c:pt idx="8">
                  <c:v>0.25328041454316275</c:v>
                </c:pt>
                <c:pt idx="9">
                  <c:v>0.22617231327324369</c:v>
                </c:pt>
                <c:pt idx="10">
                  <c:v>0.23018133683038489</c:v>
                </c:pt>
                <c:pt idx="11">
                  <c:v>0.24012109156861752</c:v>
                </c:pt>
                <c:pt idx="12">
                  <c:v>0.26926877291459017</c:v>
                </c:pt>
                <c:pt idx="13">
                  <c:v>0.25020782191093099</c:v>
                </c:pt>
                <c:pt idx="14">
                  <c:v>0.24913921916867576</c:v>
                </c:pt>
                <c:pt idx="15">
                  <c:v>0.24388889558756852</c:v>
                </c:pt>
                <c:pt idx="16">
                  <c:v>0.25251138649085586</c:v>
                </c:pt>
                <c:pt idx="17">
                  <c:v>0.24590911231927123</c:v>
                </c:pt>
                <c:pt idx="18">
                  <c:v>0.2514486636840923</c:v>
                </c:pt>
                <c:pt idx="19">
                  <c:v>0.25051398714176187</c:v>
                </c:pt>
                <c:pt idx="20">
                  <c:v>0.24742404407911178</c:v>
                </c:pt>
                <c:pt idx="21">
                  <c:v>0.25056437897255185</c:v>
                </c:pt>
                <c:pt idx="22">
                  <c:v>0.24685723328754236</c:v>
                </c:pt>
                <c:pt idx="23">
                  <c:v>0.25267687558471547</c:v>
                </c:pt>
                <c:pt idx="24">
                  <c:v>0.23905158046287348</c:v>
                </c:pt>
                <c:pt idx="25">
                  <c:v>0.23998461246691527</c:v>
                </c:pt>
                <c:pt idx="26">
                  <c:v>0.23284405654138918</c:v>
                </c:pt>
                <c:pt idx="27">
                  <c:v>0.23542510884130033</c:v>
                </c:pt>
                <c:pt idx="28">
                  <c:v>0.23804915173979899</c:v>
                </c:pt>
                <c:pt idx="29">
                  <c:v>0.23385857526007839</c:v>
                </c:pt>
                <c:pt idx="30">
                  <c:v>0.23069910789483564</c:v>
                </c:pt>
                <c:pt idx="31">
                  <c:v>0.22544446117257164</c:v>
                </c:pt>
                <c:pt idx="32">
                  <c:v>0.22780335354061407</c:v>
                </c:pt>
                <c:pt idx="33">
                  <c:v>0.23141725490247067</c:v>
                </c:pt>
                <c:pt idx="34">
                  <c:v>0.22821894605728454</c:v>
                </c:pt>
                <c:pt idx="35">
                  <c:v>0.22172964607292067</c:v>
                </c:pt>
                <c:pt idx="36">
                  <c:v>0.22663988036511495</c:v>
                </c:pt>
                <c:pt idx="37">
                  <c:v>0.22163001950405251</c:v>
                </c:pt>
                <c:pt idx="38">
                  <c:v>0.22519647585065919</c:v>
                </c:pt>
                <c:pt idx="39">
                  <c:v>0.22621284840807424</c:v>
                </c:pt>
                <c:pt idx="40">
                  <c:v>0.22931736998673466</c:v>
                </c:pt>
                <c:pt idx="41">
                  <c:v>0.23392892128998843</c:v>
                </c:pt>
                <c:pt idx="42">
                  <c:v>0.23827699429101534</c:v>
                </c:pt>
                <c:pt idx="43">
                  <c:v>0.23815669115377411</c:v>
                </c:pt>
                <c:pt idx="44">
                  <c:v>0.23560162572823862</c:v>
                </c:pt>
                <c:pt idx="45">
                  <c:v>0.24377610551780213</c:v>
                </c:pt>
                <c:pt idx="46">
                  <c:v>0.24444532844126263</c:v>
                </c:pt>
                <c:pt idx="47">
                  <c:v>0.24638295659164691</c:v>
                </c:pt>
                <c:pt idx="48">
                  <c:v>0.25082669659869811</c:v>
                </c:pt>
                <c:pt idx="49">
                  <c:v>0.24379992740580936</c:v>
                </c:pt>
                <c:pt idx="50">
                  <c:v>0.25362440607233144</c:v>
                </c:pt>
                <c:pt idx="51">
                  <c:v>0.25786104266970283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3-4CCA-BFF8-9CD774AD8954}"/>
            </c:ext>
          </c:extLst>
        </c:ser>
        <c:ser>
          <c:idx val="2"/>
          <c:order val="2"/>
          <c:tx>
            <c:strRef>
              <c:f>Sheet1!$V$1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Sheet1!$O$2:$P$53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enero</c:v>
                  </c:pt>
                  <c:pt idx="5">
                    <c:v>febrero</c:v>
                  </c:pt>
                  <c:pt idx="9">
                    <c:v>marzo</c:v>
                  </c:pt>
                  <c:pt idx="13">
                    <c:v>abril</c:v>
                  </c:pt>
                  <c:pt idx="17">
                    <c:v>mayo</c:v>
                  </c:pt>
                  <c:pt idx="22">
                    <c:v>junio</c:v>
                  </c:pt>
                  <c:pt idx="26">
                    <c:v>julio</c:v>
                  </c:pt>
                  <c:pt idx="30">
                    <c:v>ago</c:v>
                  </c:pt>
                  <c:pt idx="35">
                    <c:v>setiembre</c:v>
                  </c:pt>
                  <c:pt idx="39">
                    <c:v>octubre</c:v>
                  </c:pt>
                  <c:pt idx="43">
                    <c:v>noviembre</c:v>
                  </c:pt>
                  <c:pt idx="48">
                    <c:v>diciembre</c:v>
                  </c:pt>
                </c:lvl>
              </c:multiLvlStrCache>
            </c:multiLvlStrRef>
          </c:cat>
          <c:val>
            <c:numRef>
              <c:f>Sheet1!$V$2:$V$53</c:f>
              <c:numCache>
                <c:formatCode>General</c:formatCode>
                <c:ptCount val="52"/>
                <c:pt idx="0">
                  <c:v>0.2455991314917044</c:v>
                </c:pt>
                <c:pt idx="1">
                  <c:v>0.25370457475867919</c:v>
                </c:pt>
                <c:pt idx="2">
                  <c:v>0.25441219455799519</c:v>
                </c:pt>
                <c:pt idx="3">
                  <c:v>0.24868966192619571</c:v>
                </c:pt>
                <c:pt idx="4">
                  <c:v>0.25191195215217183</c:v>
                </c:pt>
                <c:pt idx="5">
                  <c:v>0.24367763558805611</c:v>
                </c:pt>
                <c:pt idx="6">
                  <c:v>0.25472791573344411</c:v>
                </c:pt>
                <c:pt idx="7">
                  <c:v>0.2463645285038808</c:v>
                </c:pt>
                <c:pt idx="8">
                  <c:v>0.25153237526239303</c:v>
                </c:pt>
                <c:pt idx="9">
                  <c:v>0.18382352941176469</c:v>
                </c:pt>
                <c:pt idx="10">
                  <c:v>0.19591025322442299</c:v>
                </c:pt>
                <c:pt idx="11">
                  <c:v>0.22844537815126051</c:v>
                </c:pt>
                <c:pt idx="12">
                  <c:v>0.24089826275013529</c:v>
                </c:pt>
                <c:pt idx="13">
                  <c:v>0.2438700683117245</c:v>
                </c:pt>
                <c:pt idx="14">
                  <c:v>0.23805803571428569</c:v>
                </c:pt>
                <c:pt idx="15">
                  <c:v>0.2317238095238095</c:v>
                </c:pt>
                <c:pt idx="16">
                  <c:v>0.25224278999593802</c:v>
                </c:pt>
                <c:pt idx="17">
                  <c:v>0.24149544072948331</c:v>
                </c:pt>
                <c:pt idx="18">
                  <c:v>0.24286666666666659</c:v>
                </c:pt>
                <c:pt idx="19">
                  <c:v>0.24308313331878681</c:v>
                </c:pt>
                <c:pt idx="20">
                  <c:v>0.23660913140311801</c:v>
                </c:pt>
                <c:pt idx="21">
                  <c:v>0.2414502923976608</c:v>
                </c:pt>
                <c:pt idx="22">
                  <c:v>0.2445855233439668</c:v>
                </c:pt>
                <c:pt idx="23">
                  <c:v>0.2445337620578778</c:v>
                </c:pt>
                <c:pt idx="24">
                  <c:v>0.2174540787679474</c:v>
                </c:pt>
                <c:pt idx="25">
                  <c:v>0.23190769230769229</c:v>
                </c:pt>
                <c:pt idx="26">
                  <c:v>0.22257934121405121</c:v>
                </c:pt>
                <c:pt idx="27">
                  <c:v>0.22516666666666671</c:v>
                </c:pt>
                <c:pt idx="28">
                  <c:v>0.21947639702742999</c:v>
                </c:pt>
                <c:pt idx="29">
                  <c:v>0.21801832300552801</c:v>
                </c:pt>
                <c:pt idx="30">
                  <c:v>0.22619648385187091</c:v>
                </c:pt>
                <c:pt idx="31">
                  <c:v>0.2119331193770104</c:v>
                </c:pt>
                <c:pt idx="32">
                  <c:v>0.21443673514459799</c:v>
                </c:pt>
                <c:pt idx="33">
                  <c:v>0.21983901903247491</c:v>
                </c:pt>
                <c:pt idx="34">
                  <c:v>0.21956763649905581</c:v>
                </c:pt>
                <c:pt idx="35">
                  <c:v>0.21526209284758879</c:v>
                </c:pt>
                <c:pt idx="36">
                  <c:v>0.2147758366028242</c:v>
                </c:pt>
                <c:pt idx="37">
                  <c:v>0.2131871266196082</c:v>
                </c:pt>
                <c:pt idx="38">
                  <c:v>0.21632254992274791</c:v>
                </c:pt>
                <c:pt idx="39">
                  <c:v>0.2105587530926338</c:v>
                </c:pt>
                <c:pt idx="40">
                  <c:v>0.21664531459083611</c:v>
                </c:pt>
                <c:pt idx="41">
                  <c:v>0.21896965648044939</c:v>
                </c:pt>
                <c:pt idx="42">
                  <c:v>0.23218868300430459</c:v>
                </c:pt>
                <c:pt idx="43">
                  <c:v>0.2317287648641437</c:v>
                </c:pt>
                <c:pt idx="44">
                  <c:v>0.229610137265537</c:v>
                </c:pt>
                <c:pt idx="45">
                  <c:v>0.23385728583645499</c:v>
                </c:pt>
                <c:pt idx="46">
                  <c:v>0.24040596012604781</c:v>
                </c:pt>
                <c:pt idx="47">
                  <c:v>0.24169291632714399</c:v>
                </c:pt>
                <c:pt idx="48">
                  <c:v>0.24619432668227129</c:v>
                </c:pt>
                <c:pt idx="49">
                  <c:v>0.22816683333473389</c:v>
                </c:pt>
                <c:pt idx="50">
                  <c:v>0.25062319724889032</c:v>
                </c:pt>
                <c:pt idx="51">
                  <c:v>0.25423017247532709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3-4CCA-BFF8-9CD774AD8954}"/>
            </c:ext>
          </c:extLst>
        </c:ser>
        <c:ser>
          <c:idx val="3"/>
          <c:order val="3"/>
          <c:tx>
            <c:strRef>
              <c:f>Sheet1!$W$1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Sheet1!$O$2:$P$53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enero</c:v>
                  </c:pt>
                  <c:pt idx="5">
                    <c:v>febrero</c:v>
                  </c:pt>
                  <c:pt idx="9">
                    <c:v>marzo</c:v>
                  </c:pt>
                  <c:pt idx="13">
                    <c:v>abril</c:v>
                  </c:pt>
                  <c:pt idx="17">
                    <c:v>mayo</c:v>
                  </c:pt>
                  <c:pt idx="22">
                    <c:v>junio</c:v>
                  </c:pt>
                  <c:pt idx="26">
                    <c:v>julio</c:v>
                  </c:pt>
                  <c:pt idx="30">
                    <c:v>ago</c:v>
                  </c:pt>
                  <c:pt idx="35">
                    <c:v>setiembre</c:v>
                  </c:pt>
                  <c:pt idx="39">
                    <c:v>octubre</c:v>
                  </c:pt>
                  <c:pt idx="43">
                    <c:v>noviembre</c:v>
                  </c:pt>
                  <c:pt idx="48">
                    <c:v>diciembre</c:v>
                  </c:pt>
                </c:lvl>
              </c:multiLvlStrCache>
            </c:multiLvlStrRef>
          </c:cat>
          <c:val>
            <c:numRef>
              <c:f>Sheet1!$W$2:$W$53</c:f>
              <c:numCache>
                <c:formatCode>General</c:formatCode>
                <c:ptCount val="52"/>
                <c:pt idx="0">
                  <c:v>0.25867225525367921</c:v>
                </c:pt>
                <c:pt idx="1">
                  <c:v>0.25988893206141778</c:v>
                </c:pt>
                <c:pt idx="2">
                  <c:v>0.25506416514115582</c:v>
                </c:pt>
                <c:pt idx="3">
                  <c:v>0.25431302659849508</c:v>
                </c:pt>
                <c:pt idx="4">
                  <c:v>0.25617960541235157</c:v>
                </c:pt>
                <c:pt idx="5">
                  <c:v>0.25566226961384952</c:v>
                </c:pt>
                <c:pt idx="6">
                  <c:v>0.25697948069629489</c:v>
                </c:pt>
                <c:pt idx="7">
                  <c:v>0.25043148641019441</c:v>
                </c:pt>
                <c:pt idx="8">
                  <c:v>0.25502845382393241</c:v>
                </c:pt>
                <c:pt idx="9">
                  <c:v>0.25428387261429941</c:v>
                </c:pt>
                <c:pt idx="10">
                  <c:v>0.24752629282267599</c:v>
                </c:pt>
                <c:pt idx="11">
                  <c:v>0.25156029286795623</c:v>
                </c:pt>
                <c:pt idx="12">
                  <c:v>0.31831495051337599</c:v>
                </c:pt>
                <c:pt idx="13">
                  <c:v>0.26093223140495869</c:v>
                </c:pt>
                <c:pt idx="14">
                  <c:v>0.25616428571428568</c:v>
                </c:pt>
                <c:pt idx="15">
                  <c:v>0.25063111246943759</c:v>
                </c:pt>
                <c:pt idx="16">
                  <c:v>0.25294520547945198</c:v>
                </c:pt>
                <c:pt idx="17">
                  <c:v>0.24821059577990001</c:v>
                </c:pt>
                <c:pt idx="18">
                  <c:v>0.25736142372243492</c:v>
                </c:pt>
                <c:pt idx="19">
                  <c:v>0.26008757062146892</c:v>
                </c:pt>
                <c:pt idx="20">
                  <c:v>0.25551562500000002</c:v>
                </c:pt>
                <c:pt idx="21">
                  <c:v>0.25566467882092347</c:v>
                </c:pt>
                <c:pt idx="22">
                  <c:v>0.2510979381443299</c:v>
                </c:pt>
                <c:pt idx="23">
                  <c:v>0.26163296256763829</c:v>
                </c:pt>
                <c:pt idx="24">
                  <c:v>0.25695686274509799</c:v>
                </c:pt>
                <c:pt idx="25">
                  <c:v>0.2457567247082319</c:v>
                </c:pt>
                <c:pt idx="26">
                  <c:v>0.242435495076783</c:v>
                </c:pt>
                <c:pt idx="27">
                  <c:v>0.244853756735749</c:v>
                </c:pt>
                <c:pt idx="28">
                  <c:v>0.25519936007875949</c:v>
                </c:pt>
                <c:pt idx="29">
                  <c:v>0.2437333333333333</c:v>
                </c:pt>
                <c:pt idx="30">
                  <c:v>0.23527324759709839</c:v>
                </c:pt>
                <c:pt idx="31">
                  <c:v>0.23922063484909939</c:v>
                </c:pt>
                <c:pt idx="32">
                  <c:v>0.23854318715491529</c:v>
                </c:pt>
                <c:pt idx="33">
                  <c:v>0.24623863636363641</c:v>
                </c:pt>
                <c:pt idx="34">
                  <c:v>0.2412266666666667</c:v>
                </c:pt>
                <c:pt idx="35">
                  <c:v>0.22742132906345591</c:v>
                </c:pt>
                <c:pt idx="36">
                  <c:v>0.236568035920634</c:v>
                </c:pt>
                <c:pt idx="37">
                  <c:v>0.23083052445549421</c:v>
                </c:pt>
                <c:pt idx="38">
                  <c:v>0.23541090299500919</c:v>
                </c:pt>
                <c:pt idx="39">
                  <c:v>0.2467490748355263</c:v>
                </c:pt>
                <c:pt idx="40">
                  <c:v>0.24828391576949019</c:v>
                </c:pt>
                <c:pt idx="41">
                  <c:v>0.2487163952043375</c:v>
                </c:pt>
                <c:pt idx="42">
                  <c:v>0.24320311921590121</c:v>
                </c:pt>
                <c:pt idx="43">
                  <c:v>0.2466099574681011</c:v>
                </c:pt>
                <c:pt idx="44">
                  <c:v>0.24335692074488049</c:v>
                </c:pt>
                <c:pt idx="45">
                  <c:v>0.2496882208765859</c:v>
                </c:pt>
                <c:pt idx="46">
                  <c:v>0.24741301901367299</c:v>
                </c:pt>
                <c:pt idx="47">
                  <c:v>0.24994191550312289</c:v>
                </c:pt>
                <c:pt idx="48">
                  <c:v>0.25548396247813537</c:v>
                </c:pt>
                <c:pt idx="49">
                  <c:v>0.25315894059376581</c:v>
                </c:pt>
                <c:pt idx="50">
                  <c:v>0.2575014055466095</c:v>
                </c:pt>
                <c:pt idx="51">
                  <c:v>0.2618069888011802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3-4CCA-BFF8-9CD774AD8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217599"/>
        <c:axId val="518213855"/>
      </c:lineChart>
      <c:catAx>
        <c:axId val="51821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18213855"/>
        <c:crosses val="autoZero"/>
        <c:auto val="1"/>
        <c:lblAlgn val="ctr"/>
        <c:lblOffset val="100"/>
        <c:noMultiLvlLbl val="0"/>
      </c:catAx>
      <c:valAx>
        <c:axId val="518213855"/>
        <c:scaling>
          <c:orientation val="minMax"/>
          <c:max val="0.33000000000000007"/>
          <c:min val="0.18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1821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modelos!$C$54:$C$57</c:f>
              <c:numCache>
                <c:formatCode>0.00%</c:formatCode>
                <c:ptCount val="4"/>
                <c:pt idx="0">
                  <c:v>0.63127610338016149</c:v>
                </c:pt>
                <c:pt idx="1">
                  <c:v>0.25978620598737079</c:v>
                </c:pt>
                <c:pt idx="2">
                  <c:v>8.2918389079062488E-2</c:v>
                </c:pt>
                <c:pt idx="3">
                  <c:v>2.6019301553405098E-2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9-42D2-ACD0-CDF7B4ABB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138582720"/>
        <c:axId val="1138586464"/>
      </c:barChart>
      <c:catAx>
        <c:axId val="113858272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38586464"/>
        <c:crosses val="autoZero"/>
        <c:auto val="1"/>
        <c:lblAlgn val="ctr"/>
        <c:lblOffset val="100"/>
        <c:noMultiLvlLbl val="0"/>
      </c:catAx>
      <c:valAx>
        <c:axId val="1138586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13858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modelos!$L$32:$L$36</c:f>
              <c:numCache>
                <c:formatCode>0.0%</c:formatCode>
                <c:ptCount val="5"/>
                <c:pt idx="0">
                  <c:v>0.18076548375244625</c:v>
                </c:pt>
                <c:pt idx="1">
                  <c:v>0.12455448119173912</c:v>
                </c:pt>
                <c:pt idx="2">
                  <c:v>0.11471473656125228</c:v>
                </c:pt>
                <c:pt idx="3">
                  <c:v>0.10562529099346243</c:v>
                </c:pt>
                <c:pt idx="4">
                  <c:v>0.10561611088126149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6-4E15-87A5-04A8D16A1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138582720"/>
        <c:axId val="1138586464"/>
      </c:barChart>
      <c:catAx>
        <c:axId val="1138582720"/>
        <c:scaling>
          <c:orientation val="minMax"/>
        </c:scaling>
        <c:delete val="1"/>
        <c:axPos val="b"/>
        <c:majorTickMark val="none"/>
        <c:minorTickMark val="none"/>
        <c:tickLblPos val="nextTo"/>
        <c:crossAx val="1138586464"/>
        <c:crosses val="autoZero"/>
        <c:auto val="1"/>
        <c:lblAlgn val="ctr"/>
        <c:lblOffset val="100"/>
        <c:noMultiLvlLbl val="0"/>
      </c:catAx>
      <c:valAx>
        <c:axId val="1138586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113858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169334</xdr:colOff>
      <xdr:row>3</xdr:row>
      <xdr:rowOff>76201</xdr:rowOff>
    </xdr:from>
    <xdr:to>
      <xdr:col>38</xdr:col>
      <xdr:colOff>330200</xdr:colOff>
      <xdr:row>23</xdr:row>
      <xdr:rowOff>177800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C5451D7-8FDF-4273-BC4D-FB3693595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63</xdr:row>
      <xdr:rowOff>42334</xdr:rowOff>
    </xdr:from>
    <xdr:to>
      <xdr:col>11</xdr:col>
      <xdr:colOff>384174</xdr:colOff>
      <xdr:row>77</xdr:row>
      <xdr:rowOff>103716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E5509F-7527-4E09-9F1A-68EE0088A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526839</xdr:colOff>
      <xdr:row>39</xdr:row>
      <xdr:rowOff>122767</xdr:rowOff>
    </xdr:from>
    <xdr:to>
      <xdr:col>19</xdr:col>
      <xdr:colOff>375708</xdr:colOff>
      <xdr:row>54</xdr:row>
      <xdr:rowOff>3175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B92F895-E6EA-44B2-A75B-4934371AC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topLeftCell="H1" zoomScale="90" zoomScaleNormal="90" workbookViewId="0">
      <pane ySplit="1" topLeftCell="A41" activePane="bottomLeft" state="frozen"/>
      <selection pane="bottomLeft" activeCell="S60" sqref="S60"/>
    </sheetView>
  </sheetViews>
  <sheetFormatPr baseColWidth="10" defaultColWidth="8.88671875" defaultRowHeight="14.4" x14ac:dyDescent="0.3"/>
  <cols>
    <col min="1" max="1" width="22" customWidth="1"/>
    <col min="2" max="6" width="13" customWidth="1"/>
    <col min="7" max="11" width="13.77734375" customWidth="1"/>
  </cols>
  <sheetData>
    <row r="1" spans="1:23" s="39" customFormat="1" ht="28.8" x14ac:dyDescent="0.3">
      <c r="A1" s="38" t="s">
        <v>0</v>
      </c>
      <c r="B1" s="38" t="s">
        <v>1</v>
      </c>
      <c r="C1" s="2" t="s">
        <v>7</v>
      </c>
      <c r="D1" s="2" t="s">
        <v>8</v>
      </c>
      <c r="E1" s="2" t="s">
        <v>9</v>
      </c>
      <c r="F1" s="2" t="s">
        <v>58</v>
      </c>
      <c r="G1" s="4" t="s">
        <v>2</v>
      </c>
      <c r="H1" s="4" t="s">
        <v>3</v>
      </c>
      <c r="I1" s="38" t="s">
        <v>4</v>
      </c>
      <c r="J1" s="38" t="s">
        <v>5</v>
      </c>
      <c r="K1" s="4" t="s">
        <v>6</v>
      </c>
      <c r="N1" s="5" t="s">
        <v>7</v>
      </c>
      <c r="O1" s="5" t="s">
        <v>8</v>
      </c>
      <c r="P1" s="5" t="s">
        <v>9</v>
      </c>
      <c r="Q1" s="5">
        <v>2021</v>
      </c>
      <c r="R1" s="5">
        <v>2022</v>
      </c>
      <c r="S1" s="5">
        <v>2023</v>
      </c>
      <c r="T1" s="5">
        <v>2024</v>
      </c>
      <c r="U1" s="48" t="s">
        <v>10</v>
      </c>
      <c r="V1" s="48" t="s">
        <v>11</v>
      </c>
      <c r="W1" s="48" t="s">
        <v>12</v>
      </c>
    </row>
    <row r="2" spans="1:23" x14ac:dyDescent="0.3">
      <c r="A2" s="1">
        <v>44263</v>
      </c>
      <c r="B2" t="s">
        <v>57</v>
      </c>
      <c r="C2" s="31">
        <v>2021</v>
      </c>
      <c r="D2" s="31">
        <v>3</v>
      </c>
      <c r="E2" s="31">
        <v>10</v>
      </c>
      <c r="F2" s="31">
        <v>11</v>
      </c>
      <c r="G2">
        <v>0.18382352941176469</v>
      </c>
      <c r="H2">
        <v>136</v>
      </c>
      <c r="I2">
        <v>0</v>
      </c>
      <c r="J2">
        <v>136</v>
      </c>
      <c r="K2">
        <v>25</v>
      </c>
      <c r="N2" s="31">
        <v>2021</v>
      </c>
      <c r="O2" s="52" t="s">
        <v>13</v>
      </c>
      <c r="P2" s="31">
        <v>1</v>
      </c>
      <c r="R2">
        <v>0.25867225525367921</v>
      </c>
      <c r="S2">
        <v>0.2455991314917044</v>
      </c>
      <c r="T2">
        <v>0.25269346096106943</v>
      </c>
      <c r="U2">
        <f>+AVERAGE(Q2:S2)</f>
        <v>0.25213569337269182</v>
      </c>
      <c r="V2">
        <f>+MIN(Q2:S2)</f>
        <v>0.2455991314917044</v>
      </c>
      <c r="W2">
        <f>+MAX(Q2:S2)</f>
        <v>0.25867225525367921</v>
      </c>
    </row>
    <row r="3" spans="1:23" x14ac:dyDescent="0.3">
      <c r="A3" s="1">
        <v>44270</v>
      </c>
      <c r="B3" t="s">
        <v>57</v>
      </c>
      <c r="C3" s="31">
        <v>2021</v>
      </c>
      <c r="D3" s="31">
        <v>3</v>
      </c>
      <c r="E3" s="31">
        <v>11</v>
      </c>
      <c r="F3" s="31">
        <v>12</v>
      </c>
      <c r="G3">
        <v>0.19591025322442299</v>
      </c>
      <c r="H3">
        <v>124.751</v>
      </c>
      <c r="I3">
        <v>0</v>
      </c>
      <c r="J3">
        <v>124.751</v>
      </c>
      <c r="K3">
        <v>24.44</v>
      </c>
      <c r="N3" s="31">
        <v>2021</v>
      </c>
      <c r="O3" s="51"/>
      <c r="P3" s="31">
        <v>2</v>
      </c>
      <c r="R3">
        <v>0.25988893206141778</v>
      </c>
      <c r="S3">
        <v>0.25370457475867919</v>
      </c>
      <c r="T3">
        <v>0.25421111578044647</v>
      </c>
      <c r="U3">
        <f t="shared" ref="U3:U53" si="0">+AVERAGE(Q3:S3)</f>
        <v>0.25679675341004848</v>
      </c>
      <c r="V3">
        <f t="shared" ref="V3:V53" si="1">+MIN(Q3:S3)</f>
        <v>0.25370457475867919</v>
      </c>
      <c r="W3">
        <f t="shared" ref="W3:W53" si="2">+MAX(Q3:S3)</f>
        <v>0.25988893206141778</v>
      </c>
    </row>
    <row r="4" spans="1:23" x14ac:dyDescent="0.3">
      <c r="A4" s="1">
        <v>44277</v>
      </c>
      <c r="B4" t="s">
        <v>57</v>
      </c>
      <c r="C4" s="31">
        <v>2021</v>
      </c>
      <c r="D4" s="31">
        <v>3</v>
      </c>
      <c r="E4" s="31">
        <v>12</v>
      </c>
      <c r="F4" s="31">
        <v>13</v>
      </c>
      <c r="G4">
        <v>0.22844537815126051</v>
      </c>
      <c r="H4">
        <v>714</v>
      </c>
      <c r="I4">
        <v>0</v>
      </c>
      <c r="J4">
        <v>714</v>
      </c>
      <c r="K4">
        <v>163.11000000000001</v>
      </c>
      <c r="N4" s="31">
        <v>2021</v>
      </c>
      <c r="O4" s="51"/>
      <c r="P4" s="31">
        <v>3</v>
      </c>
      <c r="R4">
        <v>0.25506416514115582</v>
      </c>
      <c r="S4">
        <v>0.25441219455799519</v>
      </c>
      <c r="T4">
        <v>0.25696410887259002</v>
      </c>
      <c r="U4">
        <f t="shared" si="0"/>
        <v>0.25473817984957547</v>
      </c>
      <c r="V4">
        <f t="shared" si="1"/>
        <v>0.25441219455799519</v>
      </c>
      <c r="W4">
        <f t="shared" si="2"/>
        <v>0.25506416514115582</v>
      </c>
    </row>
    <row r="5" spans="1:23" x14ac:dyDescent="0.3">
      <c r="A5" s="1">
        <v>44284</v>
      </c>
      <c r="B5" t="s">
        <v>57</v>
      </c>
      <c r="C5" s="31">
        <v>2021</v>
      </c>
      <c r="D5" s="31">
        <v>3</v>
      </c>
      <c r="E5" s="31">
        <v>13</v>
      </c>
      <c r="F5" s="31">
        <v>14</v>
      </c>
      <c r="G5">
        <v>0.31831495051337599</v>
      </c>
      <c r="H5">
        <v>183.68600000000001</v>
      </c>
      <c r="I5">
        <v>0</v>
      </c>
      <c r="J5">
        <v>183.68600000000001</v>
      </c>
      <c r="K5">
        <v>58.47</v>
      </c>
      <c r="N5" s="31">
        <v>2021</v>
      </c>
      <c r="O5" s="51"/>
      <c r="P5" s="31">
        <v>4</v>
      </c>
      <c r="R5">
        <v>0.25431302659849508</v>
      </c>
      <c r="S5">
        <v>0.24868966192619571</v>
      </c>
      <c r="T5">
        <v>0.26461208052575003</v>
      </c>
      <c r="U5">
        <f t="shared" si="0"/>
        <v>0.25150134426234538</v>
      </c>
      <c r="V5">
        <f t="shared" si="1"/>
        <v>0.24868966192619571</v>
      </c>
      <c r="W5">
        <f t="shared" si="2"/>
        <v>0.25431302659849508</v>
      </c>
    </row>
    <row r="6" spans="1:23" x14ac:dyDescent="0.3">
      <c r="A6" s="1">
        <v>44291</v>
      </c>
      <c r="B6" t="s">
        <v>57</v>
      </c>
      <c r="C6" s="31">
        <v>2021</v>
      </c>
      <c r="D6" s="31">
        <v>4</v>
      </c>
      <c r="E6" s="31">
        <v>14</v>
      </c>
      <c r="F6" s="31">
        <v>15</v>
      </c>
      <c r="G6">
        <v>0.26093223140495869</v>
      </c>
      <c r="H6">
        <v>302.5</v>
      </c>
      <c r="I6">
        <v>0</v>
      </c>
      <c r="J6">
        <v>302.5</v>
      </c>
      <c r="K6">
        <v>78.932000000000002</v>
      </c>
      <c r="N6" s="31">
        <v>2021</v>
      </c>
      <c r="O6" s="51"/>
      <c r="P6" s="31">
        <v>5</v>
      </c>
      <c r="R6">
        <v>0.25191195215217183</v>
      </c>
      <c r="S6">
        <v>0.25617960541235157</v>
      </c>
      <c r="T6">
        <v>0.26766932429529272</v>
      </c>
      <c r="U6">
        <f t="shared" si="0"/>
        <v>0.2540457787822617</v>
      </c>
      <c r="V6">
        <f t="shared" si="1"/>
        <v>0.25191195215217183</v>
      </c>
      <c r="W6">
        <f t="shared" si="2"/>
        <v>0.25617960541235157</v>
      </c>
    </row>
    <row r="7" spans="1:23" x14ac:dyDescent="0.3">
      <c r="A7" s="1">
        <v>44298</v>
      </c>
      <c r="B7" t="s">
        <v>57</v>
      </c>
      <c r="C7" s="31">
        <v>2021</v>
      </c>
      <c r="D7" s="31">
        <v>4</v>
      </c>
      <c r="E7" s="31">
        <v>15</v>
      </c>
      <c r="F7" s="31">
        <v>16</v>
      </c>
      <c r="G7">
        <v>0.25616428571428568</v>
      </c>
      <c r="H7">
        <v>140</v>
      </c>
      <c r="I7">
        <v>0</v>
      </c>
      <c r="J7">
        <v>140</v>
      </c>
      <c r="K7">
        <v>35.863</v>
      </c>
      <c r="N7" s="31">
        <v>2021</v>
      </c>
      <c r="O7" s="51" t="s">
        <v>14</v>
      </c>
      <c r="P7" s="31">
        <v>6</v>
      </c>
      <c r="R7">
        <v>0.24367763558805611</v>
      </c>
      <c r="S7">
        <v>0.25566226961384952</v>
      </c>
      <c r="T7">
        <v>0.2608754542184572</v>
      </c>
      <c r="U7">
        <f t="shared" si="0"/>
        <v>0.24966995260095282</v>
      </c>
      <c r="V7">
        <f t="shared" si="1"/>
        <v>0.24367763558805611</v>
      </c>
      <c r="W7">
        <f t="shared" si="2"/>
        <v>0.25566226961384952</v>
      </c>
    </row>
    <row r="8" spans="1:23" x14ac:dyDescent="0.3">
      <c r="A8" s="1">
        <v>44305</v>
      </c>
      <c r="B8" t="s">
        <v>57</v>
      </c>
      <c r="C8" s="31">
        <v>2021</v>
      </c>
      <c r="D8" s="31">
        <v>4</v>
      </c>
      <c r="E8" s="31">
        <v>16</v>
      </c>
      <c r="F8" s="31">
        <v>17</v>
      </c>
      <c r="G8">
        <v>0.2317238095238095</v>
      </c>
      <c r="H8">
        <v>525</v>
      </c>
      <c r="I8">
        <v>0</v>
      </c>
      <c r="J8">
        <v>525</v>
      </c>
      <c r="K8">
        <v>121.655</v>
      </c>
      <c r="N8" s="31">
        <v>2021</v>
      </c>
      <c r="O8" s="51"/>
      <c r="P8" s="31">
        <v>7</v>
      </c>
      <c r="R8">
        <v>0.25697948069629489</v>
      </c>
      <c r="S8">
        <v>0.25472791573344411</v>
      </c>
      <c r="T8">
        <v>0.25152351948685159</v>
      </c>
      <c r="U8">
        <f t="shared" si="0"/>
        <v>0.25585369821486947</v>
      </c>
      <c r="V8">
        <f t="shared" si="1"/>
        <v>0.25472791573344411</v>
      </c>
      <c r="W8">
        <f t="shared" si="2"/>
        <v>0.25697948069629489</v>
      </c>
    </row>
    <row r="9" spans="1:23" x14ac:dyDescent="0.3">
      <c r="A9" s="1">
        <v>44312</v>
      </c>
      <c r="B9" t="s">
        <v>57</v>
      </c>
      <c r="C9" s="31">
        <v>2021</v>
      </c>
      <c r="D9" s="31">
        <v>4</v>
      </c>
      <c r="E9" s="31">
        <v>17</v>
      </c>
      <c r="F9" s="31">
        <v>18</v>
      </c>
      <c r="G9">
        <v>0.25294520547945198</v>
      </c>
      <c r="H9">
        <v>292</v>
      </c>
      <c r="I9">
        <v>0</v>
      </c>
      <c r="J9">
        <v>292</v>
      </c>
      <c r="K9">
        <v>73.86</v>
      </c>
      <c r="N9" s="31">
        <v>2021</v>
      </c>
      <c r="O9" s="51"/>
      <c r="P9" s="31">
        <v>8</v>
      </c>
      <c r="R9">
        <v>0.2463645285038808</v>
      </c>
      <c r="S9">
        <v>0.25043148641019441</v>
      </c>
      <c r="T9">
        <v>0.2586785759533764</v>
      </c>
      <c r="U9">
        <f t="shared" si="0"/>
        <v>0.24839800745703761</v>
      </c>
      <c r="V9">
        <f t="shared" si="1"/>
        <v>0.2463645285038808</v>
      </c>
      <c r="W9">
        <f t="shared" si="2"/>
        <v>0.25043148641019441</v>
      </c>
    </row>
    <row r="10" spans="1:23" x14ac:dyDescent="0.3">
      <c r="A10" s="1">
        <v>44319</v>
      </c>
      <c r="B10" t="s">
        <v>57</v>
      </c>
      <c r="C10" s="31">
        <v>2021</v>
      </c>
      <c r="D10" s="31">
        <v>5</v>
      </c>
      <c r="E10" s="31">
        <v>18</v>
      </c>
      <c r="F10" s="31">
        <v>19</v>
      </c>
      <c r="G10">
        <v>0.24149544072948331</v>
      </c>
      <c r="H10">
        <v>329</v>
      </c>
      <c r="I10">
        <v>0</v>
      </c>
      <c r="J10">
        <v>329</v>
      </c>
      <c r="K10">
        <v>79.451999999999998</v>
      </c>
      <c r="N10" s="31">
        <v>2021</v>
      </c>
      <c r="O10" s="51"/>
      <c r="P10" s="31">
        <v>9</v>
      </c>
      <c r="R10">
        <v>0.25153237526239303</v>
      </c>
      <c r="S10">
        <v>0.25502845382393241</v>
      </c>
      <c r="T10">
        <v>0.25410853342368511</v>
      </c>
      <c r="U10">
        <f t="shared" si="0"/>
        <v>0.25328041454316275</v>
      </c>
      <c r="V10">
        <f t="shared" si="1"/>
        <v>0.25153237526239303</v>
      </c>
      <c r="W10">
        <f t="shared" si="2"/>
        <v>0.25502845382393241</v>
      </c>
    </row>
    <row r="11" spans="1:23" x14ac:dyDescent="0.3">
      <c r="A11" s="1">
        <v>44326</v>
      </c>
      <c r="B11" t="s">
        <v>57</v>
      </c>
      <c r="C11" s="31">
        <v>2021</v>
      </c>
      <c r="D11" s="31">
        <v>5</v>
      </c>
      <c r="E11" s="31">
        <v>19</v>
      </c>
      <c r="F11" s="31">
        <v>20</v>
      </c>
      <c r="G11">
        <v>0.24286666666666659</v>
      </c>
      <c r="H11">
        <v>120</v>
      </c>
      <c r="I11">
        <v>0</v>
      </c>
      <c r="J11">
        <v>120</v>
      </c>
      <c r="K11">
        <v>29.143999999999998</v>
      </c>
      <c r="N11" s="31">
        <v>2021</v>
      </c>
      <c r="O11" s="51" t="s">
        <v>15</v>
      </c>
      <c r="P11" s="31">
        <v>10</v>
      </c>
      <c r="Q11">
        <v>0.18382352941176469</v>
      </c>
      <c r="R11">
        <v>0.240409537793667</v>
      </c>
      <c r="S11">
        <v>0.25428387261429941</v>
      </c>
      <c r="T11">
        <v>0.25132362552229048</v>
      </c>
      <c r="U11">
        <f t="shared" si="0"/>
        <v>0.22617231327324369</v>
      </c>
      <c r="V11">
        <f t="shared" si="1"/>
        <v>0.18382352941176469</v>
      </c>
      <c r="W11">
        <f t="shared" si="2"/>
        <v>0.25428387261429941</v>
      </c>
    </row>
    <row r="12" spans="1:23" x14ac:dyDescent="0.3">
      <c r="A12" s="1">
        <v>44333</v>
      </c>
      <c r="B12" t="s">
        <v>57</v>
      </c>
      <c r="C12" s="31">
        <v>2021</v>
      </c>
      <c r="D12" s="31">
        <v>5</v>
      </c>
      <c r="E12" s="31">
        <v>20</v>
      </c>
      <c r="F12" s="31">
        <v>21</v>
      </c>
      <c r="G12">
        <v>0.24837125748502989</v>
      </c>
      <c r="H12">
        <v>501</v>
      </c>
      <c r="I12">
        <v>0</v>
      </c>
      <c r="J12">
        <v>501</v>
      </c>
      <c r="K12">
        <v>124.434</v>
      </c>
      <c r="N12" s="31">
        <v>2021</v>
      </c>
      <c r="O12" s="51"/>
      <c r="P12" s="31">
        <v>11</v>
      </c>
      <c r="Q12">
        <v>0.19591025322442299</v>
      </c>
      <c r="R12">
        <v>0.24752629282267599</v>
      </c>
      <c r="S12">
        <v>0.24710746444405571</v>
      </c>
      <c r="T12">
        <v>0.25176445355174393</v>
      </c>
      <c r="U12">
        <f t="shared" si="0"/>
        <v>0.23018133683038489</v>
      </c>
      <c r="V12">
        <f t="shared" si="1"/>
        <v>0.19591025322442299</v>
      </c>
      <c r="W12">
        <f t="shared" si="2"/>
        <v>0.24752629282267599</v>
      </c>
    </row>
    <row r="13" spans="1:23" x14ac:dyDescent="0.3">
      <c r="A13" s="1">
        <v>44340</v>
      </c>
      <c r="B13" t="s">
        <v>57</v>
      </c>
      <c r="C13" s="31">
        <v>2021</v>
      </c>
      <c r="D13" s="31">
        <v>5</v>
      </c>
      <c r="E13" s="31">
        <v>21</v>
      </c>
      <c r="F13" s="31">
        <v>22</v>
      </c>
      <c r="G13">
        <v>0.25551562500000002</v>
      </c>
      <c r="H13">
        <v>256</v>
      </c>
      <c r="I13">
        <v>0</v>
      </c>
      <c r="J13">
        <v>256</v>
      </c>
      <c r="K13">
        <v>65.412000000000006</v>
      </c>
      <c r="N13" s="31">
        <v>2021</v>
      </c>
      <c r="O13" s="51"/>
      <c r="P13" s="31">
        <v>12</v>
      </c>
      <c r="Q13">
        <v>0.22844537815126051</v>
      </c>
      <c r="R13">
        <v>0.24035760368663589</v>
      </c>
      <c r="S13">
        <v>0.25156029286795623</v>
      </c>
      <c r="T13">
        <v>0.25905528003481609</v>
      </c>
      <c r="U13">
        <f t="shared" si="0"/>
        <v>0.24012109156861752</v>
      </c>
      <c r="V13">
        <f t="shared" si="1"/>
        <v>0.22844537815126051</v>
      </c>
      <c r="W13">
        <f t="shared" si="2"/>
        <v>0.25156029286795623</v>
      </c>
    </row>
    <row r="14" spans="1:23" x14ac:dyDescent="0.3">
      <c r="A14" s="1">
        <v>44347</v>
      </c>
      <c r="B14" t="s">
        <v>57</v>
      </c>
      <c r="C14" s="31">
        <v>2021</v>
      </c>
      <c r="D14" s="31">
        <v>5</v>
      </c>
      <c r="E14" s="31">
        <v>22</v>
      </c>
      <c r="F14" s="31">
        <v>23</v>
      </c>
      <c r="G14">
        <v>0.2414502923976608</v>
      </c>
      <c r="H14">
        <v>342</v>
      </c>
      <c r="I14">
        <v>0</v>
      </c>
      <c r="J14">
        <v>342</v>
      </c>
      <c r="K14">
        <v>82.575999999999993</v>
      </c>
      <c r="N14" s="31">
        <v>2021</v>
      </c>
      <c r="O14" s="51"/>
      <c r="P14" s="31">
        <v>13</v>
      </c>
      <c r="Q14">
        <v>0.31831495051337599</v>
      </c>
      <c r="R14">
        <v>0.24859310548025931</v>
      </c>
      <c r="S14">
        <v>0.24089826275013529</v>
      </c>
      <c r="T14">
        <v>0.25655475855179638</v>
      </c>
      <c r="U14">
        <f t="shared" si="0"/>
        <v>0.26926877291459017</v>
      </c>
      <c r="V14">
        <f t="shared" si="1"/>
        <v>0.24089826275013529</v>
      </c>
      <c r="W14">
        <f t="shared" si="2"/>
        <v>0.31831495051337599</v>
      </c>
    </row>
    <row r="15" spans="1:23" x14ac:dyDescent="0.3">
      <c r="A15" s="1">
        <v>44354</v>
      </c>
      <c r="B15" t="s">
        <v>57</v>
      </c>
      <c r="C15" s="31">
        <v>2021</v>
      </c>
      <c r="D15" s="31">
        <v>6</v>
      </c>
      <c r="E15" s="31">
        <v>23</v>
      </c>
      <c r="F15" s="31">
        <v>24</v>
      </c>
      <c r="G15">
        <v>0.2510979381443299</v>
      </c>
      <c r="H15">
        <v>194</v>
      </c>
      <c r="I15">
        <v>0</v>
      </c>
      <c r="J15">
        <v>194</v>
      </c>
      <c r="K15">
        <v>48.713000000000001</v>
      </c>
      <c r="N15" s="31">
        <v>2021</v>
      </c>
      <c r="O15" s="51" t="s">
        <v>16</v>
      </c>
      <c r="P15" s="31">
        <v>14</v>
      </c>
      <c r="Q15">
        <v>0.26093223140495869</v>
      </c>
      <c r="R15">
        <v>0.2438700683117245</v>
      </c>
      <c r="S15">
        <v>0.2458211660161097</v>
      </c>
      <c r="T15">
        <v>0.25895090345684602</v>
      </c>
      <c r="U15">
        <f t="shared" si="0"/>
        <v>0.25020782191093099</v>
      </c>
      <c r="V15">
        <f t="shared" si="1"/>
        <v>0.2438700683117245</v>
      </c>
      <c r="W15">
        <f t="shared" si="2"/>
        <v>0.26093223140495869</v>
      </c>
    </row>
    <row r="16" spans="1:23" x14ac:dyDescent="0.3">
      <c r="A16" s="1">
        <v>44361</v>
      </c>
      <c r="B16" t="s">
        <v>57</v>
      </c>
      <c r="C16" s="31">
        <v>2021</v>
      </c>
      <c r="D16" s="31">
        <v>6</v>
      </c>
      <c r="E16" s="31">
        <v>24</v>
      </c>
      <c r="F16" s="31">
        <v>25</v>
      </c>
      <c r="G16">
        <v>0.2445337620578778</v>
      </c>
      <c r="H16">
        <v>311</v>
      </c>
      <c r="I16">
        <v>0</v>
      </c>
      <c r="J16">
        <v>311</v>
      </c>
      <c r="K16">
        <v>76.05</v>
      </c>
      <c r="N16" s="31">
        <v>2021</v>
      </c>
      <c r="O16" s="51"/>
      <c r="P16" s="31">
        <v>15</v>
      </c>
      <c r="Q16">
        <v>0.25616428571428568</v>
      </c>
      <c r="R16">
        <v>0.23805803571428569</v>
      </c>
      <c r="S16">
        <v>0.25319533607745592</v>
      </c>
      <c r="T16">
        <v>0.26601846110024829</v>
      </c>
      <c r="U16">
        <f t="shared" si="0"/>
        <v>0.24913921916867576</v>
      </c>
      <c r="V16">
        <f t="shared" si="1"/>
        <v>0.23805803571428569</v>
      </c>
      <c r="W16">
        <f t="shared" si="2"/>
        <v>0.25616428571428568</v>
      </c>
    </row>
    <row r="17" spans="1:23" x14ac:dyDescent="0.3">
      <c r="A17" s="1">
        <v>44368</v>
      </c>
      <c r="B17" t="s">
        <v>57</v>
      </c>
      <c r="C17" s="31">
        <v>2021</v>
      </c>
      <c r="D17" s="31">
        <v>6</v>
      </c>
      <c r="E17" s="31">
        <v>25</v>
      </c>
      <c r="F17" s="31">
        <v>26</v>
      </c>
      <c r="G17">
        <v>0.25695686274509799</v>
      </c>
      <c r="H17">
        <v>255</v>
      </c>
      <c r="I17">
        <v>0</v>
      </c>
      <c r="J17">
        <v>255</v>
      </c>
      <c r="K17">
        <v>65.524000000000001</v>
      </c>
      <c r="N17" s="31">
        <v>2021</v>
      </c>
      <c r="O17" s="51"/>
      <c r="P17" s="31">
        <v>16</v>
      </c>
      <c r="Q17">
        <v>0.2317238095238095</v>
      </c>
      <c r="R17">
        <v>0.25063111246943759</v>
      </c>
      <c r="S17">
        <v>0.24931176476945849</v>
      </c>
      <c r="T17">
        <v>0.26104884083364882</v>
      </c>
      <c r="U17">
        <f t="shared" si="0"/>
        <v>0.24388889558756852</v>
      </c>
      <c r="V17">
        <f t="shared" si="1"/>
        <v>0.2317238095238095</v>
      </c>
      <c r="W17">
        <f t="shared" si="2"/>
        <v>0.25063111246943759</v>
      </c>
    </row>
    <row r="18" spans="1:23" x14ac:dyDescent="0.3">
      <c r="A18" s="1">
        <v>44375</v>
      </c>
      <c r="B18" t="s">
        <v>57</v>
      </c>
      <c r="C18" s="31">
        <v>2021</v>
      </c>
      <c r="D18" s="31">
        <v>6</v>
      </c>
      <c r="E18" s="31">
        <v>26</v>
      </c>
      <c r="F18" s="31">
        <v>27</v>
      </c>
      <c r="G18">
        <v>0.23190769230769229</v>
      </c>
      <c r="H18">
        <v>390</v>
      </c>
      <c r="I18">
        <v>0</v>
      </c>
      <c r="J18">
        <v>390</v>
      </c>
      <c r="K18">
        <v>90.443999999999988</v>
      </c>
      <c r="N18" s="31">
        <v>2021</v>
      </c>
      <c r="O18" s="51"/>
      <c r="P18" s="31">
        <v>17</v>
      </c>
      <c r="Q18">
        <v>0.25294520547945198</v>
      </c>
      <c r="R18">
        <v>0.25224278999593802</v>
      </c>
      <c r="S18">
        <v>0.25234616399717757</v>
      </c>
      <c r="T18">
        <v>0.26423052852618167</v>
      </c>
      <c r="U18">
        <f t="shared" si="0"/>
        <v>0.25251138649085586</v>
      </c>
      <c r="V18">
        <f t="shared" si="1"/>
        <v>0.25224278999593802</v>
      </c>
      <c r="W18">
        <f t="shared" si="2"/>
        <v>0.25294520547945198</v>
      </c>
    </row>
    <row r="19" spans="1:23" x14ac:dyDescent="0.3">
      <c r="A19" s="1">
        <v>44382</v>
      </c>
      <c r="B19" t="s">
        <v>57</v>
      </c>
      <c r="C19" s="31">
        <v>2021</v>
      </c>
      <c r="D19" s="31">
        <v>7</v>
      </c>
      <c r="E19" s="31">
        <v>27</v>
      </c>
      <c r="F19" s="31">
        <v>28</v>
      </c>
      <c r="G19">
        <v>0.2335173333333333</v>
      </c>
      <c r="H19">
        <v>375</v>
      </c>
      <c r="I19">
        <v>0</v>
      </c>
      <c r="J19">
        <v>375</v>
      </c>
      <c r="K19">
        <v>87.568999999999988</v>
      </c>
      <c r="N19" s="31">
        <v>2021</v>
      </c>
      <c r="O19" s="51" t="s">
        <v>17</v>
      </c>
      <c r="P19" s="31">
        <v>18</v>
      </c>
      <c r="Q19">
        <v>0.24149544072948331</v>
      </c>
      <c r="R19">
        <v>0.2480213004484304</v>
      </c>
      <c r="S19">
        <v>0.24821059577990001</v>
      </c>
      <c r="T19">
        <v>0.25967044720247778</v>
      </c>
      <c r="U19">
        <f t="shared" si="0"/>
        <v>0.24590911231927123</v>
      </c>
      <c r="V19">
        <f t="shared" si="1"/>
        <v>0.24149544072948331</v>
      </c>
      <c r="W19">
        <f t="shared" si="2"/>
        <v>0.24821059577990001</v>
      </c>
    </row>
    <row r="20" spans="1:23" x14ac:dyDescent="0.3">
      <c r="A20" s="1">
        <v>44389</v>
      </c>
      <c r="B20" t="s">
        <v>57</v>
      </c>
      <c r="C20" s="31">
        <v>2021</v>
      </c>
      <c r="D20" s="31">
        <v>7</v>
      </c>
      <c r="E20" s="31">
        <v>28</v>
      </c>
      <c r="F20" s="31">
        <v>29</v>
      </c>
      <c r="G20">
        <v>0.22516666666666671</v>
      </c>
      <c r="H20">
        <v>216</v>
      </c>
      <c r="I20">
        <v>0</v>
      </c>
      <c r="J20">
        <v>216</v>
      </c>
      <c r="K20">
        <v>48.636000000000003</v>
      </c>
      <c r="N20" s="31">
        <v>2021</v>
      </c>
      <c r="O20" s="51"/>
      <c r="P20" s="31">
        <v>19</v>
      </c>
      <c r="Q20">
        <v>0.24286666666666659</v>
      </c>
      <c r="R20">
        <v>0.25736142372243492</v>
      </c>
      <c r="S20">
        <v>0.25411790066317541</v>
      </c>
      <c r="T20" s="49">
        <f>+AVERAGE(T19,T21)</f>
        <v>0.25506437758423617</v>
      </c>
      <c r="U20">
        <f t="shared" si="0"/>
        <v>0.2514486636840923</v>
      </c>
      <c r="V20">
        <f t="shared" si="1"/>
        <v>0.24286666666666659</v>
      </c>
      <c r="W20">
        <f t="shared" si="2"/>
        <v>0.25736142372243492</v>
      </c>
    </row>
    <row r="21" spans="1:23" x14ac:dyDescent="0.3">
      <c r="A21" s="1">
        <v>44396</v>
      </c>
      <c r="B21" t="s">
        <v>57</v>
      </c>
      <c r="C21" s="31">
        <v>2021</v>
      </c>
      <c r="D21" s="31">
        <v>7</v>
      </c>
      <c r="E21" s="31">
        <v>29</v>
      </c>
      <c r="F21" s="31">
        <v>30</v>
      </c>
      <c r="G21">
        <v>0.23947169811320751</v>
      </c>
      <c r="H21">
        <v>318</v>
      </c>
      <c r="I21">
        <v>0</v>
      </c>
      <c r="J21">
        <v>318</v>
      </c>
      <c r="K21">
        <v>76.152000000000001</v>
      </c>
      <c r="N21" s="31">
        <v>2021</v>
      </c>
      <c r="O21" s="51"/>
      <c r="P21" s="31">
        <v>20</v>
      </c>
      <c r="Q21">
        <v>0.24837125748502989</v>
      </c>
      <c r="R21">
        <v>0.26008757062146892</v>
      </c>
      <c r="S21">
        <v>0.24308313331878681</v>
      </c>
      <c r="T21">
        <v>0.2504583079659945</v>
      </c>
      <c r="U21">
        <f t="shared" si="0"/>
        <v>0.25051398714176187</v>
      </c>
      <c r="V21">
        <f t="shared" si="1"/>
        <v>0.24308313331878681</v>
      </c>
      <c r="W21">
        <f t="shared" si="2"/>
        <v>0.26008757062146892</v>
      </c>
    </row>
    <row r="22" spans="1:23" x14ac:dyDescent="0.3">
      <c r="A22" s="1">
        <v>44403</v>
      </c>
      <c r="B22" t="s">
        <v>57</v>
      </c>
      <c r="C22" s="31">
        <v>2021</v>
      </c>
      <c r="D22" s="31">
        <v>7</v>
      </c>
      <c r="E22" s="31">
        <v>30</v>
      </c>
      <c r="F22" s="31">
        <v>31</v>
      </c>
      <c r="G22">
        <v>0.2437333333333333</v>
      </c>
      <c r="H22">
        <v>330</v>
      </c>
      <c r="I22">
        <v>0</v>
      </c>
      <c r="J22">
        <v>330</v>
      </c>
      <c r="K22">
        <v>80.432000000000002</v>
      </c>
      <c r="N22" s="31">
        <v>2021</v>
      </c>
      <c r="O22" s="51"/>
      <c r="P22" s="31">
        <v>21</v>
      </c>
      <c r="Q22">
        <v>0.25551562500000002</v>
      </c>
      <c r="R22">
        <v>0.25014737583421731</v>
      </c>
      <c r="S22">
        <v>0.23660913140311801</v>
      </c>
      <c r="T22">
        <v>0.24580037424513049</v>
      </c>
      <c r="U22">
        <f t="shared" si="0"/>
        <v>0.24742404407911178</v>
      </c>
      <c r="V22">
        <f t="shared" si="1"/>
        <v>0.23660913140311801</v>
      </c>
      <c r="W22">
        <f t="shared" si="2"/>
        <v>0.25551562500000002</v>
      </c>
    </row>
    <row r="23" spans="1:23" x14ac:dyDescent="0.3">
      <c r="A23" s="1">
        <v>44410</v>
      </c>
      <c r="B23" t="s">
        <v>57</v>
      </c>
      <c r="C23" s="31">
        <v>2021</v>
      </c>
      <c r="D23" s="31">
        <v>8</v>
      </c>
      <c r="E23" s="31">
        <v>31</v>
      </c>
      <c r="F23" s="31">
        <v>32</v>
      </c>
      <c r="G23">
        <v>0.23527324759709839</v>
      </c>
      <c r="H23">
        <v>341.04599999999999</v>
      </c>
      <c r="I23">
        <v>0</v>
      </c>
      <c r="J23">
        <v>341.04599999999999</v>
      </c>
      <c r="K23">
        <v>80.239000000000004</v>
      </c>
      <c r="N23" s="31">
        <v>2021</v>
      </c>
      <c r="O23" s="51"/>
      <c r="P23" s="31">
        <v>22</v>
      </c>
      <c r="Q23">
        <v>0.2414502923976608</v>
      </c>
      <c r="R23">
        <v>0.25457816569907121</v>
      </c>
      <c r="S23">
        <v>0.25566467882092347</v>
      </c>
      <c r="T23">
        <v>0.2423676454084194</v>
      </c>
      <c r="U23">
        <f t="shared" si="0"/>
        <v>0.25056437897255185</v>
      </c>
      <c r="V23">
        <f t="shared" si="1"/>
        <v>0.2414502923976608</v>
      </c>
      <c r="W23">
        <f t="shared" si="2"/>
        <v>0.25566467882092347</v>
      </c>
    </row>
    <row r="24" spans="1:23" x14ac:dyDescent="0.3">
      <c r="A24" s="1">
        <v>44417</v>
      </c>
      <c r="B24" t="s">
        <v>57</v>
      </c>
      <c r="C24" s="31">
        <v>2021</v>
      </c>
      <c r="D24" s="31">
        <v>8</v>
      </c>
      <c r="E24" s="31">
        <v>32</v>
      </c>
      <c r="F24" s="31">
        <v>33</v>
      </c>
      <c r="G24">
        <v>0.23922063484909939</v>
      </c>
      <c r="H24">
        <v>332.83499999999998</v>
      </c>
      <c r="I24">
        <v>0</v>
      </c>
      <c r="J24">
        <v>332.83499999999998</v>
      </c>
      <c r="K24">
        <v>79.621000000000009</v>
      </c>
      <c r="N24" s="31">
        <v>2021</v>
      </c>
      <c r="O24" s="51" t="s">
        <v>18</v>
      </c>
      <c r="P24" s="31">
        <v>23</v>
      </c>
      <c r="Q24">
        <v>0.2510979381443299</v>
      </c>
      <c r="R24">
        <v>0.24488823837433041</v>
      </c>
      <c r="S24">
        <v>0.2445855233439668</v>
      </c>
      <c r="T24">
        <v>0.2342066132428775</v>
      </c>
      <c r="U24">
        <f t="shared" si="0"/>
        <v>0.24685723328754236</v>
      </c>
      <c r="V24">
        <f t="shared" si="1"/>
        <v>0.2445855233439668</v>
      </c>
      <c r="W24">
        <f t="shared" si="2"/>
        <v>0.2510979381443299</v>
      </c>
    </row>
    <row r="25" spans="1:23" x14ac:dyDescent="0.3">
      <c r="A25" s="1">
        <v>44424</v>
      </c>
      <c r="B25" t="s">
        <v>57</v>
      </c>
      <c r="C25" s="31">
        <v>2021</v>
      </c>
      <c r="D25" s="31">
        <v>8</v>
      </c>
      <c r="E25" s="31">
        <v>33</v>
      </c>
      <c r="F25" s="31">
        <v>34</v>
      </c>
      <c r="G25">
        <v>0.23854318715491529</v>
      </c>
      <c r="H25">
        <v>630.28</v>
      </c>
      <c r="I25">
        <v>0</v>
      </c>
      <c r="J25">
        <v>630.28</v>
      </c>
      <c r="K25">
        <v>150.34899999999999</v>
      </c>
      <c r="N25" s="31">
        <v>2021</v>
      </c>
      <c r="O25" s="51"/>
      <c r="P25" s="31">
        <v>24</v>
      </c>
      <c r="Q25">
        <v>0.2445337620578778</v>
      </c>
      <c r="R25">
        <v>0.25186390212863019</v>
      </c>
      <c r="S25">
        <v>0.26163296256763829</v>
      </c>
      <c r="T25">
        <v>0.22098498307742701</v>
      </c>
      <c r="U25">
        <f t="shared" si="0"/>
        <v>0.25267687558471547</v>
      </c>
      <c r="V25">
        <f t="shared" si="1"/>
        <v>0.2445337620578778</v>
      </c>
      <c r="W25">
        <f t="shared" si="2"/>
        <v>0.26163296256763829</v>
      </c>
    </row>
    <row r="26" spans="1:23" x14ac:dyDescent="0.3">
      <c r="A26" s="1">
        <v>44431</v>
      </c>
      <c r="B26" t="s">
        <v>57</v>
      </c>
      <c r="C26" s="31">
        <v>2021</v>
      </c>
      <c r="D26" s="31">
        <v>8</v>
      </c>
      <c r="E26" s="31">
        <v>34</v>
      </c>
      <c r="F26" s="31">
        <v>35</v>
      </c>
      <c r="G26">
        <v>0.24623863636363641</v>
      </c>
      <c r="H26">
        <v>440</v>
      </c>
      <c r="I26">
        <v>0</v>
      </c>
      <c r="J26">
        <v>440</v>
      </c>
      <c r="K26">
        <v>108.345</v>
      </c>
      <c r="N26" s="31">
        <v>2021</v>
      </c>
      <c r="O26" s="51"/>
      <c r="P26" s="31">
        <v>25</v>
      </c>
      <c r="Q26">
        <v>0.25695686274509799</v>
      </c>
      <c r="R26">
        <v>0.24274379987557501</v>
      </c>
      <c r="S26">
        <v>0.2174540787679474</v>
      </c>
      <c r="T26">
        <v>0.22536711082810221</v>
      </c>
      <c r="U26">
        <f t="shared" si="0"/>
        <v>0.23905158046287348</v>
      </c>
      <c r="V26">
        <f t="shared" si="1"/>
        <v>0.2174540787679474</v>
      </c>
      <c r="W26">
        <f t="shared" si="2"/>
        <v>0.25695686274509799</v>
      </c>
    </row>
    <row r="27" spans="1:23" x14ac:dyDescent="0.3">
      <c r="A27" s="1">
        <v>44438</v>
      </c>
      <c r="B27" t="s">
        <v>57</v>
      </c>
      <c r="C27" s="31">
        <v>2021</v>
      </c>
      <c r="D27" s="31">
        <v>8</v>
      </c>
      <c r="E27" s="31">
        <v>35</v>
      </c>
      <c r="F27" s="31">
        <v>36</v>
      </c>
      <c r="G27">
        <v>0.2412266666666667</v>
      </c>
      <c r="H27">
        <v>487.5</v>
      </c>
      <c r="I27">
        <v>0</v>
      </c>
      <c r="J27">
        <v>487.5</v>
      </c>
      <c r="K27">
        <v>117.598</v>
      </c>
      <c r="N27" s="31">
        <v>2021</v>
      </c>
      <c r="O27" s="51"/>
      <c r="P27" s="31">
        <v>26</v>
      </c>
      <c r="Q27">
        <v>0.23190769230769229</v>
      </c>
      <c r="R27">
        <v>0.2457567247082319</v>
      </c>
      <c r="S27">
        <v>0.2422894203848216</v>
      </c>
      <c r="T27">
        <v>0.2209631889595392</v>
      </c>
      <c r="U27">
        <f t="shared" si="0"/>
        <v>0.23998461246691527</v>
      </c>
      <c r="V27">
        <f t="shared" si="1"/>
        <v>0.23190769230769229</v>
      </c>
      <c r="W27">
        <f t="shared" si="2"/>
        <v>0.2457567247082319</v>
      </c>
    </row>
    <row r="28" spans="1:23" x14ac:dyDescent="0.3">
      <c r="A28" s="1">
        <v>44445</v>
      </c>
      <c r="B28" t="s">
        <v>57</v>
      </c>
      <c r="C28" s="31">
        <v>2021</v>
      </c>
      <c r="D28" s="31">
        <v>9</v>
      </c>
      <c r="E28" s="31">
        <v>36</v>
      </c>
      <c r="F28" s="31">
        <v>37</v>
      </c>
      <c r="G28">
        <v>0.22250551630771731</v>
      </c>
      <c r="H28">
        <v>588.70900000000006</v>
      </c>
      <c r="I28">
        <v>0</v>
      </c>
      <c r="J28">
        <v>588.70900000000006</v>
      </c>
      <c r="K28">
        <v>130.99100000000001</v>
      </c>
      <c r="N28" s="31">
        <v>2021</v>
      </c>
      <c r="O28" s="51" t="s">
        <v>19</v>
      </c>
      <c r="P28" s="31">
        <v>27</v>
      </c>
      <c r="Q28">
        <v>0.2335173333333333</v>
      </c>
      <c r="R28">
        <v>0.242435495076783</v>
      </c>
      <c r="S28">
        <v>0.22257934121405121</v>
      </c>
      <c r="T28">
        <v>0.23016211049903831</v>
      </c>
      <c r="U28">
        <f t="shared" si="0"/>
        <v>0.23284405654138918</v>
      </c>
      <c r="V28">
        <f t="shared" si="1"/>
        <v>0.22257934121405121</v>
      </c>
      <c r="W28">
        <f t="shared" si="2"/>
        <v>0.242435495076783</v>
      </c>
    </row>
    <row r="29" spans="1:23" x14ac:dyDescent="0.3">
      <c r="A29" s="1">
        <v>44452</v>
      </c>
      <c r="B29" t="s">
        <v>57</v>
      </c>
      <c r="C29" s="31">
        <v>2021</v>
      </c>
      <c r="D29" s="31">
        <v>9</v>
      </c>
      <c r="E29" s="31">
        <v>37</v>
      </c>
      <c r="F29" s="31">
        <v>38</v>
      </c>
      <c r="G29">
        <v>0.22857576857188669</v>
      </c>
      <c r="H29">
        <v>592.495</v>
      </c>
      <c r="I29">
        <v>0</v>
      </c>
      <c r="J29">
        <v>592.495</v>
      </c>
      <c r="K29">
        <v>135.43</v>
      </c>
      <c r="N29" s="31">
        <v>2021</v>
      </c>
      <c r="O29" s="51"/>
      <c r="P29" s="31">
        <v>28</v>
      </c>
      <c r="Q29">
        <v>0.22516666666666671</v>
      </c>
      <c r="R29">
        <v>0.244853756735749</v>
      </c>
      <c r="S29">
        <v>0.23625490312148531</v>
      </c>
      <c r="T29">
        <v>0.2159238628981168</v>
      </c>
      <c r="U29">
        <f t="shared" si="0"/>
        <v>0.23542510884130033</v>
      </c>
      <c r="V29">
        <f t="shared" si="1"/>
        <v>0.22516666666666671</v>
      </c>
      <c r="W29">
        <f t="shared" si="2"/>
        <v>0.244853756735749</v>
      </c>
    </row>
    <row r="30" spans="1:23" x14ac:dyDescent="0.3">
      <c r="A30" s="1">
        <v>44459</v>
      </c>
      <c r="B30" t="s">
        <v>57</v>
      </c>
      <c r="C30" s="31">
        <v>2021</v>
      </c>
      <c r="D30" s="31">
        <v>9</v>
      </c>
      <c r="E30" s="31">
        <v>38</v>
      </c>
      <c r="F30" s="31">
        <v>39</v>
      </c>
      <c r="G30">
        <v>0.23083052445549421</v>
      </c>
      <c r="H30">
        <v>616.20100000000002</v>
      </c>
      <c r="I30">
        <v>0</v>
      </c>
      <c r="J30">
        <v>616.20100000000002</v>
      </c>
      <c r="K30">
        <v>142.238</v>
      </c>
      <c r="N30" s="31">
        <v>2021</v>
      </c>
      <c r="O30" s="51"/>
      <c r="P30" s="31">
        <v>29</v>
      </c>
      <c r="Q30">
        <v>0.23947169811320751</v>
      </c>
      <c r="R30">
        <v>0.25519936007875949</v>
      </c>
      <c r="S30">
        <v>0.21947639702742999</v>
      </c>
      <c r="T30">
        <v>0.2141497925415452</v>
      </c>
      <c r="U30">
        <f t="shared" si="0"/>
        <v>0.23804915173979899</v>
      </c>
      <c r="V30">
        <f t="shared" si="1"/>
        <v>0.21947639702742999</v>
      </c>
      <c r="W30">
        <f t="shared" si="2"/>
        <v>0.25519936007875949</v>
      </c>
    </row>
    <row r="31" spans="1:23" x14ac:dyDescent="0.3">
      <c r="A31" s="1">
        <v>44466</v>
      </c>
      <c r="B31" t="s">
        <v>57</v>
      </c>
      <c r="C31" s="31">
        <v>2021</v>
      </c>
      <c r="D31" s="31">
        <v>9</v>
      </c>
      <c r="E31" s="31">
        <v>39</v>
      </c>
      <c r="F31" s="31">
        <v>40</v>
      </c>
      <c r="G31">
        <v>0.23541090299500919</v>
      </c>
      <c r="H31">
        <v>912.68499999999995</v>
      </c>
      <c r="I31">
        <v>0</v>
      </c>
      <c r="J31">
        <v>912.68499999999995</v>
      </c>
      <c r="K31">
        <v>214.85599999999999</v>
      </c>
      <c r="N31" s="31">
        <v>2021</v>
      </c>
      <c r="O31" s="51"/>
      <c r="P31" s="31">
        <v>30</v>
      </c>
      <c r="Q31">
        <v>0.2437333333333333</v>
      </c>
      <c r="R31">
        <v>0.23982406944137391</v>
      </c>
      <c r="S31">
        <v>0.21801832300552801</v>
      </c>
      <c r="T31">
        <v>0.21547352187723329</v>
      </c>
      <c r="U31">
        <f t="shared" si="0"/>
        <v>0.23385857526007839</v>
      </c>
      <c r="V31">
        <f t="shared" si="1"/>
        <v>0.21801832300552801</v>
      </c>
      <c r="W31">
        <f t="shared" si="2"/>
        <v>0.2437333333333333</v>
      </c>
    </row>
    <row r="32" spans="1:23" x14ac:dyDescent="0.3">
      <c r="A32" s="1">
        <v>44473</v>
      </c>
      <c r="B32" t="s">
        <v>57</v>
      </c>
      <c r="C32" s="31">
        <v>2021</v>
      </c>
      <c r="D32" s="31">
        <v>10</v>
      </c>
      <c r="E32" s="31">
        <v>40</v>
      </c>
      <c r="F32" s="31">
        <v>41</v>
      </c>
      <c r="G32">
        <v>0.2467490748355263</v>
      </c>
      <c r="H32">
        <v>389.12</v>
      </c>
      <c r="I32">
        <v>0</v>
      </c>
      <c r="J32">
        <v>389.12</v>
      </c>
      <c r="K32">
        <v>96.015000000000001</v>
      </c>
      <c r="N32" s="31">
        <v>2021</v>
      </c>
      <c r="O32" s="51" t="s">
        <v>70</v>
      </c>
      <c r="P32" s="31">
        <v>31</v>
      </c>
      <c r="Q32">
        <v>0.23527324759709839</v>
      </c>
      <c r="R32">
        <v>0.23062759223553769</v>
      </c>
      <c r="S32">
        <v>0.22619648385187091</v>
      </c>
      <c r="T32">
        <v>0.21720708479036929</v>
      </c>
      <c r="U32">
        <f t="shared" si="0"/>
        <v>0.23069910789483564</v>
      </c>
      <c r="V32">
        <f t="shared" si="1"/>
        <v>0.22619648385187091</v>
      </c>
      <c r="W32">
        <f t="shared" si="2"/>
        <v>0.23527324759709839</v>
      </c>
    </row>
    <row r="33" spans="1:23" x14ac:dyDescent="0.3">
      <c r="A33" s="1">
        <v>44480</v>
      </c>
      <c r="B33" t="s">
        <v>57</v>
      </c>
      <c r="C33" s="31">
        <v>2021</v>
      </c>
      <c r="D33" s="31">
        <v>10</v>
      </c>
      <c r="E33" s="31">
        <v>41</v>
      </c>
      <c r="F33" s="31">
        <v>42</v>
      </c>
      <c r="G33">
        <v>0.24828391576949019</v>
      </c>
      <c r="H33">
        <v>800.66</v>
      </c>
      <c r="I33">
        <v>0</v>
      </c>
      <c r="J33">
        <v>800.66</v>
      </c>
      <c r="K33">
        <v>198.791</v>
      </c>
      <c r="N33" s="31">
        <v>2021</v>
      </c>
      <c r="O33" s="51"/>
      <c r="P33" s="31">
        <v>32</v>
      </c>
      <c r="Q33">
        <v>0.23922063484909939</v>
      </c>
      <c r="R33">
        <v>0.22517962929160509</v>
      </c>
      <c r="S33">
        <v>0.2119331193770104</v>
      </c>
      <c r="T33">
        <v>0.21988832372817152</v>
      </c>
      <c r="U33">
        <f t="shared" si="0"/>
        <v>0.22544446117257164</v>
      </c>
      <c r="V33">
        <f t="shared" si="1"/>
        <v>0.2119331193770104</v>
      </c>
      <c r="W33">
        <f t="shared" si="2"/>
        <v>0.23922063484909939</v>
      </c>
    </row>
    <row r="34" spans="1:23" x14ac:dyDescent="0.3">
      <c r="A34" s="1">
        <v>44487</v>
      </c>
      <c r="B34" t="s">
        <v>57</v>
      </c>
      <c r="C34" s="31">
        <v>2021</v>
      </c>
      <c r="D34" s="31">
        <v>10</v>
      </c>
      <c r="E34" s="31">
        <v>42</v>
      </c>
      <c r="F34" s="31">
        <v>43</v>
      </c>
      <c r="G34">
        <v>0.2487163952043375</v>
      </c>
      <c r="H34">
        <v>678.36299999999994</v>
      </c>
      <c r="I34">
        <v>0</v>
      </c>
      <c r="J34">
        <v>678.36299999999994</v>
      </c>
      <c r="K34">
        <v>168.72</v>
      </c>
      <c r="N34" s="31">
        <v>2021</v>
      </c>
      <c r="O34" s="51"/>
      <c r="P34" s="31">
        <v>33</v>
      </c>
      <c r="Q34">
        <v>0.23854318715491529</v>
      </c>
      <c r="R34">
        <v>0.23043013832232889</v>
      </c>
      <c r="S34">
        <v>0.21443673514459799</v>
      </c>
      <c r="T34">
        <v>0.21587418608661196</v>
      </c>
      <c r="U34">
        <f t="shared" si="0"/>
        <v>0.22780335354061407</v>
      </c>
      <c r="V34">
        <f t="shared" si="1"/>
        <v>0.21443673514459799</v>
      </c>
      <c r="W34">
        <f t="shared" si="2"/>
        <v>0.23854318715491529</v>
      </c>
    </row>
    <row r="35" spans="1:23" x14ac:dyDescent="0.3">
      <c r="A35" s="1">
        <v>44494</v>
      </c>
      <c r="B35" t="s">
        <v>57</v>
      </c>
      <c r="C35" s="31">
        <v>2021</v>
      </c>
      <c r="D35" s="31">
        <v>10</v>
      </c>
      <c r="E35" s="31">
        <v>43</v>
      </c>
      <c r="F35" s="31">
        <v>44</v>
      </c>
      <c r="G35">
        <v>0.2394391806528402</v>
      </c>
      <c r="H35">
        <v>956.95699999999999</v>
      </c>
      <c r="I35">
        <v>0</v>
      </c>
      <c r="J35">
        <v>956.95699999999999</v>
      </c>
      <c r="K35">
        <v>229.13300000000001</v>
      </c>
      <c r="N35" s="31">
        <v>2021</v>
      </c>
      <c r="O35" s="51"/>
      <c r="P35" s="31">
        <v>34</v>
      </c>
      <c r="Q35">
        <v>0.24623863636363641</v>
      </c>
      <c r="R35">
        <v>0.21983901903247491</v>
      </c>
      <c r="S35">
        <v>0.22817410931130061</v>
      </c>
      <c r="T35">
        <v>0.21510024580773457</v>
      </c>
      <c r="U35">
        <f t="shared" si="0"/>
        <v>0.23141725490247067</v>
      </c>
      <c r="V35">
        <f t="shared" si="1"/>
        <v>0.21983901903247491</v>
      </c>
      <c r="W35">
        <f t="shared" si="2"/>
        <v>0.24623863636363641</v>
      </c>
    </row>
    <row r="36" spans="1:23" ht="15" thickBot="1" x14ac:dyDescent="0.35">
      <c r="A36" s="1">
        <v>44501</v>
      </c>
      <c r="B36" t="s">
        <v>57</v>
      </c>
      <c r="C36" s="31">
        <v>2021</v>
      </c>
      <c r="D36" s="31">
        <v>11</v>
      </c>
      <c r="E36" s="31">
        <v>44</v>
      </c>
      <c r="F36" s="31">
        <v>45</v>
      </c>
      <c r="G36">
        <v>0.2466099574681011</v>
      </c>
      <c r="H36">
        <v>799.4</v>
      </c>
      <c r="I36">
        <v>0</v>
      </c>
      <c r="J36">
        <v>799.4</v>
      </c>
      <c r="K36">
        <v>197.14</v>
      </c>
      <c r="N36" s="31">
        <v>2021</v>
      </c>
      <c r="O36" s="51"/>
      <c r="P36" s="31">
        <v>35</v>
      </c>
      <c r="Q36">
        <v>0.2412266666666667</v>
      </c>
      <c r="R36">
        <v>0.2238625350061311</v>
      </c>
      <c r="S36">
        <v>0.21956763649905581</v>
      </c>
      <c r="T36">
        <v>0.210975075223653</v>
      </c>
      <c r="U36">
        <f t="shared" si="0"/>
        <v>0.22821894605728454</v>
      </c>
      <c r="V36">
        <f t="shared" si="1"/>
        <v>0.21956763649905581</v>
      </c>
      <c r="W36">
        <f t="shared" si="2"/>
        <v>0.2412266666666667</v>
      </c>
    </row>
    <row r="37" spans="1:23" x14ac:dyDescent="0.3">
      <c r="A37" s="1">
        <v>44508</v>
      </c>
      <c r="B37" t="s">
        <v>57</v>
      </c>
      <c r="C37" s="31">
        <v>2021</v>
      </c>
      <c r="D37" s="31">
        <v>11</v>
      </c>
      <c r="E37" s="31">
        <v>45</v>
      </c>
      <c r="F37" s="31">
        <v>46</v>
      </c>
      <c r="G37">
        <v>0.23383781917429841</v>
      </c>
      <c r="H37">
        <v>729.85199999999998</v>
      </c>
      <c r="I37">
        <v>0</v>
      </c>
      <c r="J37">
        <v>729.85199999999998</v>
      </c>
      <c r="K37">
        <v>170.667</v>
      </c>
      <c r="N37" s="31">
        <v>2021</v>
      </c>
      <c r="O37" s="55" t="s">
        <v>71</v>
      </c>
      <c r="P37" s="56">
        <v>36</v>
      </c>
      <c r="Q37" s="57">
        <v>0.22250551630771731</v>
      </c>
      <c r="R37" s="57">
        <v>0.22742132906345591</v>
      </c>
      <c r="S37" s="57">
        <v>0.21526209284758879</v>
      </c>
      <c r="T37" s="57">
        <v>0.21084457259462819</v>
      </c>
      <c r="U37" s="57">
        <f t="shared" si="0"/>
        <v>0.22172964607292067</v>
      </c>
      <c r="V37" s="57">
        <f t="shared" si="1"/>
        <v>0.21526209284758879</v>
      </c>
      <c r="W37" s="58">
        <f t="shared" si="2"/>
        <v>0.22742132906345591</v>
      </c>
    </row>
    <row r="38" spans="1:23" x14ac:dyDescent="0.3">
      <c r="A38" s="1">
        <v>44515</v>
      </c>
      <c r="B38" t="s">
        <v>57</v>
      </c>
      <c r="C38" s="31">
        <v>2021</v>
      </c>
      <c r="D38" s="31">
        <v>11</v>
      </c>
      <c r="E38" s="31">
        <v>46</v>
      </c>
      <c r="F38" s="31">
        <v>47</v>
      </c>
      <c r="G38">
        <v>0.2496882208765859</v>
      </c>
      <c r="H38">
        <v>554.88</v>
      </c>
      <c r="I38">
        <v>0</v>
      </c>
      <c r="J38">
        <v>554.88</v>
      </c>
      <c r="K38">
        <v>138.547</v>
      </c>
      <c r="N38" s="31">
        <v>2021</v>
      </c>
      <c r="O38" s="59"/>
      <c r="P38" s="53">
        <v>37</v>
      </c>
      <c r="Q38" s="54">
        <v>0.22857576857188669</v>
      </c>
      <c r="R38" s="54">
        <v>0.236568035920634</v>
      </c>
      <c r="S38" s="54">
        <v>0.2147758366028242</v>
      </c>
      <c r="T38" s="54"/>
      <c r="U38" s="54">
        <f t="shared" si="0"/>
        <v>0.22663988036511495</v>
      </c>
      <c r="V38" s="54">
        <f t="shared" si="1"/>
        <v>0.2147758366028242</v>
      </c>
      <c r="W38" s="60">
        <f t="shared" si="2"/>
        <v>0.236568035920634</v>
      </c>
    </row>
    <row r="39" spans="1:23" x14ac:dyDescent="0.3">
      <c r="A39" s="1">
        <v>44522</v>
      </c>
      <c r="B39" t="s">
        <v>57</v>
      </c>
      <c r="C39" s="31">
        <v>2021</v>
      </c>
      <c r="D39" s="31">
        <v>11</v>
      </c>
      <c r="E39" s="31">
        <v>47</v>
      </c>
      <c r="F39" s="31">
        <v>48</v>
      </c>
      <c r="G39">
        <v>0.24741301901367299</v>
      </c>
      <c r="H39">
        <v>765.08100000000002</v>
      </c>
      <c r="I39">
        <v>0</v>
      </c>
      <c r="J39">
        <v>765.08100000000002</v>
      </c>
      <c r="K39">
        <v>189.291</v>
      </c>
      <c r="N39" s="31">
        <v>2021</v>
      </c>
      <c r="O39" s="59"/>
      <c r="P39" s="53">
        <v>38</v>
      </c>
      <c r="Q39" s="54">
        <v>0.23083052445549421</v>
      </c>
      <c r="R39" s="54">
        <v>0.22087240743705519</v>
      </c>
      <c r="S39" s="54">
        <v>0.2131871266196082</v>
      </c>
      <c r="T39" s="54"/>
      <c r="U39" s="54">
        <f t="shared" si="0"/>
        <v>0.22163001950405251</v>
      </c>
      <c r="V39" s="54">
        <f t="shared" si="1"/>
        <v>0.2131871266196082</v>
      </c>
      <c r="W39" s="60">
        <f t="shared" si="2"/>
        <v>0.23083052445549421</v>
      </c>
    </row>
    <row r="40" spans="1:23" ht="15" thickBot="1" x14ac:dyDescent="0.35">
      <c r="A40" s="1">
        <v>44529</v>
      </c>
      <c r="B40" t="s">
        <v>57</v>
      </c>
      <c r="C40" s="31">
        <v>2021</v>
      </c>
      <c r="D40" s="31">
        <v>11</v>
      </c>
      <c r="E40" s="31">
        <v>48</v>
      </c>
      <c r="F40" s="31">
        <v>49</v>
      </c>
      <c r="G40">
        <v>0.24751403794467389</v>
      </c>
      <c r="H40">
        <v>479.59300000000002</v>
      </c>
      <c r="I40">
        <v>0</v>
      </c>
      <c r="J40">
        <v>479.59300000000002</v>
      </c>
      <c r="K40">
        <v>118.706</v>
      </c>
      <c r="N40" s="31">
        <v>2021</v>
      </c>
      <c r="O40" s="61"/>
      <c r="P40" s="62">
        <v>39</v>
      </c>
      <c r="Q40" s="63">
        <v>0.23541090299500919</v>
      </c>
      <c r="R40" s="63">
        <v>0.21632254992274791</v>
      </c>
      <c r="S40" s="63">
        <v>0.22385597463422041</v>
      </c>
      <c r="T40" s="63"/>
      <c r="U40" s="63">
        <f t="shared" si="0"/>
        <v>0.22519647585065919</v>
      </c>
      <c r="V40" s="63">
        <f t="shared" si="1"/>
        <v>0.21632254992274791</v>
      </c>
      <c r="W40" s="64">
        <f t="shared" si="2"/>
        <v>0.23541090299500919</v>
      </c>
    </row>
    <row r="41" spans="1:23" x14ac:dyDescent="0.3">
      <c r="A41" s="1">
        <v>44536</v>
      </c>
      <c r="B41" t="s">
        <v>57</v>
      </c>
      <c r="C41" s="31">
        <v>2021</v>
      </c>
      <c r="D41" s="31">
        <v>12</v>
      </c>
      <c r="E41" s="31">
        <v>49</v>
      </c>
      <c r="F41" s="31">
        <v>50</v>
      </c>
      <c r="G41">
        <v>0.25080180063568769</v>
      </c>
      <c r="H41">
        <v>556.24800000000005</v>
      </c>
      <c r="I41">
        <v>0</v>
      </c>
      <c r="J41">
        <v>556.24800000000005</v>
      </c>
      <c r="K41">
        <v>139.50800000000001</v>
      </c>
      <c r="N41" s="31">
        <v>2021</v>
      </c>
      <c r="O41" s="51" t="s">
        <v>20</v>
      </c>
      <c r="P41" s="31">
        <v>40</v>
      </c>
      <c r="Q41">
        <v>0.2467490748355263</v>
      </c>
      <c r="R41">
        <v>0.2105587530926338</v>
      </c>
      <c r="S41">
        <v>0.2213307172960626</v>
      </c>
      <c r="U41">
        <f t="shared" si="0"/>
        <v>0.22621284840807424</v>
      </c>
      <c r="V41">
        <f t="shared" si="1"/>
        <v>0.2105587530926338</v>
      </c>
      <c r="W41">
        <f t="shared" si="2"/>
        <v>0.2467490748355263</v>
      </c>
    </row>
    <row r="42" spans="1:23" x14ac:dyDescent="0.3">
      <c r="A42" s="1">
        <v>44543</v>
      </c>
      <c r="B42" t="s">
        <v>57</v>
      </c>
      <c r="C42" s="31">
        <v>2021</v>
      </c>
      <c r="D42" s="31">
        <v>12</v>
      </c>
      <c r="E42" s="31">
        <v>50</v>
      </c>
      <c r="F42" s="31">
        <v>51</v>
      </c>
      <c r="G42">
        <v>0.2500740082889284</v>
      </c>
      <c r="H42">
        <v>337.8</v>
      </c>
      <c r="I42">
        <v>0</v>
      </c>
      <c r="J42">
        <v>337.8</v>
      </c>
      <c r="K42">
        <v>84.475000000000009</v>
      </c>
      <c r="N42" s="31">
        <v>2021</v>
      </c>
      <c r="O42" s="51"/>
      <c r="P42" s="31">
        <v>41</v>
      </c>
      <c r="Q42">
        <v>0.24828391576949019</v>
      </c>
      <c r="R42">
        <v>0.21664531459083611</v>
      </c>
      <c r="S42">
        <v>0.2230228795998776</v>
      </c>
      <c r="U42">
        <f t="shared" si="0"/>
        <v>0.22931736998673466</v>
      </c>
      <c r="V42">
        <f t="shared" si="1"/>
        <v>0.21664531459083611</v>
      </c>
      <c r="W42">
        <f t="shared" si="2"/>
        <v>0.24828391576949019</v>
      </c>
    </row>
    <row r="43" spans="1:23" x14ac:dyDescent="0.3">
      <c r="A43" s="1">
        <v>44550</v>
      </c>
      <c r="B43" t="s">
        <v>57</v>
      </c>
      <c r="C43" s="31">
        <v>2021</v>
      </c>
      <c r="D43" s="31">
        <v>12</v>
      </c>
      <c r="E43" s="31">
        <v>51</v>
      </c>
      <c r="F43" s="31">
        <v>52</v>
      </c>
      <c r="G43">
        <v>0.2575014055466095</v>
      </c>
      <c r="H43">
        <v>759.49099999999999</v>
      </c>
      <c r="I43">
        <v>0</v>
      </c>
      <c r="J43">
        <v>759.49099999999999</v>
      </c>
      <c r="K43">
        <v>195.57</v>
      </c>
      <c r="N43" s="31">
        <v>2021</v>
      </c>
      <c r="O43" s="51"/>
      <c r="P43" s="31">
        <v>42</v>
      </c>
      <c r="Q43">
        <v>0.2487163952043375</v>
      </c>
      <c r="R43">
        <v>0.21896965648044939</v>
      </c>
      <c r="S43">
        <v>0.23410071218517839</v>
      </c>
      <c r="U43">
        <f t="shared" si="0"/>
        <v>0.23392892128998843</v>
      </c>
      <c r="V43">
        <f t="shared" si="1"/>
        <v>0.21896965648044939</v>
      </c>
      <c r="W43">
        <f t="shared" si="2"/>
        <v>0.2487163952043375</v>
      </c>
    </row>
    <row r="44" spans="1:23" x14ac:dyDescent="0.3">
      <c r="A44" s="1">
        <v>44557</v>
      </c>
      <c r="B44" t="s">
        <v>57</v>
      </c>
      <c r="C44" s="31">
        <v>2021</v>
      </c>
      <c r="D44" s="31">
        <v>12</v>
      </c>
      <c r="E44" s="31">
        <v>52</v>
      </c>
      <c r="F44" s="31">
        <v>53</v>
      </c>
      <c r="G44">
        <v>0.25754596673260127</v>
      </c>
      <c r="H44">
        <v>506.56200000000001</v>
      </c>
      <c r="I44">
        <v>0</v>
      </c>
      <c r="J44">
        <v>506.56200000000001</v>
      </c>
      <c r="K44">
        <v>130.46299999999999</v>
      </c>
      <c r="N44" s="31">
        <v>2021</v>
      </c>
      <c r="O44" s="51"/>
      <c r="P44" s="31">
        <v>43</v>
      </c>
      <c r="Q44">
        <v>0.2394391806528402</v>
      </c>
      <c r="R44">
        <v>0.23218868300430459</v>
      </c>
      <c r="S44">
        <v>0.24320311921590121</v>
      </c>
      <c r="U44">
        <f t="shared" si="0"/>
        <v>0.23827699429101534</v>
      </c>
      <c r="V44">
        <f t="shared" si="1"/>
        <v>0.23218868300430459</v>
      </c>
      <c r="W44">
        <f t="shared" si="2"/>
        <v>0.24320311921590121</v>
      </c>
    </row>
    <row r="45" spans="1:23" x14ac:dyDescent="0.3">
      <c r="A45" s="1">
        <v>44564</v>
      </c>
      <c r="B45" t="s">
        <v>57</v>
      </c>
      <c r="C45" s="31">
        <v>2022</v>
      </c>
      <c r="D45" s="31">
        <v>1</v>
      </c>
      <c r="E45" s="31">
        <v>1</v>
      </c>
      <c r="F45" s="31">
        <v>2</v>
      </c>
      <c r="G45">
        <v>0.25867225525367921</v>
      </c>
      <c r="H45">
        <v>556.37200000000007</v>
      </c>
      <c r="I45">
        <v>0</v>
      </c>
      <c r="J45">
        <v>556.37200000000007</v>
      </c>
      <c r="K45">
        <v>143.91800000000001</v>
      </c>
      <c r="N45" s="31">
        <v>2021</v>
      </c>
      <c r="O45" s="51" t="s">
        <v>21</v>
      </c>
      <c r="P45" s="31">
        <v>44</v>
      </c>
      <c r="Q45">
        <v>0.2466099574681011</v>
      </c>
      <c r="R45">
        <v>0.2317287648641437</v>
      </c>
      <c r="S45">
        <v>0.23613135112907749</v>
      </c>
      <c r="U45">
        <f t="shared" si="0"/>
        <v>0.23815669115377411</v>
      </c>
      <c r="V45">
        <f t="shared" si="1"/>
        <v>0.2317287648641437</v>
      </c>
      <c r="W45">
        <f t="shared" si="2"/>
        <v>0.2466099574681011</v>
      </c>
    </row>
    <row r="46" spans="1:23" x14ac:dyDescent="0.3">
      <c r="A46" s="1">
        <v>44571</v>
      </c>
      <c r="B46" t="s">
        <v>57</v>
      </c>
      <c r="C46" s="31">
        <v>2022</v>
      </c>
      <c r="D46" s="31">
        <v>1</v>
      </c>
      <c r="E46" s="31">
        <v>2</v>
      </c>
      <c r="F46" s="31">
        <v>3</v>
      </c>
      <c r="G46">
        <v>0.25988893206141778</v>
      </c>
      <c r="H46">
        <v>378.327</v>
      </c>
      <c r="I46">
        <v>0</v>
      </c>
      <c r="J46">
        <v>378.327</v>
      </c>
      <c r="K46">
        <v>98.323000000000008</v>
      </c>
      <c r="N46" s="31">
        <v>2021</v>
      </c>
      <c r="O46" s="51"/>
      <c r="P46" s="31">
        <v>45</v>
      </c>
      <c r="Q46">
        <v>0.23383781917429841</v>
      </c>
      <c r="R46">
        <v>0.229610137265537</v>
      </c>
      <c r="S46">
        <v>0.24335692074488049</v>
      </c>
      <c r="U46">
        <f t="shared" si="0"/>
        <v>0.23560162572823862</v>
      </c>
      <c r="V46">
        <f t="shared" si="1"/>
        <v>0.229610137265537</v>
      </c>
      <c r="W46">
        <f t="shared" si="2"/>
        <v>0.24335692074488049</v>
      </c>
    </row>
    <row r="47" spans="1:23" x14ac:dyDescent="0.3">
      <c r="A47" s="1">
        <v>44578</v>
      </c>
      <c r="B47" t="s">
        <v>57</v>
      </c>
      <c r="C47" s="31">
        <v>2022</v>
      </c>
      <c r="D47" s="31">
        <v>1</v>
      </c>
      <c r="E47" s="31">
        <v>3</v>
      </c>
      <c r="F47" s="31">
        <v>4</v>
      </c>
      <c r="G47">
        <v>0.25506416514115582</v>
      </c>
      <c r="H47">
        <v>533.70100000000002</v>
      </c>
      <c r="I47">
        <v>0</v>
      </c>
      <c r="J47">
        <v>533.70100000000002</v>
      </c>
      <c r="K47">
        <v>136.12799999999999</v>
      </c>
      <c r="N47" s="31">
        <v>2021</v>
      </c>
      <c r="O47" s="51"/>
      <c r="P47" s="31">
        <v>46</v>
      </c>
      <c r="Q47">
        <v>0.2496882208765859</v>
      </c>
      <c r="R47">
        <v>0.23385728583645499</v>
      </c>
      <c r="S47">
        <v>0.24778280984036549</v>
      </c>
      <c r="U47">
        <f t="shared" si="0"/>
        <v>0.24377610551780213</v>
      </c>
      <c r="V47">
        <f t="shared" si="1"/>
        <v>0.23385728583645499</v>
      </c>
      <c r="W47">
        <f t="shared" si="2"/>
        <v>0.2496882208765859</v>
      </c>
    </row>
    <row r="48" spans="1:23" x14ac:dyDescent="0.3">
      <c r="A48" s="1">
        <v>44585</v>
      </c>
      <c r="B48" t="s">
        <v>57</v>
      </c>
      <c r="C48" s="31">
        <v>2022</v>
      </c>
      <c r="D48" s="31">
        <v>1</v>
      </c>
      <c r="E48" s="31">
        <v>4</v>
      </c>
      <c r="F48" s="31">
        <v>5</v>
      </c>
      <c r="G48">
        <v>0.25431302659849508</v>
      </c>
      <c r="H48">
        <v>361.637</v>
      </c>
      <c r="I48">
        <v>0</v>
      </c>
      <c r="J48">
        <v>361.637</v>
      </c>
      <c r="K48">
        <v>91.968999999999994</v>
      </c>
      <c r="N48" s="31">
        <v>2021</v>
      </c>
      <c r="O48" s="51"/>
      <c r="P48" s="31">
        <v>47</v>
      </c>
      <c r="Q48">
        <v>0.24741301901367299</v>
      </c>
      <c r="R48">
        <v>0.24040596012604781</v>
      </c>
      <c r="S48">
        <v>0.24551700618406699</v>
      </c>
      <c r="U48">
        <f t="shared" si="0"/>
        <v>0.24444532844126263</v>
      </c>
      <c r="V48">
        <f t="shared" si="1"/>
        <v>0.24040596012604781</v>
      </c>
      <c r="W48">
        <f t="shared" si="2"/>
        <v>0.24741301901367299</v>
      </c>
    </row>
    <row r="49" spans="1:23" x14ac:dyDescent="0.3">
      <c r="A49" s="1">
        <v>44592</v>
      </c>
      <c r="B49" t="s">
        <v>57</v>
      </c>
      <c r="C49" s="31">
        <v>2022</v>
      </c>
      <c r="D49" s="31">
        <v>1</v>
      </c>
      <c r="E49" s="31">
        <v>5</v>
      </c>
      <c r="F49" s="31">
        <v>6</v>
      </c>
      <c r="G49">
        <v>0.25191195215217183</v>
      </c>
      <c r="H49">
        <v>203.98</v>
      </c>
      <c r="I49">
        <v>0</v>
      </c>
      <c r="J49">
        <v>203.98</v>
      </c>
      <c r="K49">
        <v>51.384999999999998</v>
      </c>
      <c r="N49" s="31">
        <v>2021</v>
      </c>
      <c r="O49" s="51"/>
      <c r="P49" s="31">
        <v>48</v>
      </c>
      <c r="Q49">
        <v>0.24751403794467389</v>
      </c>
      <c r="R49">
        <v>0.24994191550312289</v>
      </c>
      <c r="S49">
        <v>0.24169291632714399</v>
      </c>
      <c r="U49">
        <f t="shared" si="0"/>
        <v>0.24638295659164691</v>
      </c>
      <c r="V49">
        <f t="shared" si="1"/>
        <v>0.24169291632714399</v>
      </c>
      <c r="W49">
        <f t="shared" si="2"/>
        <v>0.24994191550312289</v>
      </c>
    </row>
    <row r="50" spans="1:23" x14ac:dyDescent="0.3">
      <c r="A50" s="1">
        <v>44599</v>
      </c>
      <c r="B50" t="s">
        <v>57</v>
      </c>
      <c r="C50" s="31">
        <v>2022</v>
      </c>
      <c r="D50" s="31">
        <v>2</v>
      </c>
      <c r="E50" s="31">
        <v>6</v>
      </c>
      <c r="F50" s="31">
        <v>7</v>
      </c>
      <c r="G50">
        <v>0.24367763558805611</v>
      </c>
      <c r="H50">
        <v>656.4</v>
      </c>
      <c r="I50">
        <v>0</v>
      </c>
      <c r="J50">
        <v>656.4</v>
      </c>
      <c r="K50">
        <v>159.94999999999999</v>
      </c>
      <c r="N50" s="31">
        <v>2021</v>
      </c>
      <c r="O50" s="51" t="s">
        <v>22</v>
      </c>
      <c r="P50" s="31">
        <v>49</v>
      </c>
      <c r="Q50">
        <v>0.25080180063568769</v>
      </c>
      <c r="R50">
        <v>0.24619432668227129</v>
      </c>
      <c r="S50">
        <v>0.25548396247813537</v>
      </c>
      <c r="U50">
        <f t="shared" si="0"/>
        <v>0.25082669659869811</v>
      </c>
      <c r="V50">
        <f t="shared" si="1"/>
        <v>0.24619432668227129</v>
      </c>
      <c r="W50">
        <f t="shared" si="2"/>
        <v>0.25548396247813537</v>
      </c>
    </row>
    <row r="51" spans="1:23" x14ac:dyDescent="0.3">
      <c r="A51" s="1">
        <v>44606</v>
      </c>
      <c r="B51" t="s">
        <v>57</v>
      </c>
      <c r="C51" s="31">
        <v>2022</v>
      </c>
      <c r="D51" s="31">
        <v>2</v>
      </c>
      <c r="E51" s="31">
        <v>7</v>
      </c>
      <c r="F51" s="31">
        <v>8</v>
      </c>
      <c r="G51">
        <v>0.25697948069629489</v>
      </c>
      <c r="H51">
        <v>514.15</v>
      </c>
      <c r="I51">
        <v>0</v>
      </c>
      <c r="J51">
        <v>514.15</v>
      </c>
      <c r="K51">
        <v>132.126</v>
      </c>
      <c r="N51" s="31">
        <v>2021</v>
      </c>
      <c r="O51" s="51"/>
      <c r="P51" s="31">
        <v>50</v>
      </c>
      <c r="Q51">
        <v>0.2500740082889284</v>
      </c>
      <c r="R51">
        <v>0.22816683333473389</v>
      </c>
      <c r="S51">
        <v>0.25315894059376581</v>
      </c>
      <c r="U51">
        <f t="shared" si="0"/>
        <v>0.24379992740580936</v>
      </c>
      <c r="V51">
        <f t="shared" si="1"/>
        <v>0.22816683333473389</v>
      </c>
      <c r="W51">
        <f t="shared" si="2"/>
        <v>0.25315894059376581</v>
      </c>
    </row>
    <row r="52" spans="1:23" x14ac:dyDescent="0.3">
      <c r="A52" s="1">
        <v>44613</v>
      </c>
      <c r="B52" t="s">
        <v>57</v>
      </c>
      <c r="C52" s="31">
        <v>2022</v>
      </c>
      <c r="D52" s="31">
        <v>2</v>
      </c>
      <c r="E52" s="31">
        <v>8</v>
      </c>
      <c r="F52" s="31">
        <v>9</v>
      </c>
      <c r="G52">
        <v>0.2463645285038808</v>
      </c>
      <c r="H52">
        <v>672.54</v>
      </c>
      <c r="I52">
        <v>0</v>
      </c>
      <c r="J52">
        <v>672.54</v>
      </c>
      <c r="K52">
        <v>165.69</v>
      </c>
      <c r="N52" s="31">
        <v>2021</v>
      </c>
      <c r="O52" s="51"/>
      <c r="P52" s="31">
        <v>51</v>
      </c>
      <c r="Q52">
        <v>0.2575014055466095</v>
      </c>
      <c r="R52">
        <v>0.25274861542149463</v>
      </c>
      <c r="S52">
        <v>0.25062319724889032</v>
      </c>
      <c r="U52">
        <f t="shared" si="0"/>
        <v>0.25362440607233144</v>
      </c>
      <c r="V52">
        <f t="shared" si="1"/>
        <v>0.25062319724889032</v>
      </c>
      <c r="W52">
        <f t="shared" si="2"/>
        <v>0.2575014055466095</v>
      </c>
    </row>
    <row r="53" spans="1:23" x14ac:dyDescent="0.3">
      <c r="A53" s="1">
        <v>44620</v>
      </c>
      <c r="B53" t="s">
        <v>57</v>
      </c>
      <c r="C53" s="31">
        <v>2022</v>
      </c>
      <c r="D53" s="31">
        <v>2</v>
      </c>
      <c r="E53" s="31">
        <v>9</v>
      </c>
      <c r="F53" s="31">
        <v>10</v>
      </c>
      <c r="G53">
        <v>0.25153237526239303</v>
      </c>
      <c r="H53">
        <v>619.29999999999995</v>
      </c>
      <c r="I53">
        <v>0</v>
      </c>
      <c r="J53">
        <v>619.29999999999995</v>
      </c>
      <c r="K53">
        <v>155.774</v>
      </c>
      <c r="N53" s="31">
        <v>2021</v>
      </c>
      <c r="O53" s="51"/>
      <c r="P53" s="31">
        <v>52</v>
      </c>
      <c r="Q53">
        <v>0.25754596673260127</v>
      </c>
      <c r="R53">
        <v>0.2618069888011802</v>
      </c>
      <c r="S53">
        <v>0.25423017247532709</v>
      </c>
      <c r="U53">
        <f t="shared" si="0"/>
        <v>0.25786104266970283</v>
      </c>
      <c r="V53">
        <f t="shared" si="1"/>
        <v>0.25423017247532709</v>
      </c>
      <c r="W53">
        <f t="shared" si="2"/>
        <v>0.2618069888011802</v>
      </c>
    </row>
    <row r="54" spans="1:23" x14ac:dyDescent="0.3">
      <c r="A54" s="1">
        <v>44627</v>
      </c>
      <c r="B54" t="s">
        <v>57</v>
      </c>
      <c r="C54" s="31">
        <v>2022</v>
      </c>
      <c r="D54" s="31">
        <v>3</v>
      </c>
      <c r="E54" s="31">
        <v>10</v>
      </c>
      <c r="F54" s="31">
        <v>11</v>
      </c>
      <c r="G54">
        <v>0.240409537793667</v>
      </c>
      <c r="H54">
        <v>626.55999999999995</v>
      </c>
      <c r="I54">
        <v>0</v>
      </c>
      <c r="J54">
        <v>626.55999999999995</v>
      </c>
      <c r="K54">
        <v>150.631</v>
      </c>
      <c r="N54" s="31"/>
      <c r="O54" s="31"/>
      <c r="P54" s="31"/>
    </row>
    <row r="55" spans="1:23" x14ac:dyDescent="0.3">
      <c r="A55" s="1">
        <v>44634</v>
      </c>
      <c r="B55" t="s">
        <v>57</v>
      </c>
      <c r="C55" s="31">
        <v>2022</v>
      </c>
      <c r="D55" s="31">
        <v>3</v>
      </c>
      <c r="E55" s="31">
        <v>11</v>
      </c>
      <c r="F55" s="31">
        <v>12</v>
      </c>
      <c r="G55">
        <v>0.24752629282267599</v>
      </c>
      <c r="H55">
        <v>790.61500000000001</v>
      </c>
      <c r="I55">
        <v>0</v>
      </c>
      <c r="J55">
        <v>790.61500000000001</v>
      </c>
      <c r="K55">
        <v>195.69800000000001</v>
      </c>
      <c r="N55" s="31"/>
      <c r="O55" s="31"/>
      <c r="P55" s="31"/>
    </row>
    <row r="56" spans="1:23" x14ac:dyDescent="0.3">
      <c r="A56" s="1">
        <v>44641</v>
      </c>
      <c r="B56" t="s">
        <v>57</v>
      </c>
      <c r="C56" s="31">
        <v>2022</v>
      </c>
      <c r="D56" s="31">
        <v>3</v>
      </c>
      <c r="E56" s="31">
        <v>12</v>
      </c>
      <c r="F56" s="31">
        <v>13</v>
      </c>
      <c r="G56">
        <v>0.24035760368663589</v>
      </c>
      <c r="H56">
        <v>542.5</v>
      </c>
      <c r="I56">
        <v>0</v>
      </c>
      <c r="J56">
        <v>542.5</v>
      </c>
      <c r="K56">
        <v>130.39400000000001</v>
      </c>
      <c r="N56" s="31"/>
      <c r="O56" s="31"/>
      <c r="P56" s="31"/>
    </row>
    <row r="57" spans="1:23" x14ac:dyDescent="0.3">
      <c r="A57" s="1">
        <v>44648</v>
      </c>
      <c r="B57" t="s">
        <v>57</v>
      </c>
      <c r="C57" s="31">
        <v>2022</v>
      </c>
      <c r="D57" s="31">
        <v>3</v>
      </c>
      <c r="E57" s="31">
        <v>13</v>
      </c>
      <c r="F57" s="31">
        <v>14</v>
      </c>
      <c r="G57">
        <v>0.24859310548025931</v>
      </c>
      <c r="H57">
        <v>678.8</v>
      </c>
      <c r="I57">
        <v>0</v>
      </c>
      <c r="J57">
        <v>678.8</v>
      </c>
      <c r="K57">
        <v>168.745</v>
      </c>
      <c r="N57" s="31"/>
      <c r="O57" s="31"/>
      <c r="P57" s="31"/>
    </row>
    <row r="58" spans="1:23" x14ac:dyDescent="0.3">
      <c r="A58" s="1">
        <v>44655</v>
      </c>
      <c r="B58" t="s">
        <v>57</v>
      </c>
      <c r="C58" s="31">
        <v>2022</v>
      </c>
      <c r="D58" s="31">
        <v>4</v>
      </c>
      <c r="E58" s="31">
        <v>14</v>
      </c>
      <c r="F58" s="31">
        <v>15</v>
      </c>
      <c r="G58">
        <v>0.2438700683117245</v>
      </c>
      <c r="H58">
        <v>717.3</v>
      </c>
      <c r="I58">
        <v>0</v>
      </c>
      <c r="J58">
        <v>717.3</v>
      </c>
      <c r="K58">
        <v>174.928</v>
      </c>
      <c r="N58" s="31"/>
      <c r="O58" s="31"/>
      <c r="P58" s="31"/>
    </row>
    <row r="59" spans="1:23" x14ac:dyDescent="0.3">
      <c r="A59" s="1">
        <v>44662</v>
      </c>
      <c r="B59" t="s">
        <v>57</v>
      </c>
      <c r="C59" s="31">
        <v>2022</v>
      </c>
      <c r="D59" s="31">
        <v>4</v>
      </c>
      <c r="E59" s="31">
        <v>15</v>
      </c>
      <c r="F59" s="31">
        <v>16</v>
      </c>
      <c r="G59">
        <v>0.23805803571428569</v>
      </c>
      <c r="H59">
        <v>636.16</v>
      </c>
      <c r="I59">
        <v>0</v>
      </c>
      <c r="J59">
        <v>636.16</v>
      </c>
      <c r="K59">
        <v>151.44300000000001</v>
      </c>
      <c r="N59" s="31"/>
      <c r="O59" s="31"/>
      <c r="P59" s="31"/>
    </row>
    <row r="60" spans="1:23" x14ac:dyDescent="0.3">
      <c r="A60" s="1">
        <v>44669</v>
      </c>
      <c r="B60" t="s">
        <v>57</v>
      </c>
      <c r="C60" s="31">
        <v>2022</v>
      </c>
      <c r="D60" s="31">
        <v>4</v>
      </c>
      <c r="E60" s="31">
        <v>16</v>
      </c>
      <c r="F60" s="31">
        <v>17</v>
      </c>
      <c r="G60">
        <v>0.25063111246943759</v>
      </c>
      <c r="H60">
        <v>654.4</v>
      </c>
      <c r="I60">
        <v>0</v>
      </c>
      <c r="J60">
        <v>654.4</v>
      </c>
      <c r="K60">
        <v>164.01300000000001</v>
      </c>
      <c r="N60" s="31"/>
      <c r="O60" s="31"/>
      <c r="P60" s="31"/>
    </row>
    <row r="61" spans="1:23" x14ac:dyDescent="0.3">
      <c r="A61" s="1">
        <v>44676</v>
      </c>
      <c r="B61" t="s">
        <v>57</v>
      </c>
      <c r="C61" s="31">
        <v>2022</v>
      </c>
      <c r="D61" s="31">
        <v>4</v>
      </c>
      <c r="E61" s="31">
        <v>17</v>
      </c>
      <c r="F61" s="31">
        <v>18</v>
      </c>
      <c r="G61">
        <v>0.25224278999593802</v>
      </c>
      <c r="H61">
        <v>861.65000000000009</v>
      </c>
      <c r="I61">
        <v>0</v>
      </c>
      <c r="J61">
        <v>861.65000000000009</v>
      </c>
      <c r="K61">
        <v>217.345</v>
      </c>
      <c r="N61" s="31"/>
      <c r="O61" s="31"/>
      <c r="P61" s="31"/>
    </row>
    <row r="62" spans="1:23" x14ac:dyDescent="0.3">
      <c r="A62" s="1">
        <v>44683</v>
      </c>
      <c r="B62" t="s">
        <v>57</v>
      </c>
      <c r="C62" s="31">
        <v>2022</v>
      </c>
      <c r="D62" s="31">
        <v>5</v>
      </c>
      <c r="E62" s="31">
        <v>18</v>
      </c>
      <c r="F62" s="31">
        <v>19</v>
      </c>
      <c r="G62">
        <v>0.2480213004484304</v>
      </c>
      <c r="H62">
        <v>535.20000000000005</v>
      </c>
      <c r="I62">
        <v>0</v>
      </c>
      <c r="J62">
        <v>535.20000000000005</v>
      </c>
      <c r="K62">
        <v>132.74100000000001</v>
      </c>
      <c r="N62" s="31"/>
      <c r="O62" s="31"/>
      <c r="P62" s="31"/>
    </row>
    <row r="63" spans="1:23" x14ac:dyDescent="0.3">
      <c r="A63" s="1">
        <v>44690</v>
      </c>
      <c r="B63" t="s">
        <v>57</v>
      </c>
      <c r="C63" s="31">
        <v>2022</v>
      </c>
      <c r="D63" s="31">
        <v>5</v>
      </c>
      <c r="E63" s="31">
        <v>19</v>
      </c>
      <c r="F63" s="31">
        <v>20</v>
      </c>
      <c r="G63">
        <v>0.25736142372243492</v>
      </c>
      <c r="H63">
        <v>690.86500000000001</v>
      </c>
      <c r="I63">
        <v>0</v>
      </c>
      <c r="J63">
        <v>690.86500000000001</v>
      </c>
      <c r="K63">
        <v>177.80199999999999</v>
      </c>
      <c r="N63" s="31"/>
      <c r="O63" s="31"/>
      <c r="P63" s="31"/>
    </row>
    <row r="64" spans="1:23" x14ac:dyDescent="0.3">
      <c r="A64" s="1">
        <v>44697</v>
      </c>
      <c r="B64" t="s">
        <v>57</v>
      </c>
      <c r="C64" s="31">
        <v>2022</v>
      </c>
      <c r="D64" s="31">
        <v>5</v>
      </c>
      <c r="E64" s="31">
        <v>20</v>
      </c>
      <c r="F64" s="31">
        <v>21</v>
      </c>
      <c r="G64">
        <v>0.26008757062146892</v>
      </c>
      <c r="H64">
        <v>354</v>
      </c>
      <c r="I64">
        <v>0</v>
      </c>
      <c r="J64">
        <v>354</v>
      </c>
      <c r="K64">
        <v>92.070999999999998</v>
      </c>
      <c r="N64" s="31"/>
      <c r="O64" s="31"/>
      <c r="P64" s="31"/>
    </row>
    <row r="65" spans="1:16" x14ac:dyDescent="0.3">
      <c r="A65" s="1">
        <v>44704</v>
      </c>
      <c r="B65" t="s">
        <v>57</v>
      </c>
      <c r="C65" s="31">
        <v>2022</v>
      </c>
      <c r="D65" s="31">
        <v>5</v>
      </c>
      <c r="E65" s="31">
        <v>21</v>
      </c>
      <c r="F65" s="31">
        <v>22</v>
      </c>
      <c r="G65">
        <v>0.25014737583421731</v>
      </c>
      <c r="H65">
        <v>1141.6389999999999</v>
      </c>
      <c r="I65">
        <v>0</v>
      </c>
      <c r="J65">
        <v>1141.6389999999999</v>
      </c>
      <c r="K65">
        <v>285.57799999999997</v>
      </c>
      <c r="N65" s="31"/>
      <c r="O65" s="31"/>
      <c r="P65" s="31"/>
    </row>
    <row r="66" spans="1:16" x14ac:dyDescent="0.3">
      <c r="A66" s="1">
        <v>44711</v>
      </c>
      <c r="B66" t="s">
        <v>57</v>
      </c>
      <c r="C66" s="31">
        <v>2022</v>
      </c>
      <c r="D66" s="31">
        <v>5</v>
      </c>
      <c r="E66" s="31">
        <v>22</v>
      </c>
      <c r="F66" s="31">
        <v>23</v>
      </c>
      <c r="G66">
        <v>0.25457816569907121</v>
      </c>
      <c r="H66">
        <v>276.803</v>
      </c>
      <c r="I66">
        <v>0</v>
      </c>
      <c r="J66">
        <v>276.803</v>
      </c>
      <c r="K66">
        <v>70.468000000000004</v>
      </c>
      <c r="N66" s="31"/>
      <c r="O66" s="31"/>
      <c r="P66" s="31"/>
    </row>
    <row r="67" spans="1:16" x14ac:dyDescent="0.3">
      <c r="A67" s="1">
        <v>44718</v>
      </c>
      <c r="B67" t="s">
        <v>57</v>
      </c>
      <c r="C67" s="31">
        <v>2022</v>
      </c>
      <c r="D67" s="31">
        <v>6</v>
      </c>
      <c r="E67" s="31">
        <v>23</v>
      </c>
      <c r="F67" s="31">
        <v>24</v>
      </c>
      <c r="G67">
        <v>0.24488823837433041</v>
      </c>
      <c r="H67">
        <v>317.01400000000001</v>
      </c>
      <c r="I67">
        <v>0</v>
      </c>
      <c r="J67">
        <v>317.01400000000001</v>
      </c>
      <c r="K67">
        <v>77.632999999999996</v>
      </c>
      <c r="N67" s="31"/>
      <c r="O67" s="31"/>
      <c r="P67" s="31"/>
    </row>
    <row r="68" spans="1:16" x14ac:dyDescent="0.3">
      <c r="A68" s="1">
        <v>44725</v>
      </c>
      <c r="B68" t="s">
        <v>57</v>
      </c>
      <c r="C68" s="31">
        <v>2022</v>
      </c>
      <c r="D68" s="31">
        <v>6</v>
      </c>
      <c r="E68" s="31">
        <v>24</v>
      </c>
      <c r="F68" s="31">
        <v>25</v>
      </c>
      <c r="G68">
        <v>0.25186390212863019</v>
      </c>
      <c r="H68">
        <v>499.75799999999998</v>
      </c>
      <c r="I68">
        <v>0</v>
      </c>
      <c r="J68">
        <v>499.75799999999998</v>
      </c>
      <c r="K68">
        <v>125.871</v>
      </c>
      <c r="N68" s="31"/>
      <c r="O68" s="31"/>
      <c r="P68" s="31"/>
    </row>
    <row r="69" spans="1:16" x14ac:dyDescent="0.3">
      <c r="A69" s="1">
        <v>44732</v>
      </c>
      <c r="B69" t="s">
        <v>57</v>
      </c>
      <c r="C69" s="31">
        <v>2022</v>
      </c>
      <c r="D69" s="31">
        <v>6</v>
      </c>
      <c r="E69" s="31">
        <v>25</v>
      </c>
      <c r="F69" s="31">
        <v>26</v>
      </c>
      <c r="G69">
        <v>0.24274379987557501</v>
      </c>
      <c r="H69">
        <v>390.59699999999998</v>
      </c>
      <c r="I69">
        <v>0</v>
      </c>
      <c r="J69">
        <v>390.59699999999998</v>
      </c>
      <c r="K69">
        <v>94.814999999999998</v>
      </c>
      <c r="N69" s="31"/>
      <c r="O69" s="31"/>
      <c r="P69" s="31"/>
    </row>
    <row r="70" spans="1:16" x14ac:dyDescent="0.3">
      <c r="A70" s="1">
        <v>44739</v>
      </c>
      <c r="B70" t="s">
        <v>57</v>
      </c>
      <c r="C70" s="31">
        <v>2022</v>
      </c>
      <c r="D70" s="31">
        <v>6</v>
      </c>
      <c r="E70" s="31">
        <v>26</v>
      </c>
      <c r="F70" s="31">
        <v>27</v>
      </c>
      <c r="G70">
        <v>0.2457567247082319</v>
      </c>
      <c r="H70">
        <v>400.57499999999999</v>
      </c>
      <c r="I70">
        <v>0</v>
      </c>
      <c r="J70">
        <v>400.57499999999999</v>
      </c>
      <c r="K70">
        <v>98.444000000000003</v>
      </c>
      <c r="N70" s="31"/>
      <c r="O70" s="31"/>
      <c r="P70" s="31"/>
    </row>
    <row r="71" spans="1:16" x14ac:dyDescent="0.3">
      <c r="A71" s="1">
        <v>44746</v>
      </c>
      <c r="B71" t="s">
        <v>57</v>
      </c>
      <c r="C71" s="31">
        <v>2022</v>
      </c>
      <c r="D71" s="31">
        <v>7</v>
      </c>
      <c r="E71" s="31">
        <v>27</v>
      </c>
      <c r="F71" s="31">
        <v>28</v>
      </c>
      <c r="G71">
        <v>0.242435495076783</v>
      </c>
      <c r="H71">
        <v>166.964</v>
      </c>
      <c r="I71">
        <v>0</v>
      </c>
      <c r="J71">
        <v>166.964</v>
      </c>
      <c r="K71">
        <v>40.478000000000002</v>
      </c>
      <c r="N71" s="31"/>
      <c r="O71" s="31"/>
      <c r="P71" s="31"/>
    </row>
    <row r="72" spans="1:16" x14ac:dyDescent="0.3">
      <c r="A72" s="1">
        <v>44753</v>
      </c>
      <c r="B72" t="s">
        <v>57</v>
      </c>
      <c r="C72" s="31">
        <v>2022</v>
      </c>
      <c r="D72" s="31">
        <v>7</v>
      </c>
      <c r="E72" s="31">
        <v>28</v>
      </c>
      <c r="F72" s="31">
        <v>29</v>
      </c>
      <c r="G72">
        <v>0.244853756735749</v>
      </c>
      <c r="H72">
        <v>458.00400000000002</v>
      </c>
      <c r="I72">
        <v>0</v>
      </c>
      <c r="J72">
        <v>458.00400000000002</v>
      </c>
      <c r="K72">
        <v>112.14400000000001</v>
      </c>
      <c r="N72" s="31"/>
      <c r="O72" s="31"/>
      <c r="P72" s="31"/>
    </row>
    <row r="73" spans="1:16" x14ac:dyDescent="0.3">
      <c r="A73" s="1">
        <v>44760</v>
      </c>
      <c r="B73" t="s">
        <v>57</v>
      </c>
      <c r="C73" s="31">
        <v>2022</v>
      </c>
      <c r="D73" s="31">
        <v>7</v>
      </c>
      <c r="E73" s="31">
        <v>29</v>
      </c>
      <c r="F73" s="31">
        <v>30</v>
      </c>
      <c r="G73">
        <v>0.25519936007875949</v>
      </c>
      <c r="H73">
        <v>325.04000000000002</v>
      </c>
      <c r="I73">
        <v>0</v>
      </c>
      <c r="J73">
        <v>325.04000000000002</v>
      </c>
      <c r="K73">
        <v>82.949999999999989</v>
      </c>
      <c r="N73" s="31"/>
      <c r="O73" s="31"/>
      <c r="P73" s="31"/>
    </row>
    <row r="74" spans="1:16" x14ac:dyDescent="0.3">
      <c r="A74" s="1">
        <v>44767</v>
      </c>
      <c r="B74" t="s">
        <v>57</v>
      </c>
      <c r="C74" s="31">
        <v>2022</v>
      </c>
      <c r="D74" s="31">
        <v>7</v>
      </c>
      <c r="E74" s="31">
        <v>30</v>
      </c>
      <c r="F74" s="31">
        <v>31</v>
      </c>
      <c r="G74">
        <v>0.23982406944137391</v>
      </c>
      <c r="H74">
        <v>429.71499999999997</v>
      </c>
      <c r="I74">
        <v>0</v>
      </c>
      <c r="J74">
        <v>429.71499999999997</v>
      </c>
      <c r="K74">
        <v>103.056</v>
      </c>
      <c r="N74" s="31"/>
      <c r="O74" s="31"/>
      <c r="P74" s="31"/>
    </row>
    <row r="75" spans="1:16" x14ac:dyDescent="0.3">
      <c r="A75" s="1">
        <v>44774</v>
      </c>
      <c r="B75" t="s">
        <v>57</v>
      </c>
      <c r="C75" s="31">
        <v>2022</v>
      </c>
      <c r="D75" s="31">
        <v>8</v>
      </c>
      <c r="E75" s="31">
        <v>31</v>
      </c>
      <c r="F75" s="31">
        <v>32</v>
      </c>
      <c r="G75">
        <v>0.23062759223553769</v>
      </c>
      <c r="H75">
        <v>322.59800000000001</v>
      </c>
      <c r="I75">
        <v>0</v>
      </c>
      <c r="J75">
        <v>322.59800000000001</v>
      </c>
      <c r="K75">
        <v>74.400000000000006</v>
      </c>
      <c r="N75" s="31"/>
      <c r="O75" s="31"/>
      <c r="P75" s="31"/>
    </row>
    <row r="76" spans="1:16" x14ac:dyDescent="0.3">
      <c r="A76" s="1">
        <v>44781</v>
      </c>
      <c r="B76" t="s">
        <v>57</v>
      </c>
      <c r="C76" s="31">
        <v>2022</v>
      </c>
      <c r="D76" s="31">
        <v>8</v>
      </c>
      <c r="E76" s="31">
        <v>32</v>
      </c>
      <c r="F76" s="31">
        <v>33</v>
      </c>
      <c r="G76">
        <v>0.22517962929160509</v>
      </c>
      <c r="H76">
        <v>662.89300000000003</v>
      </c>
      <c r="I76">
        <v>0</v>
      </c>
      <c r="J76">
        <v>662.89300000000003</v>
      </c>
      <c r="K76">
        <v>149.27000000000001</v>
      </c>
      <c r="N76" s="31"/>
      <c r="O76" s="31"/>
      <c r="P76" s="31"/>
    </row>
    <row r="77" spans="1:16" x14ac:dyDescent="0.3">
      <c r="A77" s="1">
        <v>44788</v>
      </c>
      <c r="B77" t="s">
        <v>57</v>
      </c>
      <c r="C77" s="31">
        <v>2022</v>
      </c>
      <c r="D77" s="31">
        <v>8</v>
      </c>
      <c r="E77" s="31">
        <v>33</v>
      </c>
      <c r="F77" s="31">
        <v>34</v>
      </c>
      <c r="G77">
        <v>0.23043013832232889</v>
      </c>
      <c r="H77">
        <v>516.76400000000001</v>
      </c>
      <c r="I77">
        <v>0</v>
      </c>
      <c r="J77">
        <v>516.76400000000001</v>
      </c>
      <c r="K77">
        <v>119.078</v>
      </c>
      <c r="N77" s="31"/>
      <c r="O77" s="31"/>
      <c r="P77" s="31"/>
    </row>
    <row r="78" spans="1:16" x14ac:dyDescent="0.3">
      <c r="A78" s="1">
        <v>44795</v>
      </c>
      <c r="B78" t="s">
        <v>57</v>
      </c>
      <c r="C78" s="31">
        <v>2022</v>
      </c>
      <c r="D78" s="31">
        <v>8</v>
      </c>
      <c r="E78" s="31">
        <v>34</v>
      </c>
      <c r="F78" s="31">
        <v>35</v>
      </c>
      <c r="G78">
        <v>0.21983901903247491</v>
      </c>
      <c r="H78">
        <v>915.01499999999999</v>
      </c>
      <c r="I78">
        <v>0</v>
      </c>
      <c r="J78">
        <v>915.01499999999999</v>
      </c>
      <c r="K78">
        <v>201.15600000000001</v>
      </c>
      <c r="N78" s="31"/>
      <c r="O78" s="31"/>
      <c r="P78" s="31"/>
    </row>
    <row r="79" spans="1:16" x14ac:dyDescent="0.3">
      <c r="A79" s="1">
        <v>44802</v>
      </c>
      <c r="B79" t="s">
        <v>57</v>
      </c>
      <c r="C79" s="31">
        <v>2022</v>
      </c>
      <c r="D79" s="31">
        <v>8</v>
      </c>
      <c r="E79" s="31">
        <v>35</v>
      </c>
      <c r="F79" s="31">
        <v>36</v>
      </c>
      <c r="G79">
        <v>0.2238625350061311</v>
      </c>
      <c r="H79">
        <v>747.01199999999994</v>
      </c>
      <c r="I79">
        <v>0</v>
      </c>
      <c r="J79">
        <v>747.01199999999994</v>
      </c>
      <c r="K79">
        <v>167.22800000000001</v>
      </c>
      <c r="N79" s="31"/>
      <c r="O79" s="31"/>
      <c r="P79" s="31"/>
    </row>
    <row r="80" spans="1:16" x14ac:dyDescent="0.3">
      <c r="A80" s="1">
        <v>44809</v>
      </c>
      <c r="B80" t="s">
        <v>57</v>
      </c>
      <c r="C80" s="31">
        <v>2022</v>
      </c>
      <c r="D80" s="31">
        <v>9</v>
      </c>
      <c r="E80" s="31">
        <v>36</v>
      </c>
      <c r="F80" s="31">
        <v>37</v>
      </c>
      <c r="G80">
        <v>0.22742132906345591</v>
      </c>
      <c r="H80">
        <v>2184.6060000000002</v>
      </c>
      <c r="I80">
        <v>0</v>
      </c>
      <c r="J80">
        <v>2184.6060000000002</v>
      </c>
      <c r="K80">
        <v>496.82600000000002</v>
      </c>
      <c r="N80" s="31"/>
      <c r="O80" s="31"/>
      <c r="P80" s="31"/>
    </row>
    <row r="81" spans="1:16" x14ac:dyDescent="0.3">
      <c r="A81" s="1">
        <v>44816</v>
      </c>
      <c r="B81" t="s">
        <v>57</v>
      </c>
      <c r="C81" s="31">
        <v>2022</v>
      </c>
      <c r="D81" s="31">
        <v>9</v>
      </c>
      <c r="E81" s="31">
        <v>37</v>
      </c>
      <c r="F81" s="31">
        <v>38</v>
      </c>
      <c r="G81">
        <v>0.236568035920634</v>
      </c>
      <c r="H81">
        <v>953.65800000000002</v>
      </c>
      <c r="I81">
        <v>0</v>
      </c>
      <c r="J81">
        <v>953.65800000000002</v>
      </c>
      <c r="K81">
        <v>225.60499999999999</v>
      </c>
      <c r="N81" s="31"/>
      <c r="O81" s="31"/>
      <c r="P81" s="31"/>
    </row>
    <row r="82" spans="1:16" x14ac:dyDescent="0.3">
      <c r="A82" s="1">
        <v>44823</v>
      </c>
      <c r="B82" t="s">
        <v>57</v>
      </c>
      <c r="C82" s="31">
        <v>2022</v>
      </c>
      <c r="D82" s="31">
        <v>9</v>
      </c>
      <c r="E82" s="31">
        <v>38</v>
      </c>
      <c r="F82" s="31">
        <v>39</v>
      </c>
      <c r="G82">
        <v>0.22087240743705519</v>
      </c>
      <c r="H82">
        <v>1411.634</v>
      </c>
      <c r="I82">
        <v>0</v>
      </c>
      <c r="J82">
        <v>1411.634</v>
      </c>
      <c r="K82">
        <v>311.791</v>
      </c>
      <c r="N82" s="31"/>
      <c r="O82" s="31"/>
      <c r="P82" s="31"/>
    </row>
    <row r="83" spans="1:16" x14ac:dyDescent="0.3">
      <c r="A83" s="1">
        <v>44830</v>
      </c>
      <c r="B83" t="s">
        <v>57</v>
      </c>
      <c r="C83" s="31">
        <v>2022</v>
      </c>
      <c r="D83" s="31">
        <v>9</v>
      </c>
      <c r="E83" s="31">
        <v>39</v>
      </c>
      <c r="F83" s="31">
        <v>40</v>
      </c>
      <c r="G83">
        <v>0.21632254992274791</v>
      </c>
      <c r="H83">
        <v>1923.5719999999999</v>
      </c>
      <c r="I83">
        <v>0</v>
      </c>
      <c r="J83">
        <v>1923.5719999999999</v>
      </c>
      <c r="K83">
        <v>416.11200000000002</v>
      </c>
      <c r="N83" s="31"/>
      <c r="O83" s="31"/>
      <c r="P83" s="31"/>
    </row>
    <row r="84" spans="1:16" x14ac:dyDescent="0.3">
      <c r="A84" s="1">
        <v>44837</v>
      </c>
      <c r="B84" t="s">
        <v>57</v>
      </c>
      <c r="C84" s="31">
        <v>2022</v>
      </c>
      <c r="D84" s="31">
        <v>10</v>
      </c>
      <c r="E84" s="31">
        <v>40</v>
      </c>
      <c r="F84" s="31">
        <v>41</v>
      </c>
      <c r="G84">
        <v>0.2105587530926338</v>
      </c>
      <c r="H84">
        <v>1690.711</v>
      </c>
      <c r="I84">
        <v>0</v>
      </c>
      <c r="J84">
        <v>1690.711</v>
      </c>
      <c r="K84">
        <v>355.99400000000003</v>
      </c>
      <c r="N84" s="31"/>
      <c r="O84" s="31"/>
      <c r="P84" s="31"/>
    </row>
    <row r="85" spans="1:16" x14ac:dyDescent="0.3">
      <c r="A85" s="1">
        <v>44844</v>
      </c>
      <c r="B85" t="s">
        <v>57</v>
      </c>
      <c r="C85" s="31">
        <v>2022</v>
      </c>
      <c r="D85" s="31">
        <v>10</v>
      </c>
      <c r="E85" s="31">
        <v>41</v>
      </c>
      <c r="F85" s="31">
        <v>42</v>
      </c>
      <c r="G85">
        <v>0.21664531459083611</v>
      </c>
      <c r="H85">
        <v>3718.6080000000002</v>
      </c>
      <c r="I85">
        <v>0</v>
      </c>
      <c r="J85">
        <v>3718.6080000000002</v>
      </c>
      <c r="K85">
        <v>805.61900000000003</v>
      </c>
      <c r="N85" s="31"/>
      <c r="O85" s="31"/>
      <c r="P85" s="31"/>
    </row>
    <row r="86" spans="1:16" x14ac:dyDescent="0.3">
      <c r="A86" s="1">
        <v>44851</v>
      </c>
      <c r="B86" t="s">
        <v>57</v>
      </c>
      <c r="C86" s="31">
        <v>2022</v>
      </c>
      <c r="D86" s="31">
        <v>10</v>
      </c>
      <c r="E86" s="31">
        <v>42</v>
      </c>
      <c r="F86" s="31">
        <v>43</v>
      </c>
      <c r="G86">
        <v>0.21896965648044939</v>
      </c>
      <c r="H86">
        <v>3439.7460000000001</v>
      </c>
      <c r="I86">
        <v>0</v>
      </c>
      <c r="J86">
        <v>3439.7460000000001</v>
      </c>
      <c r="K86">
        <v>753.19999999999993</v>
      </c>
      <c r="N86" s="31"/>
      <c r="O86" s="31"/>
      <c r="P86" s="31"/>
    </row>
    <row r="87" spans="1:16" x14ac:dyDescent="0.3">
      <c r="A87" s="1">
        <v>44858</v>
      </c>
      <c r="B87" t="s">
        <v>57</v>
      </c>
      <c r="C87" s="31">
        <v>2022</v>
      </c>
      <c r="D87" s="31">
        <v>10</v>
      </c>
      <c r="E87" s="31">
        <v>43</v>
      </c>
      <c r="F87" s="31">
        <v>44</v>
      </c>
      <c r="G87">
        <v>0.23218868300430459</v>
      </c>
      <c r="H87">
        <v>3583.8310000000001</v>
      </c>
      <c r="I87">
        <v>0</v>
      </c>
      <c r="J87">
        <v>3583.8310000000001</v>
      </c>
      <c r="K87">
        <v>832.125</v>
      </c>
      <c r="N87" s="31"/>
      <c r="O87" s="31"/>
      <c r="P87" s="31"/>
    </row>
    <row r="88" spans="1:16" x14ac:dyDescent="0.3">
      <c r="A88" s="1">
        <v>44865</v>
      </c>
      <c r="B88" t="s">
        <v>57</v>
      </c>
      <c r="C88" s="31">
        <v>2022</v>
      </c>
      <c r="D88" s="31">
        <v>10</v>
      </c>
      <c r="E88" s="31">
        <v>44</v>
      </c>
      <c r="F88" s="31">
        <v>45</v>
      </c>
      <c r="G88">
        <v>0.2317287648641437</v>
      </c>
      <c r="H88">
        <v>2492.1550000000002</v>
      </c>
      <c r="I88">
        <v>0</v>
      </c>
      <c r="J88">
        <v>2492.1550000000002</v>
      </c>
      <c r="K88">
        <v>577.50400000000002</v>
      </c>
      <c r="N88" s="31"/>
      <c r="O88" s="31"/>
      <c r="P88" s="31"/>
    </row>
    <row r="89" spans="1:16" x14ac:dyDescent="0.3">
      <c r="A89" s="1">
        <v>44872</v>
      </c>
      <c r="B89" t="s">
        <v>57</v>
      </c>
      <c r="C89" s="31">
        <v>2022</v>
      </c>
      <c r="D89" s="31">
        <v>11</v>
      </c>
      <c r="E89" s="31">
        <v>45</v>
      </c>
      <c r="F89" s="31">
        <v>46</v>
      </c>
      <c r="G89">
        <v>0.229610137265537</v>
      </c>
      <c r="H89">
        <v>3355.54</v>
      </c>
      <c r="I89">
        <v>0</v>
      </c>
      <c r="J89">
        <v>3355.54</v>
      </c>
      <c r="K89">
        <v>770.46600000000001</v>
      </c>
      <c r="N89" s="31"/>
      <c r="O89" s="31"/>
      <c r="P89" s="31"/>
    </row>
    <row r="90" spans="1:16" x14ac:dyDescent="0.3">
      <c r="A90" s="1">
        <v>44879</v>
      </c>
      <c r="B90" t="s">
        <v>57</v>
      </c>
      <c r="C90" s="31">
        <v>2022</v>
      </c>
      <c r="D90" s="31">
        <v>11</v>
      </c>
      <c r="E90" s="31">
        <v>46</v>
      </c>
      <c r="F90" s="31">
        <v>47</v>
      </c>
      <c r="G90">
        <v>0.23385728583645499</v>
      </c>
      <c r="H90">
        <v>2388.9569999999999</v>
      </c>
      <c r="I90">
        <v>0</v>
      </c>
      <c r="J90">
        <v>2388.9569999999999</v>
      </c>
      <c r="K90">
        <v>558.67499999999995</v>
      </c>
      <c r="N90" s="31"/>
      <c r="O90" s="31"/>
      <c r="P90" s="31"/>
    </row>
    <row r="91" spans="1:16" x14ac:dyDescent="0.3">
      <c r="A91" s="1">
        <v>44886</v>
      </c>
      <c r="B91" t="s">
        <v>57</v>
      </c>
      <c r="C91" s="31">
        <v>2022</v>
      </c>
      <c r="D91" s="31">
        <v>11</v>
      </c>
      <c r="E91" s="31">
        <v>47</v>
      </c>
      <c r="F91" s="31">
        <v>48</v>
      </c>
      <c r="G91">
        <v>0.24040596012604781</v>
      </c>
      <c r="H91">
        <v>2589.8110000000001</v>
      </c>
      <c r="I91">
        <v>0</v>
      </c>
      <c r="J91">
        <v>2589.8110000000001</v>
      </c>
      <c r="K91">
        <v>622.60599999999999</v>
      </c>
      <c r="N91" s="31"/>
      <c r="O91" s="31"/>
      <c r="P91" s="31"/>
    </row>
    <row r="92" spans="1:16" x14ac:dyDescent="0.3">
      <c r="A92" s="1">
        <v>44893</v>
      </c>
      <c r="B92" t="s">
        <v>57</v>
      </c>
      <c r="C92" s="31">
        <v>2022</v>
      </c>
      <c r="D92" s="31">
        <v>11</v>
      </c>
      <c r="E92" s="31">
        <v>48</v>
      </c>
      <c r="F92" s="31">
        <v>49</v>
      </c>
      <c r="G92">
        <v>0.24994191550312289</v>
      </c>
      <c r="H92">
        <v>1618.3320000000001</v>
      </c>
      <c r="I92">
        <v>0</v>
      </c>
      <c r="J92">
        <v>1618.3320000000001</v>
      </c>
      <c r="K92">
        <v>404.48899999999998</v>
      </c>
      <c r="N92" s="31"/>
      <c r="O92" s="31"/>
      <c r="P92" s="31"/>
    </row>
    <row r="93" spans="1:16" x14ac:dyDescent="0.3">
      <c r="A93" s="1">
        <v>44900</v>
      </c>
      <c r="B93" t="s">
        <v>57</v>
      </c>
      <c r="C93" s="31">
        <v>2022</v>
      </c>
      <c r="D93" s="31">
        <v>12</v>
      </c>
      <c r="E93" s="31">
        <v>49</v>
      </c>
      <c r="F93" s="31">
        <v>50</v>
      </c>
      <c r="G93">
        <v>0.24619432668227129</v>
      </c>
      <c r="H93">
        <v>1954.9760000000001</v>
      </c>
      <c r="I93">
        <v>0</v>
      </c>
      <c r="J93">
        <v>1954.9760000000001</v>
      </c>
      <c r="K93">
        <v>481.30399999999997</v>
      </c>
      <c r="N93" s="31"/>
      <c r="O93" s="31"/>
      <c r="P93" s="31"/>
    </row>
    <row r="94" spans="1:16" x14ac:dyDescent="0.3">
      <c r="A94" s="1">
        <v>44907</v>
      </c>
      <c r="B94" t="s">
        <v>57</v>
      </c>
      <c r="C94" s="31">
        <v>2022</v>
      </c>
      <c r="D94" s="31">
        <v>12</v>
      </c>
      <c r="E94" s="31">
        <v>50</v>
      </c>
      <c r="F94" s="31">
        <v>51</v>
      </c>
      <c r="G94">
        <v>0.22816683333473389</v>
      </c>
      <c r="H94">
        <v>951.99199999999996</v>
      </c>
      <c r="I94">
        <v>0</v>
      </c>
      <c r="J94">
        <v>951.99199999999996</v>
      </c>
      <c r="K94">
        <v>217.21299999999999</v>
      </c>
      <c r="N94" s="31"/>
      <c r="O94" s="31"/>
      <c r="P94" s="31"/>
    </row>
    <row r="95" spans="1:16" x14ac:dyDescent="0.3">
      <c r="A95" s="1">
        <v>44914</v>
      </c>
      <c r="B95" t="s">
        <v>57</v>
      </c>
      <c r="C95" s="31">
        <v>2022</v>
      </c>
      <c r="D95" s="31">
        <v>12</v>
      </c>
      <c r="E95" s="31">
        <v>51</v>
      </c>
      <c r="F95" s="31">
        <v>52</v>
      </c>
      <c r="G95">
        <v>0.25274861542149463</v>
      </c>
      <c r="H95">
        <v>2653.154</v>
      </c>
      <c r="I95">
        <v>0</v>
      </c>
      <c r="J95">
        <v>2653.154</v>
      </c>
      <c r="K95">
        <v>670.58100000000002</v>
      </c>
      <c r="N95" s="31"/>
      <c r="O95" s="31"/>
      <c r="P95" s="31"/>
    </row>
    <row r="96" spans="1:16" x14ac:dyDescent="0.3">
      <c r="A96" s="1">
        <v>44921</v>
      </c>
      <c r="B96" t="s">
        <v>57</v>
      </c>
      <c r="C96" s="31">
        <v>2022</v>
      </c>
      <c r="D96" s="31">
        <v>12</v>
      </c>
      <c r="E96" s="31">
        <v>52</v>
      </c>
      <c r="F96" s="31">
        <v>53</v>
      </c>
      <c r="G96">
        <v>0.2618069888011802</v>
      </c>
      <c r="H96">
        <v>2537.9459999999999</v>
      </c>
      <c r="I96">
        <v>0</v>
      </c>
      <c r="J96">
        <v>2537.9459999999999</v>
      </c>
      <c r="K96">
        <v>664.452</v>
      </c>
      <c r="N96" s="31"/>
      <c r="O96" s="31"/>
      <c r="P96" s="31"/>
    </row>
    <row r="97" spans="1:16" x14ac:dyDescent="0.3">
      <c r="A97" s="1">
        <v>44928</v>
      </c>
      <c r="B97" t="s">
        <v>57</v>
      </c>
      <c r="C97" s="31">
        <v>2023</v>
      </c>
      <c r="D97" s="31">
        <v>1</v>
      </c>
      <c r="E97" s="31">
        <v>1</v>
      </c>
      <c r="F97" s="31">
        <v>1</v>
      </c>
      <c r="G97">
        <v>0.2455991314917044</v>
      </c>
      <c r="H97">
        <v>2125.944</v>
      </c>
      <c r="I97">
        <v>0</v>
      </c>
      <c r="J97">
        <v>2125.944</v>
      </c>
      <c r="K97">
        <v>522.13</v>
      </c>
      <c r="N97" s="31"/>
      <c r="O97" s="31"/>
      <c r="P97" s="31"/>
    </row>
    <row r="98" spans="1:16" x14ac:dyDescent="0.3">
      <c r="A98" s="1">
        <v>44935</v>
      </c>
      <c r="B98" t="s">
        <v>57</v>
      </c>
      <c r="C98" s="31">
        <v>2023</v>
      </c>
      <c r="D98" s="31">
        <v>1</v>
      </c>
      <c r="E98" s="31">
        <v>2</v>
      </c>
      <c r="F98" s="31">
        <v>2</v>
      </c>
      <c r="G98">
        <v>0.25370457475867919</v>
      </c>
      <c r="H98">
        <v>1511.577</v>
      </c>
      <c r="I98">
        <v>0</v>
      </c>
      <c r="J98">
        <v>1511.577</v>
      </c>
      <c r="K98">
        <v>383.49400000000003</v>
      </c>
      <c r="N98" s="31"/>
      <c r="O98" s="31"/>
      <c r="P98" s="31"/>
    </row>
    <row r="99" spans="1:16" x14ac:dyDescent="0.3">
      <c r="A99" s="1">
        <v>44942</v>
      </c>
      <c r="B99" t="s">
        <v>57</v>
      </c>
      <c r="C99" s="31">
        <v>2023</v>
      </c>
      <c r="D99" s="31">
        <v>1</v>
      </c>
      <c r="E99" s="31">
        <v>3</v>
      </c>
      <c r="F99" s="31">
        <v>3</v>
      </c>
      <c r="G99">
        <v>0.25441219455799519</v>
      </c>
      <c r="H99">
        <v>1146.085</v>
      </c>
      <c r="I99">
        <v>0</v>
      </c>
      <c r="J99">
        <v>1146.085</v>
      </c>
      <c r="K99">
        <v>291.57799999999997</v>
      </c>
      <c r="N99" s="31"/>
      <c r="O99" s="31"/>
      <c r="P99" s="31"/>
    </row>
    <row r="100" spans="1:16" x14ac:dyDescent="0.3">
      <c r="A100" s="1">
        <v>44949</v>
      </c>
      <c r="B100" t="s">
        <v>57</v>
      </c>
      <c r="C100" s="31">
        <v>2023</v>
      </c>
      <c r="D100" s="31">
        <v>1</v>
      </c>
      <c r="E100" s="31">
        <v>4</v>
      </c>
      <c r="F100" s="31">
        <v>4</v>
      </c>
      <c r="G100">
        <v>0.24868966192619571</v>
      </c>
      <c r="H100">
        <v>1899.319</v>
      </c>
      <c r="I100">
        <v>0</v>
      </c>
      <c r="J100">
        <v>1899.319</v>
      </c>
      <c r="K100">
        <v>472.34100000000001</v>
      </c>
      <c r="N100" s="31"/>
      <c r="O100" s="31"/>
      <c r="P100" s="31"/>
    </row>
    <row r="101" spans="1:16" x14ac:dyDescent="0.3">
      <c r="A101" s="1">
        <v>44956</v>
      </c>
      <c r="B101" t="s">
        <v>57</v>
      </c>
      <c r="C101" s="31">
        <v>2023</v>
      </c>
      <c r="D101" s="31">
        <v>1</v>
      </c>
      <c r="E101" s="31">
        <v>5</v>
      </c>
      <c r="F101" s="31">
        <v>5</v>
      </c>
      <c r="G101">
        <v>0.25617960541235157</v>
      </c>
      <c r="H101">
        <v>965.71699999999998</v>
      </c>
      <c r="I101">
        <v>0</v>
      </c>
      <c r="J101">
        <v>965.71699999999998</v>
      </c>
      <c r="K101">
        <v>247.39699999999999</v>
      </c>
      <c r="N101" s="31"/>
      <c r="O101" s="31"/>
      <c r="P101" s="31"/>
    </row>
    <row r="102" spans="1:16" x14ac:dyDescent="0.3">
      <c r="A102" s="1">
        <v>44963</v>
      </c>
      <c r="B102" t="s">
        <v>57</v>
      </c>
      <c r="C102" s="31">
        <v>2023</v>
      </c>
      <c r="D102" s="31">
        <v>2</v>
      </c>
      <c r="E102" s="31">
        <v>6</v>
      </c>
      <c r="F102" s="31">
        <v>6</v>
      </c>
      <c r="G102">
        <v>0.25566226961384952</v>
      </c>
      <c r="H102">
        <v>1045.473</v>
      </c>
      <c r="I102">
        <v>0</v>
      </c>
      <c r="J102">
        <v>1045.473</v>
      </c>
      <c r="K102">
        <v>267.28800000000001</v>
      </c>
      <c r="N102" s="31"/>
      <c r="O102" s="31"/>
      <c r="P102" s="31"/>
    </row>
    <row r="103" spans="1:16" x14ac:dyDescent="0.3">
      <c r="A103" s="1">
        <v>44970</v>
      </c>
      <c r="B103" t="s">
        <v>57</v>
      </c>
      <c r="C103" s="31">
        <v>2023</v>
      </c>
      <c r="D103" s="31">
        <v>2</v>
      </c>
      <c r="E103" s="31">
        <v>7</v>
      </c>
      <c r="F103" s="31">
        <v>7</v>
      </c>
      <c r="G103">
        <v>0.25472791573344411</v>
      </c>
      <c r="H103">
        <v>943.86200000000008</v>
      </c>
      <c r="I103">
        <v>0</v>
      </c>
      <c r="J103">
        <v>943.86200000000008</v>
      </c>
      <c r="K103">
        <v>240.428</v>
      </c>
      <c r="N103" s="31"/>
      <c r="O103" s="31"/>
      <c r="P103" s="31"/>
    </row>
    <row r="104" spans="1:16" x14ac:dyDescent="0.3">
      <c r="A104" s="1">
        <v>44977</v>
      </c>
      <c r="B104" t="s">
        <v>57</v>
      </c>
      <c r="C104" s="31">
        <v>2023</v>
      </c>
      <c r="D104" s="31">
        <v>2</v>
      </c>
      <c r="E104" s="31">
        <v>8</v>
      </c>
      <c r="F104" s="31">
        <v>8</v>
      </c>
      <c r="G104">
        <v>0.25043148641019441</v>
      </c>
      <c r="H104">
        <v>1239.9000000000001</v>
      </c>
      <c r="I104">
        <v>0</v>
      </c>
      <c r="J104">
        <v>1239.9000000000001</v>
      </c>
      <c r="K104">
        <v>310.51</v>
      </c>
      <c r="N104" s="31"/>
      <c r="O104" s="31"/>
      <c r="P104" s="31"/>
    </row>
    <row r="105" spans="1:16" x14ac:dyDescent="0.3">
      <c r="A105" s="1">
        <v>44984</v>
      </c>
      <c r="B105" t="s">
        <v>57</v>
      </c>
      <c r="C105" s="31">
        <v>2023</v>
      </c>
      <c r="D105" s="31">
        <v>2</v>
      </c>
      <c r="E105" s="31">
        <v>9</v>
      </c>
      <c r="F105" s="31">
        <v>9</v>
      </c>
      <c r="G105">
        <v>0.25502845382393241</v>
      </c>
      <c r="H105">
        <v>910.07100000000003</v>
      </c>
      <c r="I105">
        <v>0</v>
      </c>
      <c r="J105">
        <v>910.07100000000003</v>
      </c>
      <c r="K105">
        <v>232.09399999999999</v>
      </c>
      <c r="N105" s="31"/>
      <c r="O105" s="31"/>
      <c r="P105" s="31"/>
    </row>
    <row r="106" spans="1:16" x14ac:dyDescent="0.3">
      <c r="A106" s="1">
        <v>44991</v>
      </c>
      <c r="B106" t="s">
        <v>57</v>
      </c>
      <c r="C106" s="31">
        <v>2023</v>
      </c>
      <c r="D106" s="31">
        <v>3</v>
      </c>
      <c r="E106" s="31">
        <v>10</v>
      </c>
      <c r="F106" s="31">
        <v>10</v>
      </c>
      <c r="G106">
        <v>0.25428387261429941</v>
      </c>
      <c r="H106">
        <v>611.24599999999998</v>
      </c>
      <c r="I106">
        <v>0</v>
      </c>
      <c r="J106">
        <v>611.24599999999998</v>
      </c>
      <c r="K106">
        <v>155.43</v>
      </c>
      <c r="N106" s="31"/>
      <c r="O106" s="31"/>
      <c r="P106" s="31"/>
    </row>
    <row r="107" spans="1:16" x14ac:dyDescent="0.3">
      <c r="A107" s="1">
        <v>44998</v>
      </c>
      <c r="B107" t="s">
        <v>57</v>
      </c>
      <c r="C107" s="31">
        <v>2023</v>
      </c>
      <c r="D107" s="31">
        <v>3</v>
      </c>
      <c r="E107" s="31">
        <v>11</v>
      </c>
      <c r="F107" s="31">
        <v>11</v>
      </c>
      <c r="G107">
        <v>0.24710746444405571</v>
      </c>
      <c r="H107">
        <v>1063.2539999999999</v>
      </c>
      <c r="I107">
        <v>0</v>
      </c>
      <c r="J107">
        <v>1063.2539999999999</v>
      </c>
      <c r="K107">
        <v>262.738</v>
      </c>
      <c r="N107" s="31"/>
      <c r="O107" s="31"/>
      <c r="P107" s="31"/>
    </row>
    <row r="108" spans="1:16" x14ac:dyDescent="0.3">
      <c r="A108" s="1">
        <v>45005</v>
      </c>
      <c r="B108" t="s">
        <v>57</v>
      </c>
      <c r="C108" s="31">
        <v>2023</v>
      </c>
      <c r="D108" s="31">
        <v>3</v>
      </c>
      <c r="E108" s="31">
        <v>12</v>
      </c>
      <c r="F108" s="31">
        <v>12</v>
      </c>
      <c r="G108">
        <v>0.25156029286795623</v>
      </c>
      <c r="H108">
        <v>888.45500000000004</v>
      </c>
      <c r="I108">
        <v>0</v>
      </c>
      <c r="J108">
        <v>888.45500000000004</v>
      </c>
      <c r="K108">
        <v>223.5</v>
      </c>
      <c r="N108" s="31"/>
      <c r="O108" s="31"/>
      <c r="P108" s="31"/>
    </row>
    <row r="109" spans="1:16" x14ac:dyDescent="0.3">
      <c r="A109" s="1">
        <v>45012</v>
      </c>
      <c r="B109" t="s">
        <v>57</v>
      </c>
      <c r="C109" s="31">
        <v>2023</v>
      </c>
      <c r="D109" s="31">
        <v>3</v>
      </c>
      <c r="E109" s="31">
        <v>13</v>
      </c>
      <c r="F109" s="31">
        <v>13</v>
      </c>
      <c r="G109">
        <v>0.24089826275013529</v>
      </c>
      <c r="H109">
        <v>519.26900000000001</v>
      </c>
      <c r="I109">
        <v>0</v>
      </c>
      <c r="J109">
        <v>519.26900000000001</v>
      </c>
      <c r="K109">
        <v>125.09099999999999</v>
      </c>
      <c r="N109" s="31"/>
      <c r="O109" s="31"/>
      <c r="P109" s="31"/>
    </row>
    <row r="110" spans="1:16" x14ac:dyDescent="0.3">
      <c r="A110" s="1">
        <v>45019</v>
      </c>
      <c r="B110" t="s">
        <v>57</v>
      </c>
      <c r="C110" s="31">
        <v>2023</v>
      </c>
      <c r="D110" s="31">
        <v>4</v>
      </c>
      <c r="E110" s="31">
        <v>14</v>
      </c>
      <c r="F110" s="31">
        <v>14</v>
      </c>
      <c r="G110">
        <v>0.2458211660161097</v>
      </c>
      <c r="H110">
        <v>850.29700000000003</v>
      </c>
      <c r="I110">
        <v>0</v>
      </c>
      <c r="J110">
        <v>850.29700000000003</v>
      </c>
      <c r="K110">
        <v>209.02099999999999</v>
      </c>
      <c r="N110" s="31"/>
      <c r="O110" s="31"/>
      <c r="P110" s="31"/>
    </row>
    <row r="111" spans="1:16" x14ac:dyDescent="0.3">
      <c r="A111" s="1">
        <v>45026</v>
      </c>
      <c r="B111" t="s">
        <v>57</v>
      </c>
      <c r="C111" s="31">
        <v>2023</v>
      </c>
      <c r="D111" s="31">
        <v>4</v>
      </c>
      <c r="E111" s="31">
        <v>15</v>
      </c>
      <c r="F111" s="31">
        <v>15</v>
      </c>
      <c r="G111">
        <v>0.25319533607745592</v>
      </c>
      <c r="H111">
        <v>859.53399999999999</v>
      </c>
      <c r="I111">
        <v>0</v>
      </c>
      <c r="J111">
        <v>859.53399999999999</v>
      </c>
      <c r="K111">
        <v>217.63</v>
      </c>
      <c r="N111" s="31"/>
      <c r="O111" s="31"/>
      <c r="P111" s="31"/>
    </row>
    <row r="112" spans="1:16" x14ac:dyDescent="0.3">
      <c r="A112" s="1">
        <v>45033</v>
      </c>
      <c r="B112" t="s">
        <v>57</v>
      </c>
      <c r="C112" s="31">
        <v>2023</v>
      </c>
      <c r="D112" s="31">
        <v>4</v>
      </c>
      <c r="E112" s="31">
        <v>16</v>
      </c>
      <c r="F112" s="31">
        <v>16</v>
      </c>
      <c r="G112">
        <v>0.24931176476945849</v>
      </c>
      <c r="H112">
        <v>647.67100000000005</v>
      </c>
      <c r="I112">
        <v>0</v>
      </c>
      <c r="J112">
        <v>647.67100000000005</v>
      </c>
      <c r="K112">
        <v>161.47200000000001</v>
      </c>
      <c r="N112" s="31"/>
      <c r="O112" s="31"/>
      <c r="P112" s="31"/>
    </row>
    <row r="113" spans="1:16" x14ac:dyDescent="0.3">
      <c r="A113" s="1">
        <v>45040</v>
      </c>
      <c r="B113" t="s">
        <v>57</v>
      </c>
      <c r="C113" s="31">
        <v>2023</v>
      </c>
      <c r="D113" s="31">
        <v>4</v>
      </c>
      <c r="E113" s="31">
        <v>17</v>
      </c>
      <c r="F113" s="31">
        <v>17</v>
      </c>
      <c r="G113">
        <v>0.25234616399717757</v>
      </c>
      <c r="H113">
        <v>556.97299999999996</v>
      </c>
      <c r="I113">
        <v>0</v>
      </c>
      <c r="J113">
        <v>556.97299999999996</v>
      </c>
      <c r="K113">
        <v>140.55000000000001</v>
      </c>
      <c r="N113" s="31"/>
      <c r="O113" s="31"/>
      <c r="P113" s="31"/>
    </row>
    <row r="114" spans="1:16" x14ac:dyDescent="0.3">
      <c r="A114" s="1">
        <v>45047</v>
      </c>
      <c r="B114" t="s">
        <v>57</v>
      </c>
      <c r="C114" s="31">
        <v>2023</v>
      </c>
      <c r="D114" s="31">
        <v>5</v>
      </c>
      <c r="E114" s="31">
        <v>18</v>
      </c>
      <c r="F114" s="31">
        <v>18</v>
      </c>
      <c r="G114">
        <v>0.24821059577990001</v>
      </c>
      <c r="H114">
        <v>542.49900000000002</v>
      </c>
      <c r="I114">
        <v>0</v>
      </c>
      <c r="J114">
        <v>542.49900000000002</v>
      </c>
      <c r="K114">
        <v>134.654</v>
      </c>
      <c r="N114" s="31"/>
      <c r="O114" s="31"/>
      <c r="P114" s="31"/>
    </row>
    <row r="115" spans="1:16" x14ac:dyDescent="0.3">
      <c r="A115" s="1">
        <v>45054</v>
      </c>
      <c r="B115" t="s">
        <v>57</v>
      </c>
      <c r="C115" s="31">
        <v>2023</v>
      </c>
      <c r="D115" s="31">
        <v>5</v>
      </c>
      <c r="E115" s="31">
        <v>19</v>
      </c>
      <c r="F115" s="31">
        <v>19</v>
      </c>
      <c r="G115">
        <v>0.25411790066317541</v>
      </c>
      <c r="H115">
        <v>473.178</v>
      </c>
      <c r="I115">
        <v>0</v>
      </c>
      <c r="J115">
        <v>473.178</v>
      </c>
      <c r="K115">
        <v>120.24299999999999</v>
      </c>
      <c r="N115" s="31"/>
      <c r="O115" s="31"/>
      <c r="P115" s="31"/>
    </row>
    <row r="116" spans="1:16" x14ac:dyDescent="0.3">
      <c r="A116" s="1">
        <v>45061</v>
      </c>
      <c r="B116" t="s">
        <v>57</v>
      </c>
      <c r="C116" s="31">
        <v>2023</v>
      </c>
      <c r="D116" s="31">
        <v>5</v>
      </c>
      <c r="E116" s="31">
        <v>20</v>
      </c>
      <c r="F116" s="31">
        <v>20</v>
      </c>
      <c r="G116">
        <v>0.24308313331878681</v>
      </c>
      <c r="H116">
        <v>458.3</v>
      </c>
      <c r="I116">
        <v>0</v>
      </c>
      <c r="J116">
        <v>458.3</v>
      </c>
      <c r="K116">
        <v>111.405</v>
      </c>
      <c r="N116" s="31"/>
      <c r="O116" s="31"/>
      <c r="P116" s="31"/>
    </row>
    <row r="117" spans="1:16" x14ac:dyDescent="0.3">
      <c r="A117" s="1">
        <v>45068</v>
      </c>
      <c r="B117" t="s">
        <v>57</v>
      </c>
      <c r="C117" s="31">
        <v>2023</v>
      </c>
      <c r="D117" s="31">
        <v>5</v>
      </c>
      <c r="E117" s="31">
        <v>21</v>
      </c>
      <c r="F117" s="31">
        <v>21</v>
      </c>
      <c r="G117">
        <v>0.23660913140311801</v>
      </c>
      <c r="H117">
        <v>179.6</v>
      </c>
      <c r="I117">
        <v>0</v>
      </c>
      <c r="J117">
        <v>179.6</v>
      </c>
      <c r="K117">
        <v>42.494999999999997</v>
      </c>
      <c r="N117" s="31"/>
      <c r="O117" s="31"/>
      <c r="P117" s="31"/>
    </row>
    <row r="118" spans="1:16" x14ac:dyDescent="0.3">
      <c r="A118" s="1">
        <v>45075</v>
      </c>
      <c r="B118" t="s">
        <v>57</v>
      </c>
      <c r="C118" s="31">
        <v>2023</v>
      </c>
      <c r="D118" s="31">
        <v>5</v>
      </c>
      <c r="E118" s="31">
        <v>22</v>
      </c>
      <c r="F118" s="31">
        <v>22</v>
      </c>
      <c r="G118">
        <v>0.25566467882092347</v>
      </c>
      <c r="H118">
        <v>733.625</v>
      </c>
      <c r="I118">
        <v>0</v>
      </c>
      <c r="J118">
        <v>733.625</v>
      </c>
      <c r="K118">
        <v>187.56200000000001</v>
      </c>
      <c r="N118" s="31"/>
      <c r="O118" s="31"/>
      <c r="P118" s="31"/>
    </row>
    <row r="119" spans="1:16" x14ac:dyDescent="0.3">
      <c r="A119" s="1">
        <v>45082</v>
      </c>
      <c r="B119" t="s">
        <v>57</v>
      </c>
      <c r="C119" s="31">
        <v>2023</v>
      </c>
      <c r="D119" s="31">
        <v>6</v>
      </c>
      <c r="E119" s="31">
        <v>23</v>
      </c>
      <c r="F119" s="31">
        <v>23</v>
      </c>
      <c r="G119">
        <v>0.2445855233439668</v>
      </c>
      <c r="H119">
        <v>571.154</v>
      </c>
      <c r="I119">
        <v>0</v>
      </c>
      <c r="J119">
        <v>571.154</v>
      </c>
      <c r="K119">
        <v>139.696</v>
      </c>
      <c r="N119" s="31"/>
      <c r="O119" s="31"/>
      <c r="P119" s="31"/>
    </row>
    <row r="120" spans="1:16" x14ac:dyDescent="0.3">
      <c r="A120" s="1">
        <v>45089</v>
      </c>
      <c r="B120" t="s">
        <v>57</v>
      </c>
      <c r="C120" s="31">
        <v>2023</v>
      </c>
      <c r="D120" s="31">
        <v>6</v>
      </c>
      <c r="E120" s="31">
        <v>24</v>
      </c>
      <c r="F120" s="31">
        <v>24</v>
      </c>
      <c r="G120">
        <v>0.26163296256763829</v>
      </c>
      <c r="H120">
        <v>485.30200000000002</v>
      </c>
      <c r="I120">
        <v>0</v>
      </c>
      <c r="J120">
        <v>485.30200000000002</v>
      </c>
      <c r="K120">
        <v>126.971</v>
      </c>
      <c r="N120" s="31"/>
      <c r="O120" s="31"/>
      <c r="P120" s="31"/>
    </row>
    <row r="121" spans="1:16" x14ac:dyDescent="0.3">
      <c r="A121" s="1">
        <v>45096</v>
      </c>
      <c r="B121" t="s">
        <v>57</v>
      </c>
      <c r="C121" s="31">
        <v>2023</v>
      </c>
      <c r="D121" s="31">
        <v>6</v>
      </c>
      <c r="E121" s="31">
        <v>25</v>
      </c>
      <c r="F121" s="31">
        <v>25</v>
      </c>
      <c r="G121">
        <v>0.2174540787679474</v>
      </c>
      <c r="H121">
        <v>211.93899999999999</v>
      </c>
      <c r="I121">
        <v>0</v>
      </c>
      <c r="J121">
        <v>211.93899999999999</v>
      </c>
      <c r="K121">
        <v>46.087000000000003</v>
      </c>
      <c r="N121" s="31"/>
      <c r="O121" s="31"/>
      <c r="P121" s="31"/>
    </row>
    <row r="122" spans="1:16" x14ac:dyDescent="0.3">
      <c r="A122" s="1">
        <v>45103</v>
      </c>
      <c r="B122" t="s">
        <v>57</v>
      </c>
      <c r="C122" s="31">
        <v>2023</v>
      </c>
      <c r="D122" s="31">
        <v>6</v>
      </c>
      <c r="E122" s="31">
        <v>26</v>
      </c>
      <c r="F122" s="31">
        <v>26</v>
      </c>
      <c r="G122">
        <v>0.2422894203848216</v>
      </c>
      <c r="H122">
        <v>805.77599999999995</v>
      </c>
      <c r="I122">
        <v>0</v>
      </c>
      <c r="J122">
        <v>805.77599999999995</v>
      </c>
      <c r="K122">
        <v>195.23099999999999</v>
      </c>
      <c r="N122" s="31"/>
      <c r="O122" s="31"/>
      <c r="P122" s="31"/>
    </row>
    <row r="123" spans="1:16" x14ac:dyDescent="0.3">
      <c r="A123" s="1">
        <v>45110</v>
      </c>
      <c r="B123" t="s">
        <v>57</v>
      </c>
      <c r="C123" s="31">
        <v>2023</v>
      </c>
      <c r="D123" s="31">
        <v>7</v>
      </c>
      <c r="E123" s="31">
        <v>27</v>
      </c>
      <c r="F123" s="31">
        <v>27</v>
      </c>
      <c r="G123">
        <v>0.22257934121405121</v>
      </c>
      <c r="H123">
        <v>304.28699999999998</v>
      </c>
      <c r="I123">
        <v>0</v>
      </c>
      <c r="J123">
        <v>304.28699999999998</v>
      </c>
      <c r="K123">
        <v>67.728000000000009</v>
      </c>
      <c r="N123" s="31"/>
      <c r="O123" s="31"/>
      <c r="P123" s="31"/>
    </row>
    <row r="124" spans="1:16" x14ac:dyDescent="0.3">
      <c r="A124" s="1">
        <v>45117</v>
      </c>
      <c r="B124" t="s">
        <v>57</v>
      </c>
      <c r="C124" s="31">
        <v>2023</v>
      </c>
      <c r="D124" s="31">
        <v>7</v>
      </c>
      <c r="E124" s="31">
        <v>28</v>
      </c>
      <c r="F124" s="31">
        <v>28</v>
      </c>
      <c r="G124">
        <v>0.23625490312148531</v>
      </c>
      <c r="H124">
        <v>641.93799999999999</v>
      </c>
      <c r="I124">
        <v>0</v>
      </c>
      <c r="J124">
        <v>641.93799999999999</v>
      </c>
      <c r="K124">
        <v>151.661</v>
      </c>
      <c r="N124" s="31"/>
      <c r="O124" s="31"/>
      <c r="P124" s="31"/>
    </row>
    <row r="125" spans="1:16" x14ac:dyDescent="0.3">
      <c r="A125" s="1">
        <v>45124</v>
      </c>
      <c r="B125" t="s">
        <v>57</v>
      </c>
      <c r="C125" s="31">
        <v>2023</v>
      </c>
      <c r="D125" s="31">
        <v>7</v>
      </c>
      <c r="E125" s="31">
        <v>29</v>
      </c>
      <c r="F125" s="31">
        <v>29</v>
      </c>
      <c r="G125">
        <v>0.21947639702742999</v>
      </c>
      <c r="H125">
        <v>808.05500000000006</v>
      </c>
      <c r="I125">
        <v>0</v>
      </c>
      <c r="J125">
        <v>808.05500000000006</v>
      </c>
      <c r="K125">
        <v>177.34899999999999</v>
      </c>
      <c r="N125" s="31"/>
      <c r="O125" s="31"/>
      <c r="P125" s="31"/>
    </row>
    <row r="126" spans="1:16" x14ac:dyDescent="0.3">
      <c r="A126" s="1">
        <v>45131</v>
      </c>
      <c r="B126" t="s">
        <v>57</v>
      </c>
      <c r="C126" s="31">
        <v>2023</v>
      </c>
      <c r="D126" s="31">
        <v>7</v>
      </c>
      <c r="E126" s="31">
        <v>30</v>
      </c>
      <c r="F126" s="31">
        <v>30</v>
      </c>
      <c r="G126">
        <v>0.21801832300552801</v>
      </c>
      <c r="H126">
        <v>951.154</v>
      </c>
      <c r="I126">
        <v>0</v>
      </c>
      <c r="J126">
        <v>951.154</v>
      </c>
      <c r="K126">
        <v>207.369</v>
      </c>
      <c r="N126" s="31"/>
      <c r="O126" s="31"/>
      <c r="P126" s="31"/>
    </row>
    <row r="127" spans="1:16" x14ac:dyDescent="0.3">
      <c r="A127" s="1">
        <v>45138</v>
      </c>
      <c r="B127" t="s">
        <v>57</v>
      </c>
      <c r="C127" s="31">
        <v>2023</v>
      </c>
      <c r="D127" s="31">
        <v>7</v>
      </c>
      <c r="E127" s="31">
        <v>31</v>
      </c>
      <c r="F127" s="31">
        <v>31</v>
      </c>
      <c r="G127">
        <v>0.22619648385187091</v>
      </c>
      <c r="H127">
        <v>1076.0070000000001</v>
      </c>
      <c r="I127">
        <v>0</v>
      </c>
      <c r="J127">
        <v>1076.0070000000001</v>
      </c>
      <c r="K127">
        <v>243.38900000000001</v>
      </c>
      <c r="N127" s="31"/>
      <c r="O127" s="31"/>
      <c r="P127" s="31"/>
    </row>
    <row r="128" spans="1:16" x14ac:dyDescent="0.3">
      <c r="A128" s="1">
        <v>45145</v>
      </c>
      <c r="B128" t="s">
        <v>57</v>
      </c>
      <c r="C128" s="31">
        <v>2023</v>
      </c>
      <c r="D128" s="31">
        <v>8</v>
      </c>
      <c r="E128" s="31">
        <v>32</v>
      </c>
      <c r="F128" s="31">
        <v>32</v>
      </c>
      <c r="G128">
        <v>0.2119331193770104</v>
      </c>
      <c r="H128">
        <v>1375.047</v>
      </c>
      <c r="I128">
        <v>0</v>
      </c>
      <c r="J128">
        <v>1375.047</v>
      </c>
      <c r="K128">
        <v>291.41800000000001</v>
      </c>
      <c r="N128" s="31"/>
      <c r="O128" s="31"/>
      <c r="P128" s="31"/>
    </row>
    <row r="129" spans="1:16" x14ac:dyDescent="0.3">
      <c r="A129" s="1">
        <v>45152</v>
      </c>
      <c r="B129" t="s">
        <v>57</v>
      </c>
      <c r="C129" s="31">
        <v>2023</v>
      </c>
      <c r="D129" s="31">
        <v>8</v>
      </c>
      <c r="E129" s="31">
        <v>33</v>
      </c>
      <c r="F129" s="31">
        <v>33</v>
      </c>
      <c r="G129">
        <v>0.21443673514459799</v>
      </c>
      <c r="H129">
        <v>1729.6569999999999</v>
      </c>
      <c r="I129">
        <v>0</v>
      </c>
      <c r="J129">
        <v>1729.6569999999999</v>
      </c>
      <c r="K129">
        <v>370.90199999999999</v>
      </c>
      <c r="N129" s="31"/>
      <c r="O129" s="31"/>
      <c r="P129" s="31"/>
    </row>
    <row r="130" spans="1:16" x14ac:dyDescent="0.3">
      <c r="A130" s="1">
        <v>45159</v>
      </c>
      <c r="B130" t="s">
        <v>57</v>
      </c>
      <c r="C130" s="31">
        <v>2023</v>
      </c>
      <c r="D130" s="31">
        <v>8</v>
      </c>
      <c r="E130" s="31">
        <v>34</v>
      </c>
      <c r="F130" s="31">
        <v>34</v>
      </c>
      <c r="G130">
        <v>0.22817410931130061</v>
      </c>
      <c r="H130">
        <v>1655.2360000000001</v>
      </c>
      <c r="I130">
        <v>0</v>
      </c>
      <c r="J130">
        <v>1655.2360000000001</v>
      </c>
      <c r="K130">
        <v>377.68200000000002</v>
      </c>
      <c r="N130" s="31"/>
      <c r="O130" s="31"/>
      <c r="P130" s="31"/>
    </row>
    <row r="131" spans="1:16" x14ac:dyDescent="0.3">
      <c r="A131" s="1">
        <v>45166</v>
      </c>
      <c r="B131" t="s">
        <v>57</v>
      </c>
      <c r="C131" s="31">
        <v>2023</v>
      </c>
      <c r="D131" s="31">
        <v>8</v>
      </c>
      <c r="E131" s="31">
        <v>35</v>
      </c>
      <c r="F131" s="31">
        <v>35</v>
      </c>
      <c r="G131">
        <v>0.21956763649905581</v>
      </c>
      <c r="H131">
        <v>1809.866</v>
      </c>
      <c r="I131">
        <v>0</v>
      </c>
      <c r="J131">
        <v>1809.866</v>
      </c>
      <c r="K131">
        <v>397.38799999999998</v>
      </c>
      <c r="N131" s="31"/>
      <c r="O131" s="31"/>
      <c r="P131" s="31"/>
    </row>
    <row r="132" spans="1:16" x14ac:dyDescent="0.3">
      <c r="A132" s="1">
        <v>45173</v>
      </c>
      <c r="B132" t="s">
        <v>57</v>
      </c>
      <c r="C132" s="31">
        <v>2023</v>
      </c>
      <c r="D132" s="31">
        <v>9</v>
      </c>
      <c r="E132" s="31">
        <v>36</v>
      </c>
      <c r="F132" s="31">
        <v>36</v>
      </c>
      <c r="G132">
        <v>0.21526209284758879</v>
      </c>
      <c r="H132">
        <v>2408.0970000000002</v>
      </c>
      <c r="I132">
        <v>0</v>
      </c>
      <c r="J132">
        <v>2408.0970000000002</v>
      </c>
      <c r="K132">
        <v>518.37199999999996</v>
      </c>
      <c r="N132" s="31"/>
      <c r="O132" s="31"/>
      <c r="P132" s="31"/>
    </row>
    <row r="133" spans="1:16" x14ac:dyDescent="0.3">
      <c r="A133" s="1">
        <v>45180</v>
      </c>
      <c r="B133" t="s">
        <v>57</v>
      </c>
      <c r="C133" s="31">
        <v>2023</v>
      </c>
      <c r="D133" s="31">
        <v>9</v>
      </c>
      <c r="E133" s="31">
        <v>37</v>
      </c>
      <c r="F133" s="31">
        <v>37</v>
      </c>
      <c r="G133">
        <v>0.2147758366028242</v>
      </c>
      <c r="H133">
        <v>2666.8270000000002</v>
      </c>
      <c r="I133">
        <v>0</v>
      </c>
      <c r="J133">
        <v>2666.8270000000002</v>
      </c>
      <c r="K133">
        <v>572.77</v>
      </c>
      <c r="N133" s="31"/>
      <c r="O133" s="31"/>
      <c r="P133" s="31"/>
    </row>
    <row r="134" spans="1:16" x14ac:dyDescent="0.3">
      <c r="A134" s="1">
        <v>45187</v>
      </c>
      <c r="B134" t="s">
        <v>57</v>
      </c>
      <c r="C134" s="31">
        <v>2023</v>
      </c>
      <c r="D134" s="31">
        <v>9</v>
      </c>
      <c r="E134" s="31">
        <v>38</v>
      </c>
      <c r="F134" s="31">
        <v>38</v>
      </c>
      <c r="G134">
        <v>0.2131871266196082</v>
      </c>
      <c r="H134">
        <v>3842.596</v>
      </c>
      <c r="I134">
        <v>0</v>
      </c>
      <c r="J134">
        <v>3842.596</v>
      </c>
      <c r="K134">
        <v>819.19200000000001</v>
      </c>
      <c r="N134" s="31"/>
      <c r="O134" s="31"/>
      <c r="P134" s="31"/>
    </row>
    <row r="135" spans="1:16" x14ac:dyDescent="0.3">
      <c r="A135" s="1">
        <v>45194</v>
      </c>
      <c r="B135" t="s">
        <v>57</v>
      </c>
      <c r="C135" s="31">
        <v>2023</v>
      </c>
      <c r="D135" s="31">
        <v>9</v>
      </c>
      <c r="E135" s="31">
        <v>39</v>
      </c>
      <c r="F135" s="31">
        <v>39</v>
      </c>
      <c r="G135">
        <v>0.22385597463422041</v>
      </c>
      <c r="H135">
        <v>3030.855</v>
      </c>
      <c r="I135">
        <v>0</v>
      </c>
      <c r="J135">
        <v>3030.855</v>
      </c>
      <c r="K135">
        <v>678.47500000000002</v>
      </c>
      <c r="N135" s="31"/>
      <c r="O135" s="31"/>
      <c r="P135" s="31"/>
    </row>
    <row r="136" spans="1:16" x14ac:dyDescent="0.3">
      <c r="A136" s="1">
        <v>45201</v>
      </c>
      <c r="B136" t="s">
        <v>57</v>
      </c>
      <c r="C136" s="31">
        <v>2023</v>
      </c>
      <c r="D136" s="31">
        <v>10</v>
      </c>
      <c r="E136" s="31">
        <v>40</v>
      </c>
      <c r="F136" s="31">
        <v>40</v>
      </c>
      <c r="G136">
        <v>0.2213307172960626</v>
      </c>
      <c r="H136">
        <v>3408.7179999999998</v>
      </c>
      <c r="I136">
        <v>0</v>
      </c>
      <c r="J136">
        <v>3408.7179999999998</v>
      </c>
      <c r="K136">
        <v>754.45399999999995</v>
      </c>
      <c r="N136" s="31"/>
      <c r="O136" s="31"/>
      <c r="P136" s="31"/>
    </row>
    <row r="137" spans="1:16" x14ac:dyDescent="0.3">
      <c r="A137" s="1">
        <v>45208</v>
      </c>
      <c r="B137" t="s">
        <v>57</v>
      </c>
      <c r="C137" s="31">
        <v>2023</v>
      </c>
      <c r="D137" s="31">
        <v>10</v>
      </c>
      <c r="E137" s="31">
        <v>41</v>
      </c>
      <c r="F137" s="31">
        <v>41</v>
      </c>
      <c r="G137">
        <v>0.2230228795998776</v>
      </c>
      <c r="H137">
        <v>2790.346</v>
      </c>
      <c r="I137">
        <v>0</v>
      </c>
      <c r="J137">
        <v>2790.346</v>
      </c>
      <c r="K137">
        <v>622.31100000000004</v>
      </c>
      <c r="N137" s="31"/>
      <c r="O137" s="31"/>
      <c r="P137" s="31"/>
    </row>
    <row r="138" spans="1:16" x14ac:dyDescent="0.3">
      <c r="A138" s="1">
        <v>45215</v>
      </c>
      <c r="B138" t="s">
        <v>57</v>
      </c>
      <c r="C138" s="31">
        <v>2023</v>
      </c>
      <c r="D138" s="31">
        <v>10</v>
      </c>
      <c r="E138" s="31">
        <v>42</v>
      </c>
      <c r="F138" s="31">
        <v>42</v>
      </c>
      <c r="G138">
        <v>0.23410071218517839</v>
      </c>
      <c r="H138">
        <v>3319.221</v>
      </c>
      <c r="I138">
        <v>0</v>
      </c>
      <c r="J138">
        <v>3319.221</v>
      </c>
      <c r="K138">
        <v>777.03199999999993</v>
      </c>
      <c r="N138" s="31"/>
      <c r="O138" s="31"/>
      <c r="P138" s="31"/>
    </row>
    <row r="139" spans="1:16" x14ac:dyDescent="0.3">
      <c r="A139" s="1">
        <v>45222</v>
      </c>
      <c r="B139" t="s">
        <v>57</v>
      </c>
      <c r="C139" s="31">
        <v>2023</v>
      </c>
      <c r="D139" s="31">
        <v>10</v>
      </c>
      <c r="E139" s="31">
        <v>43</v>
      </c>
      <c r="F139" s="31">
        <v>43</v>
      </c>
      <c r="G139">
        <v>0.24320311921590121</v>
      </c>
      <c r="H139">
        <v>2849.9470000000001</v>
      </c>
      <c r="I139">
        <v>0</v>
      </c>
      <c r="J139">
        <v>2849.9470000000001</v>
      </c>
      <c r="K139">
        <v>693.11599999999999</v>
      </c>
      <c r="N139" s="31"/>
      <c r="O139" s="31"/>
      <c r="P139" s="31"/>
    </row>
    <row r="140" spans="1:16" x14ac:dyDescent="0.3">
      <c r="A140" s="1">
        <v>45229</v>
      </c>
      <c r="B140" t="s">
        <v>57</v>
      </c>
      <c r="C140" s="31">
        <v>2023</v>
      </c>
      <c r="D140" s="31">
        <v>10</v>
      </c>
      <c r="E140" s="31">
        <v>44</v>
      </c>
      <c r="F140" s="31">
        <v>44</v>
      </c>
      <c r="G140">
        <v>0.23613135112907749</v>
      </c>
      <c r="H140">
        <v>2298.1149999999998</v>
      </c>
      <c r="I140">
        <v>0</v>
      </c>
      <c r="J140">
        <v>2298.1149999999998</v>
      </c>
      <c r="K140">
        <v>542.65700000000004</v>
      </c>
      <c r="N140" s="31"/>
      <c r="O140" s="31"/>
      <c r="P140" s="31"/>
    </row>
    <row r="141" spans="1:16" x14ac:dyDescent="0.3">
      <c r="A141" s="1">
        <v>45236</v>
      </c>
      <c r="B141" t="s">
        <v>57</v>
      </c>
      <c r="C141" s="31">
        <v>2023</v>
      </c>
      <c r="D141" s="31">
        <v>11</v>
      </c>
      <c r="E141" s="31">
        <v>45</v>
      </c>
      <c r="F141" s="31">
        <v>45</v>
      </c>
      <c r="G141">
        <v>0.24335692074488049</v>
      </c>
      <c r="H141">
        <v>2823.54</v>
      </c>
      <c r="I141">
        <v>0</v>
      </c>
      <c r="J141">
        <v>2823.54</v>
      </c>
      <c r="K141">
        <v>687.12799999999993</v>
      </c>
      <c r="N141" s="31"/>
      <c r="O141" s="31"/>
      <c r="P141" s="31"/>
    </row>
    <row r="142" spans="1:16" x14ac:dyDescent="0.3">
      <c r="A142" s="1">
        <v>45243</v>
      </c>
      <c r="B142" t="s">
        <v>57</v>
      </c>
      <c r="C142" s="31">
        <v>2023</v>
      </c>
      <c r="D142" s="31">
        <v>11</v>
      </c>
      <c r="E142" s="31">
        <v>46</v>
      </c>
      <c r="F142" s="31">
        <v>46</v>
      </c>
      <c r="G142">
        <v>0.24778280984036549</v>
      </c>
      <c r="H142">
        <v>2503.2809999999999</v>
      </c>
      <c r="I142">
        <v>0</v>
      </c>
      <c r="J142">
        <v>2503.2809999999999</v>
      </c>
      <c r="K142">
        <v>620.27</v>
      </c>
      <c r="N142" s="31"/>
      <c r="O142" s="31"/>
      <c r="P142" s="31"/>
    </row>
    <row r="143" spans="1:16" x14ac:dyDescent="0.3">
      <c r="A143" s="1">
        <v>45250</v>
      </c>
      <c r="B143" t="s">
        <v>57</v>
      </c>
      <c r="C143" s="31">
        <v>2023</v>
      </c>
      <c r="D143" s="31">
        <v>11</v>
      </c>
      <c r="E143" s="31">
        <v>47</v>
      </c>
      <c r="F143" s="31">
        <v>47</v>
      </c>
      <c r="G143">
        <v>0.24551700618406699</v>
      </c>
      <c r="H143">
        <v>2199.1999999999998</v>
      </c>
      <c r="I143">
        <v>0</v>
      </c>
      <c r="J143">
        <v>2199.1999999999998</v>
      </c>
      <c r="K143">
        <v>539.94100000000003</v>
      </c>
      <c r="N143" s="31"/>
      <c r="O143" s="31"/>
      <c r="P143" s="31"/>
    </row>
    <row r="144" spans="1:16" x14ac:dyDescent="0.3">
      <c r="A144" s="1">
        <v>45257</v>
      </c>
      <c r="B144" t="s">
        <v>57</v>
      </c>
      <c r="C144" s="31">
        <v>2023</v>
      </c>
      <c r="D144" s="31">
        <v>11</v>
      </c>
      <c r="E144" s="31">
        <v>48</v>
      </c>
      <c r="F144" s="31">
        <v>48</v>
      </c>
      <c r="G144">
        <v>0.24169291632714399</v>
      </c>
      <c r="H144">
        <v>2302.252</v>
      </c>
      <c r="I144">
        <v>0</v>
      </c>
      <c r="J144">
        <v>2302.252</v>
      </c>
      <c r="K144">
        <v>556.43799999999999</v>
      </c>
      <c r="N144" s="31"/>
      <c r="O144" s="31"/>
      <c r="P144" s="31"/>
    </row>
    <row r="145" spans="1:16" x14ac:dyDescent="0.3">
      <c r="A145" s="1">
        <v>45264</v>
      </c>
      <c r="B145" t="s">
        <v>57</v>
      </c>
      <c r="C145" s="31">
        <v>2023</v>
      </c>
      <c r="D145" s="31">
        <v>12</v>
      </c>
      <c r="E145" s="31">
        <v>49</v>
      </c>
      <c r="F145" s="31">
        <v>49</v>
      </c>
      <c r="G145">
        <v>0.25548396247813537</v>
      </c>
      <c r="H145">
        <v>1635.633</v>
      </c>
      <c r="I145">
        <v>0</v>
      </c>
      <c r="J145">
        <v>1635.633</v>
      </c>
      <c r="K145">
        <v>417.87799999999999</v>
      </c>
      <c r="N145" s="31"/>
      <c r="O145" s="31"/>
      <c r="P145" s="31"/>
    </row>
    <row r="146" spans="1:16" x14ac:dyDescent="0.3">
      <c r="A146" s="1">
        <v>45271</v>
      </c>
      <c r="B146" t="s">
        <v>57</v>
      </c>
      <c r="C146" s="31">
        <v>2023</v>
      </c>
      <c r="D146" s="31">
        <v>12</v>
      </c>
      <c r="E146" s="31">
        <v>50</v>
      </c>
      <c r="F146" s="31">
        <v>50</v>
      </c>
      <c r="G146">
        <v>0.25315894059376581</v>
      </c>
      <c r="H146">
        <v>1685.85</v>
      </c>
      <c r="I146">
        <v>0</v>
      </c>
      <c r="J146">
        <v>1685.85</v>
      </c>
      <c r="K146">
        <v>426.78800000000001</v>
      </c>
      <c r="N146" s="31"/>
      <c r="O146" s="31"/>
      <c r="P146" s="31"/>
    </row>
    <row r="147" spans="1:16" x14ac:dyDescent="0.3">
      <c r="A147" s="1">
        <v>45278</v>
      </c>
      <c r="B147" t="s">
        <v>57</v>
      </c>
      <c r="C147" s="31">
        <v>2023</v>
      </c>
      <c r="D147" s="31">
        <v>12</v>
      </c>
      <c r="E147" s="31">
        <v>51</v>
      </c>
      <c r="F147" s="31">
        <v>51</v>
      </c>
      <c r="G147">
        <v>0.25062319724889032</v>
      </c>
      <c r="H147">
        <v>1670.0170000000001</v>
      </c>
      <c r="I147">
        <v>0</v>
      </c>
      <c r="J147">
        <v>1670.0170000000001</v>
      </c>
      <c r="K147">
        <v>418.54500000000002</v>
      </c>
      <c r="N147" s="31"/>
      <c r="O147" s="31"/>
      <c r="P147" s="31"/>
    </row>
    <row r="148" spans="1:16" x14ac:dyDescent="0.3">
      <c r="A148" s="1">
        <v>45285</v>
      </c>
      <c r="B148" t="s">
        <v>57</v>
      </c>
      <c r="C148" s="31">
        <v>2023</v>
      </c>
      <c r="D148" s="31">
        <v>12</v>
      </c>
      <c r="E148" s="31">
        <v>52</v>
      </c>
      <c r="F148" s="31">
        <v>52</v>
      </c>
      <c r="G148">
        <v>0.25423017247532709</v>
      </c>
      <c r="H148">
        <v>1064.732</v>
      </c>
      <c r="I148">
        <v>0</v>
      </c>
      <c r="J148">
        <v>1064.732</v>
      </c>
      <c r="K148">
        <v>270.68700000000001</v>
      </c>
      <c r="N148" s="31"/>
      <c r="O148" s="31"/>
      <c r="P148" s="31"/>
    </row>
    <row r="149" spans="1:16" x14ac:dyDescent="0.3">
      <c r="A149" s="1">
        <v>45292</v>
      </c>
      <c r="B149" t="s">
        <v>57</v>
      </c>
      <c r="C149" s="31">
        <v>2024</v>
      </c>
      <c r="D149" s="31">
        <v>1</v>
      </c>
      <c r="E149" s="31">
        <v>1</v>
      </c>
      <c r="F149" s="31">
        <v>1</v>
      </c>
      <c r="G149">
        <v>0.25269346096106943</v>
      </c>
      <c r="H149">
        <v>761.38100000000009</v>
      </c>
      <c r="I149">
        <v>0</v>
      </c>
      <c r="J149">
        <v>761.38100000000009</v>
      </c>
      <c r="K149">
        <v>192.39599999999999</v>
      </c>
      <c r="N149" s="31"/>
      <c r="O149" s="31"/>
      <c r="P149" s="31"/>
    </row>
    <row r="150" spans="1:16" x14ac:dyDescent="0.3">
      <c r="A150" s="1">
        <v>45299</v>
      </c>
      <c r="B150" t="s">
        <v>57</v>
      </c>
      <c r="C150" s="31">
        <v>2024</v>
      </c>
      <c r="D150" s="31">
        <v>1</v>
      </c>
      <c r="E150" s="31">
        <v>2</v>
      </c>
      <c r="F150" s="31">
        <v>2</v>
      </c>
      <c r="G150">
        <v>0.25421111578044647</v>
      </c>
      <c r="H150">
        <v>1520.559</v>
      </c>
      <c r="I150">
        <v>0</v>
      </c>
      <c r="J150">
        <v>1520.559</v>
      </c>
      <c r="K150">
        <v>386.54300000000001</v>
      </c>
      <c r="N150" s="31"/>
      <c r="O150" s="31"/>
      <c r="P150" s="31"/>
    </row>
    <row r="151" spans="1:16" x14ac:dyDescent="0.3">
      <c r="A151" s="1">
        <v>45306</v>
      </c>
      <c r="B151" t="s">
        <v>57</v>
      </c>
      <c r="C151" s="31">
        <v>2024</v>
      </c>
      <c r="D151" s="31">
        <v>1</v>
      </c>
      <c r="E151" s="31">
        <v>3</v>
      </c>
      <c r="F151" s="31">
        <v>3</v>
      </c>
      <c r="G151">
        <v>0.25696410887259002</v>
      </c>
      <c r="H151">
        <v>1034.0160000000001</v>
      </c>
      <c r="I151">
        <v>0</v>
      </c>
      <c r="J151">
        <v>1034.0160000000001</v>
      </c>
      <c r="K151">
        <v>265.70499999999998</v>
      </c>
      <c r="N151" s="31"/>
      <c r="O151" s="31"/>
      <c r="P151" s="31"/>
    </row>
    <row r="152" spans="1:16" x14ac:dyDescent="0.3">
      <c r="A152" s="1">
        <v>45313</v>
      </c>
      <c r="B152" t="s">
        <v>57</v>
      </c>
      <c r="C152" s="31">
        <v>2024</v>
      </c>
      <c r="D152" s="31">
        <v>1</v>
      </c>
      <c r="E152" s="31">
        <v>4</v>
      </c>
      <c r="F152" s="31">
        <v>4</v>
      </c>
      <c r="G152">
        <v>0.26461208052575003</v>
      </c>
      <c r="H152">
        <v>961.97800000000007</v>
      </c>
      <c r="I152">
        <v>0</v>
      </c>
      <c r="J152">
        <v>961.97800000000007</v>
      </c>
      <c r="K152">
        <v>254.55099999999999</v>
      </c>
      <c r="N152" s="31"/>
      <c r="O152" s="31"/>
      <c r="P152" s="31"/>
    </row>
    <row r="153" spans="1:16" x14ac:dyDescent="0.3">
      <c r="A153" s="1">
        <v>45320</v>
      </c>
      <c r="B153" t="s">
        <v>57</v>
      </c>
      <c r="C153" s="31">
        <v>2024</v>
      </c>
      <c r="D153" s="31">
        <v>1</v>
      </c>
      <c r="E153" s="31">
        <v>5</v>
      </c>
      <c r="F153" s="31">
        <v>5</v>
      </c>
      <c r="G153">
        <v>0.26766932429529272</v>
      </c>
      <c r="H153">
        <v>665.63100000000009</v>
      </c>
      <c r="I153">
        <v>0</v>
      </c>
      <c r="J153">
        <v>665.63100000000009</v>
      </c>
      <c r="K153">
        <v>178.16900000000001</v>
      </c>
      <c r="N153" s="31"/>
      <c r="O153" s="31"/>
      <c r="P153" s="31"/>
    </row>
    <row r="154" spans="1:16" x14ac:dyDescent="0.3">
      <c r="A154" s="1">
        <v>45327</v>
      </c>
      <c r="B154" t="s">
        <v>57</v>
      </c>
      <c r="C154" s="31">
        <v>2024</v>
      </c>
      <c r="D154" s="31">
        <v>2</v>
      </c>
      <c r="E154" s="31">
        <v>6</v>
      </c>
      <c r="F154" s="31">
        <v>6</v>
      </c>
      <c r="G154">
        <v>0.2608754542184572</v>
      </c>
      <c r="H154">
        <v>1114.827</v>
      </c>
      <c r="I154">
        <v>0</v>
      </c>
      <c r="J154">
        <v>1114.827</v>
      </c>
      <c r="K154">
        <v>290.83100000000002</v>
      </c>
      <c r="N154" s="31"/>
      <c r="O154" s="31"/>
      <c r="P154" s="31"/>
    </row>
    <row r="155" spans="1:16" x14ac:dyDescent="0.3">
      <c r="A155" s="1">
        <v>45334</v>
      </c>
      <c r="B155" t="s">
        <v>57</v>
      </c>
      <c r="C155" s="31">
        <v>2024</v>
      </c>
      <c r="D155" s="31">
        <v>2</v>
      </c>
      <c r="E155" s="31">
        <v>7</v>
      </c>
      <c r="F155" s="31">
        <v>7</v>
      </c>
      <c r="G155">
        <v>0.25152351948685159</v>
      </c>
      <c r="H155">
        <v>908.58699999999999</v>
      </c>
      <c r="I155">
        <v>0</v>
      </c>
      <c r="J155">
        <v>908.58699999999999</v>
      </c>
      <c r="K155">
        <v>228.53100000000001</v>
      </c>
      <c r="N155" s="31"/>
      <c r="O155" s="31"/>
      <c r="P155" s="31"/>
    </row>
    <row r="156" spans="1:16" x14ac:dyDescent="0.3">
      <c r="A156" s="1">
        <v>45341</v>
      </c>
      <c r="B156" t="s">
        <v>57</v>
      </c>
      <c r="C156" s="31">
        <v>2024</v>
      </c>
      <c r="D156" s="31">
        <v>2</v>
      </c>
      <c r="E156" s="31">
        <v>8</v>
      </c>
      <c r="F156" s="31">
        <v>8</v>
      </c>
      <c r="G156">
        <v>0.2586785759533764</v>
      </c>
      <c r="H156">
        <v>884.01599999999996</v>
      </c>
      <c r="I156">
        <v>0</v>
      </c>
      <c r="J156">
        <v>884.01599999999996</v>
      </c>
      <c r="K156">
        <v>228.67599999999999</v>
      </c>
      <c r="N156" s="31"/>
      <c r="O156" s="31"/>
      <c r="P156" s="31"/>
    </row>
    <row r="157" spans="1:16" x14ac:dyDescent="0.3">
      <c r="A157" s="1">
        <v>45348</v>
      </c>
      <c r="B157" t="s">
        <v>57</v>
      </c>
      <c r="C157" s="31">
        <v>2024</v>
      </c>
      <c r="D157" s="31">
        <v>2</v>
      </c>
      <c r="E157" s="31">
        <v>9</v>
      </c>
      <c r="F157" s="31">
        <v>9</v>
      </c>
      <c r="G157">
        <v>0.25410853342368511</v>
      </c>
      <c r="H157">
        <v>1059.5630000000001</v>
      </c>
      <c r="I157">
        <v>0</v>
      </c>
      <c r="J157">
        <v>1059.5630000000001</v>
      </c>
      <c r="K157">
        <v>269.24400000000003</v>
      </c>
      <c r="N157" s="31"/>
      <c r="O157" s="31"/>
      <c r="P157" s="31"/>
    </row>
    <row r="158" spans="1:16" x14ac:dyDescent="0.3">
      <c r="A158" s="1">
        <v>45355</v>
      </c>
      <c r="B158" t="s">
        <v>57</v>
      </c>
      <c r="C158" s="31">
        <v>2024</v>
      </c>
      <c r="D158" s="31">
        <v>3</v>
      </c>
      <c r="E158" s="31">
        <v>10</v>
      </c>
      <c r="F158" s="31">
        <v>10</v>
      </c>
      <c r="G158">
        <v>0.25132362552229048</v>
      </c>
      <c r="H158">
        <v>1089.432</v>
      </c>
      <c r="I158">
        <v>0</v>
      </c>
      <c r="J158">
        <v>1089.432</v>
      </c>
      <c r="K158">
        <v>273.8</v>
      </c>
      <c r="N158" s="31"/>
      <c r="O158" s="31"/>
      <c r="P158" s="31"/>
    </row>
    <row r="159" spans="1:16" x14ac:dyDescent="0.3">
      <c r="A159" s="1">
        <v>45362</v>
      </c>
      <c r="B159" t="s">
        <v>57</v>
      </c>
      <c r="C159" s="31">
        <v>2024</v>
      </c>
      <c r="D159" s="31">
        <v>3</v>
      </c>
      <c r="E159" s="31">
        <v>11</v>
      </c>
      <c r="F159" s="31">
        <v>11</v>
      </c>
      <c r="G159">
        <v>0.25176445355174393</v>
      </c>
      <c r="H159">
        <v>1296.152</v>
      </c>
      <c r="I159">
        <v>0</v>
      </c>
      <c r="J159">
        <v>1296.152</v>
      </c>
      <c r="K159">
        <v>326.32499999999999</v>
      </c>
      <c r="N159" s="31"/>
      <c r="O159" s="31"/>
      <c r="P159" s="31"/>
    </row>
    <row r="160" spans="1:16" x14ac:dyDescent="0.3">
      <c r="A160" s="1">
        <v>45369</v>
      </c>
      <c r="B160" t="s">
        <v>57</v>
      </c>
      <c r="C160" s="31">
        <v>2024</v>
      </c>
      <c r="D160" s="31">
        <v>3</v>
      </c>
      <c r="E160" s="31">
        <v>12</v>
      </c>
      <c r="F160" s="31">
        <v>12</v>
      </c>
      <c r="G160">
        <v>0.25905528003481609</v>
      </c>
      <c r="H160">
        <v>1045.4949999999999</v>
      </c>
      <c r="I160">
        <v>0</v>
      </c>
      <c r="J160">
        <v>1045.4949999999999</v>
      </c>
      <c r="K160">
        <v>270.84100000000001</v>
      </c>
      <c r="N160" s="31"/>
      <c r="O160" s="31"/>
      <c r="P160" s="31"/>
    </row>
    <row r="161" spans="1:16" x14ac:dyDescent="0.3">
      <c r="A161" s="1">
        <v>45376</v>
      </c>
      <c r="B161" t="s">
        <v>57</v>
      </c>
      <c r="C161" s="31">
        <v>2024</v>
      </c>
      <c r="D161" s="31">
        <v>3</v>
      </c>
      <c r="E161" s="31">
        <v>13</v>
      </c>
      <c r="F161" s="31">
        <v>13</v>
      </c>
      <c r="G161">
        <v>0.25655475855179638</v>
      </c>
      <c r="H161">
        <v>1153.2080000000001</v>
      </c>
      <c r="I161">
        <v>0</v>
      </c>
      <c r="J161">
        <v>1153.2080000000001</v>
      </c>
      <c r="K161">
        <v>295.86099999999999</v>
      </c>
      <c r="N161" s="31"/>
      <c r="O161" s="31"/>
      <c r="P161" s="31"/>
    </row>
    <row r="162" spans="1:16" x14ac:dyDescent="0.3">
      <c r="A162" s="1">
        <v>45383</v>
      </c>
      <c r="B162" t="s">
        <v>57</v>
      </c>
      <c r="C162" s="31">
        <v>2024</v>
      </c>
      <c r="D162" s="31">
        <v>4</v>
      </c>
      <c r="E162" s="31">
        <v>14</v>
      </c>
      <c r="F162" s="31">
        <v>14</v>
      </c>
      <c r="G162">
        <v>0.25895090345684602</v>
      </c>
      <c r="H162">
        <v>1198.231</v>
      </c>
      <c r="I162">
        <v>0</v>
      </c>
      <c r="J162">
        <v>1198.231</v>
      </c>
      <c r="K162">
        <v>310.28300000000002</v>
      </c>
      <c r="N162" s="31"/>
      <c r="O162" s="31"/>
      <c r="P162" s="31"/>
    </row>
    <row r="163" spans="1:16" x14ac:dyDescent="0.3">
      <c r="A163" s="1">
        <v>45390</v>
      </c>
      <c r="B163" t="s">
        <v>57</v>
      </c>
      <c r="C163" s="31">
        <v>2024</v>
      </c>
      <c r="D163" s="31">
        <v>4</v>
      </c>
      <c r="E163" s="31">
        <v>15</v>
      </c>
      <c r="F163" s="31">
        <v>15</v>
      </c>
      <c r="G163">
        <v>0.26601846110024829</v>
      </c>
      <c r="H163">
        <v>1348.1320000000001</v>
      </c>
      <c r="I163">
        <v>0</v>
      </c>
      <c r="J163">
        <v>1348.1320000000001</v>
      </c>
      <c r="K163">
        <v>358.62799999999999</v>
      </c>
      <c r="N163" s="31"/>
      <c r="O163" s="31"/>
      <c r="P163" s="31"/>
    </row>
    <row r="164" spans="1:16" x14ac:dyDescent="0.3">
      <c r="A164" s="1">
        <v>45397</v>
      </c>
      <c r="B164" t="s">
        <v>57</v>
      </c>
      <c r="C164" s="31">
        <v>2024</v>
      </c>
      <c r="D164" s="31">
        <v>4</v>
      </c>
      <c r="E164" s="31">
        <v>16</v>
      </c>
      <c r="F164" s="31">
        <v>16</v>
      </c>
      <c r="G164">
        <v>0.26104884083364882</v>
      </c>
      <c r="H164">
        <v>1135.73</v>
      </c>
      <c r="I164">
        <v>0</v>
      </c>
      <c r="J164">
        <v>1135.73</v>
      </c>
      <c r="K164">
        <v>296.48099999999999</v>
      </c>
      <c r="N164" s="31"/>
      <c r="O164" s="31"/>
      <c r="P164" s="31"/>
    </row>
    <row r="165" spans="1:16" x14ac:dyDescent="0.3">
      <c r="A165" s="1">
        <v>45404</v>
      </c>
      <c r="B165" t="s">
        <v>57</v>
      </c>
      <c r="C165" s="31">
        <v>2024</v>
      </c>
      <c r="D165" s="31">
        <v>4</v>
      </c>
      <c r="E165" s="31">
        <v>17</v>
      </c>
      <c r="F165" s="31">
        <v>17</v>
      </c>
      <c r="G165">
        <v>0.26423052852618167</v>
      </c>
      <c r="H165">
        <v>1259.124</v>
      </c>
      <c r="I165">
        <v>0</v>
      </c>
      <c r="J165">
        <v>1259.124</v>
      </c>
      <c r="K165">
        <v>332.69900000000001</v>
      </c>
      <c r="N165" s="31"/>
      <c r="O165" s="31"/>
      <c r="P165" s="31"/>
    </row>
    <row r="166" spans="1:16" x14ac:dyDescent="0.3">
      <c r="A166" s="1">
        <v>45411</v>
      </c>
      <c r="B166" t="s">
        <v>57</v>
      </c>
      <c r="C166" s="31">
        <v>2024</v>
      </c>
      <c r="D166" s="31">
        <v>4</v>
      </c>
      <c r="E166" s="31">
        <v>18</v>
      </c>
      <c r="F166" s="31">
        <v>18</v>
      </c>
      <c r="G166">
        <v>0.25967044720247778</v>
      </c>
      <c r="H166">
        <v>897.57999999999993</v>
      </c>
      <c r="I166">
        <v>0</v>
      </c>
      <c r="J166">
        <v>897.57999999999993</v>
      </c>
      <c r="K166">
        <v>233.07499999999999</v>
      </c>
      <c r="N166" s="31"/>
      <c r="O166" s="31"/>
      <c r="P166" s="31"/>
    </row>
    <row r="167" spans="1:16" x14ac:dyDescent="0.3">
      <c r="A167" s="1">
        <v>45418</v>
      </c>
      <c r="B167" t="s">
        <v>57</v>
      </c>
      <c r="C167" s="31">
        <v>2024</v>
      </c>
      <c r="D167" s="31">
        <v>5</v>
      </c>
      <c r="E167" s="31">
        <v>19</v>
      </c>
      <c r="F167" s="31">
        <v>19</v>
      </c>
      <c r="H167">
        <v>0</v>
      </c>
      <c r="I167">
        <v>0</v>
      </c>
      <c r="J167">
        <v>0</v>
      </c>
      <c r="K167">
        <v>0</v>
      </c>
      <c r="N167" s="31"/>
      <c r="O167" s="31"/>
      <c r="P167" s="31"/>
    </row>
    <row r="168" spans="1:16" x14ac:dyDescent="0.3">
      <c r="A168" s="1">
        <v>45425</v>
      </c>
      <c r="B168" t="s">
        <v>57</v>
      </c>
      <c r="C168" s="31">
        <v>2024</v>
      </c>
      <c r="D168" s="31">
        <v>5</v>
      </c>
      <c r="E168" s="31">
        <v>20</v>
      </c>
      <c r="F168" s="31">
        <v>20</v>
      </c>
      <c r="G168">
        <v>0.2504583079659945</v>
      </c>
      <c r="H168">
        <v>2358.6759999999999</v>
      </c>
      <c r="I168">
        <v>0</v>
      </c>
      <c r="J168">
        <v>2358.6759999999999</v>
      </c>
      <c r="K168">
        <v>590.75</v>
      </c>
      <c r="N168" s="31"/>
      <c r="O168" s="31"/>
      <c r="P168" s="31"/>
    </row>
    <row r="169" spans="1:16" x14ac:dyDescent="0.3">
      <c r="A169" s="1">
        <v>45432</v>
      </c>
      <c r="B169" t="s">
        <v>57</v>
      </c>
      <c r="C169" s="31">
        <v>2024</v>
      </c>
      <c r="D169" s="31">
        <v>5</v>
      </c>
      <c r="E169" s="31">
        <v>21</v>
      </c>
      <c r="F169" s="31">
        <v>21</v>
      </c>
      <c r="G169">
        <v>0.24580037424513049</v>
      </c>
      <c r="H169">
        <v>940.56000000000006</v>
      </c>
      <c r="I169">
        <v>0</v>
      </c>
      <c r="J169">
        <v>940.56000000000006</v>
      </c>
      <c r="K169">
        <v>231.19</v>
      </c>
      <c r="N169" s="31"/>
      <c r="O169" s="31"/>
      <c r="P169" s="31"/>
    </row>
    <row r="170" spans="1:16" x14ac:dyDescent="0.3">
      <c r="A170" s="1">
        <v>45439</v>
      </c>
      <c r="B170" t="s">
        <v>57</v>
      </c>
      <c r="C170" s="31">
        <v>2024</v>
      </c>
      <c r="D170" s="31">
        <v>5</v>
      </c>
      <c r="E170" s="31">
        <v>22</v>
      </c>
      <c r="F170" s="31">
        <v>22</v>
      </c>
      <c r="G170">
        <v>0.2423676454084194</v>
      </c>
      <c r="H170">
        <v>846.495</v>
      </c>
      <c r="I170">
        <v>0</v>
      </c>
      <c r="J170">
        <v>846.495</v>
      </c>
      <c r="K170">
        <v>205.16300000000001</v>
      </c>
      <c r="N170" s="31"/>
      <c r="O170" s="31"/>
      <c r="P170" s="31"/>
    </row>
    <row r="171" spans="1:16" x14ac:dyDescent="0.3">
      <c r="A171" s="1">
        <v>45446</v>
      </c>
      <c r="B171" t="s">
        <v>57</v>
      </c>
      <c r="C171" s="31">
        <v>2024</v>
      </c>
      <c r="D171" s="31">
        <v>6</v>
      </c>
      <c r="E171" s="31">
        <v>23</v>
      </c>
      <c r="F171" s="31">
        <v>23</v>
      </c>
      <c r="G171">
        <v>0.2342066132428775</v>
      </c>
      <c r="H171">
        <v>1195.722</v>
      </c>
      <c r="I171">
        <v>0</v>
      </c>
      <c r="J171">
        <v>1195.722</v>
      </c>
      <c r="K171">
        <v>280.04599999999999</v>
      </c>
      <c r="N171" s="31"/>
      <c r="O171" s="31"/>
      <c r="P171" s="31"/>
    </row>
    <row r="172" spans="1:16" x14ac:dyDescent="0.3">
      <c r="A172" s="1">
        <v>45453</v>
      </c>
      <c r="B172" t="s">
        <v>57</v>
      </c>
      <c r="C172" s="31">
        <v>2024</v>
      </c>
      <c r="D172" s="31">
        <v>6</v>
      </c>
      <c r="E172" s="31">
        <v>24</v>
      </c>
      <c r="F172" s="31">
        <v>24</v>
      </c>
      <c r="G172">
        <v>0.22098498307742701</v>
      </c>
      <c r="H172">
        <v>1007.53</v>
      </c>
      <c r="I172">
        <v>0</v>
      </c>
      <c r="J172">
        <v>1007.53</v>
      </c>
      <c r="K172">
        <v>222.649</v>
      </c>
      <c r="N172" s="31"/>
      <c r="O172" s="31"/>
      <c r="P172" s="31"/>
    </row>
    <row r="173" spans="1:16" x14ac:dyDescent="0.3">
      <c r="A173" s="1">
        <v>45460</v>
      </c>
      <c r="B173" t="s">
        <v>57</v>
      </c>
      <c r="C173" s="31">
        <v>2024</v>
      </c>
      <c r="D173" s="31">
        <v>6</v>
      </c>
      <c r="E173" s="31">
        <v>25</v>
      </c>
      <c r="F173" s="31">
        <v>25</v>
      </c>
      <c r="G173">
        <v>0.22536711082810221</v>
      </c>
      <c r="H173">
        <v>929.69200000000001</v>
      </c>
      <c r="I173">
        <v>0</v>
      </c>
      <c r="J173">
        <v>929.69200000000001</v>
      </c>
      <c r="K173">
        <v>209.52199999999999</v>
      </c>
      <c r="N173" s="31"/>
      <c r="O173" s="31"/>
      <c r="P173" s="31"/>
    </row>
    <row r="174" spans="1:16" x14ac:dyDescent="0.3">
      <c r="A174" s="1">
        <v>45467</v>
      </c>
      <c r="B174" t="s">
        <v>57</v>
      </c>
      <c r="C174" s="31">
        <v>2024</v>
      </c>
      <c r="D174" s="31">
        <v>6</v>
      </c>
      <c r="E174" s="31">
        <v>26</v>
      </c>
      <c r="F174" s="31">
        <v>26</v>
      </c>
      <c r="G174">
        <v>0.2209631889595392</v>
      </c>
      <c r="H174">
        <v>1227.4849999999999</v>
      </c>
      <c r="I174">
        <v>0</v>
      </c>
      <c r="J174">
        <v>1227.4849999999999</v>
      </c>
      <c r="K174">
        <v>271.22899999999998</v>
      </c>
      <c r="N174" s="31"/>
      <c r="O174" s="31"/>
      <c r="P174" s="31"/>
    </row>
    <row r="175" spans="1:16" x14ac:dyDescent="0.3">
      <c r="A175" s="1">
        <v>45474</v>
      </c>
      <c r="B175" t="s">
        <v>57</v>
      </c>
      <c r="C175" s="31">
        <v>2024</v>
      </c>
      <c r="D175" s="31">
        <v>7</v>
      </c>
      <c r="E175" s="31">
        <v>27</v>
      </c>
      <c r="F175" s="31">
        <v>27</v>
      </c>
      <c r="G175">
        <v>0.23016211049903831</v>
      </c>
      <c r="H175">
        <v>1270.183</v>
      </c>
      <c r="I175">
        <v>0</v>
      </c>
      <c r="J175">
        <v>1270.183</v>
      </c>
      <c r="K175">
        <v>292.34800000000001</v>
      </c>
      <c r="N175" s="31"/>
      <c r="O175" s="31"/>
      <c r="P175" s="31"/>
    </row>
    <row r="176" spans="1:16" x14ac:dyDescent="0.3">
      <c r="A176" s="1">
        <v>45481</v>
      </c>
      <c r="B176" t="s">
        <v>57</v>
      </c>
      <c r="C176" s="31">
        <v>2024</v>
      </c>
      <c r="D176" s="31">
        <v>7</v>
      </c>
      <c r="E176" s="31">
        <v>28</v>
      </c>
      <c r="F176" s="31">
        <v>28</v>
      </c>
      <c r="G176">
        <v>0.2159238628981168</v>
      </c>
      <c r="H176">
        <v>1611.6189999999999</v>
      </c>
      <c r="I176">
        <v>0</v>
      </c>
      <c r="J176">
        <v>1611.6189999999999</v>
      </c>
      <c r="K176">
        <v>347.98700000000002</v>
      </c>
      <c r="N176" s="31"/>
      <c r="O176" s="31"/>
      <c r="P176" s="31"/>
    </row>
    <row r="177" spans="1:16" x14ac:dyDescent="0.3">
      <c r="A177" s="1">
        <v>45488</v>
      </c>
      <c r="B177" t="s">
        <v>57</v>
      </c>
      <c r="C177" s="31">
        <v>2024</v>
      </c>
      <c r="D177" s="31">
        <v>7</v>
      </c>
      <c r="E177" s="31">
        <v>29</v>
      </c>
      <c r="F177" s="31">
        <v>29</v>
      </c>
      <c r="G177">
        <v>0.2141497925415452</v>
      </c>
      <c r="H177">
        <v>2149.346</v>
      </c>
      <c r="I177">
        <v>0</v>
      </c>
      <c r="J177">
        <v>2149.346</v>
      </c>
      <c r="K177">
        <v>460.28199999999998</v>
      </c>
      <c r="N177" s="31"/>
      <c r="O177" s="31"/>
      <c r="P177" s="31"/>
    </row>
    <row r="178" spans="1:16" x14ac:dyDescent="0.3">
      <c r="A178" s="1">
        <v>45495</v>
      </c>
      <c r="B178" t="s">
        <v>57</v>
      </c>
      <c r="C178" s="31">
        <v>2024</v>
      </c>
      <c r="D178" s="31">
        <v>7</v>
      </c>
      <c r="E178" s="31">
        <v>30</v>
      </c>
      <c r="F178" s="31">
        <v>30</v>
      </c>
      <c r="G178">
        <v>0.21547352187723329</v>
      </c>
      <c r="H178">
        <v>2499.0819999999999</v>
      </c>
      <c r="I178">
        <v>0</v>
      </c>
      <c r="J178">
        <v>2499.0819999999999</v>
      </c>
      <c r="K178">
        <v>538.48599999999999</v>
      </c>
      <c r="N178" s="31"/>
      <c r="O178" s="31"/>
      <c r="P178" s="31"/>
    </row>
    <row r="179" spans="1:16" x14ac:dyDescent="0.3">
      <c r="A179" s="40">
        <v>45507</v>
      </c>
      <c r="B179" t="s">
        <v>57</v>
      </c>
      <c r="C179" s="31">
        <v>2024</v>
      </c>
      <c r="D179" s="31">
        <v>8</v>
      </c>
      <c r="E179" s="31">
        <v>31</v>
      </c>
      <c r="G179" s="41">
        <f>+K179/H179</f>
        <v>0.21720708479036929</v>
      </c>
      <c r="H179">
        <v>2329.2150000000001</v>
      </c>
      <c r="K179">
        <v>505.92200000000003</v>
      </c>
      <c r="N179" s="31"/>
      <c r="O179" s="31"/>
      <c r="P179" s="31"/>
    </row>
    <row r="180" spans="1:16" x14ac:dyDescent="0.3">
      <c r="A180" s="40">
        <v>45514</v>
      </c>
      <c r="B180" t="s">
        <v>57</v>
      </c>
      <c r="C180" s="31">
        <v>2024</v>
      </c>
      <c r="D180" s="31">
        <v>8</v>
      </c>
      <c r="E180" s="31">
        <v>32</v>
      </c>
      <c r="G180" s="41">
        <f t="shared" ref="G180:G184" si="3">+K180/H180</f>
        <v>0.21988832372817152</v>
      </c>
      <c r="H180">
        <v>2074.9259999999999</v>
      </c>
      <c r="K180">
        <v>456.25200000000001</v>
      </c>
      <c r="N180" s="31"/>
      <c r="O180" s="31"/>
      <c r="P180" s="31"/>
    </row>
    <row r="181" spans="1:16" x14ac:dyDescent="0.3">
      <c r="A181" s="40">
        <v>45521</v>
      </c>
      <c r="B181" t="s">
        <v>57</v>
      </c>
      <c r="C181" s="31">
        <v>2024</v>
      </c>
      <c r="D181" s="31">
        <v>8</v>
      </c>
      <c r="E181" s="31">
        <v>33</v>
      </c>
      <c r="G181" s="41">
        <f t="shared" si="3"/>
        <v>0.21587418608661196</v>
      </c>
      <c r="H181">
        <v>3578.2369999999996</v>
      </c>
      <c r="K181">
        <v>772.44900000000007</v>
      </c>
      <c r="N181" s="31"/>
      <c r="O181" s="31"/>
      <c r="P181" s="31"/>
    </row>
    <row r="182" spans="1:16" x14ac:dyDescent="0.3">
      <c r="A182" s="40">
        <v>45528</v>
      </c>
      <c r="B182" t="s">
        <v>57</v>
      </c>
      <c r="C182" s="31">
        <v>2024</v>
      </c>
      <c r="D182" s="31">
        <v>8</v>
      </c>
      <c r="E182" s="31">
        <v>34</v>
      </c>
      <c r="G182" s="41">
        <f t="shared" si="3"/>
        <v>0.21510024580773457</v>
      </c>
      <c r="H182">
        <v>4004.7559999999999</v>
      </c>
      <c r="K182">
        <v>861.42399999999986</v>
      </c>
      <c r="N182" s="31"/>
      <c r="O182" s="31"/>
      <c r="P182" s="31"/>
    </row>
    <row r="183" spans="1:16" x14ac:dyDescent="0.3">
      <c r="A183" s="40">
        <v>45535</v>
      </c>
      <c r="B183" t="s">
        <v>57</v>
      </c>
      <c r="C183" s="31">
        <v>2024</v>
      </c>
      <c r="D183" s="31">
        <v>8</v>
      </c>
      <c r="E183" s="31">
        <v>35</v>
      </c>
      <c r="G183" s="41">
        <f t="shared" si="3"/>
        <v>0.210975075223653</v>
      </c>
      <c r="H183">
        <v>3543.1009999999997</v>
      </c>
      <c r="K183">
        <v>747.50600000000009</v>
      </c>
      <c r="N183" s="31"/>
      <c r="O183" s="31"/>
      <c r="P183" s="31"/>
    </row>
    <row r="184" spans="1:16" x14ac:dyDescent="0.3">
      <c r="A184" s="40">
        <v>45542</v>
      </c>
      <c r="B184" t="s">
        <v>57</v>
      </c>
      <c r="C184" s="31">
        <v>2024</v>
      </c>
      <c r="D184" s="31">
        <v>9</v>
      </c>
      <c r="E184" s="31">
        <v>36</v>
      </c>
      <c r="G184" s="41">
        <f t="shared" si="3"/>
        <v>0.21084457259462819</v>
      </c>
      <c r="H184">
        <v>4551.6040000000003</v>
      </c>
      <c r="K184">
        <v>959.68100000000015</v>
      </c>
      <c r="N184" s="31"/>
      <c r="O184" s="31"/>
      <c r="P184" s="31"/>
    </row>
    <row r="185" spans="1:16" x14ac:dyDescent="0.3">
      <c r="N185" s="31"/>
      <c r="O185" s="31"/>
      <c r="P185" s="31"/>
    </row>
    <row r="186" spans="1:16" x14ac:dyDescent="0.3">
      <c r="N186" s="31"/>
      <c r="O186" s="31"/>
      <c r="P186" s="31"/>
    </row>
    <row r="187" spans="1:16" x14ac:dyDescent="0.3">
      <c r="N187" s="31"/>
      <c r="O187" s="31"/>
      <c r="P187" s="31"/>
    </row>
    <row r="188" spans="1:16" x14ac:dyDescent="0.3">
      <c r="N188" s="31"/>
      <c r="O188" s="31"/>
      <c r="P188" s="31"/>
    </row>
    <row r="189" spans="1:16" x14ac:dyDescent="0.3">
      <c r="N189" s="31"/>
      <c r="O189" s="31"/>
      <c r="P189" s="31"/>
    </row>
    <row r="190" spans="1:16" x14ac:dyDescent="0.3">
      <c r="N190" s="31"/>
      <c r="O190" s="31"/>
      <c r="P190" s="31"/>
    </row>
    <row r="191" spans="1:16" x14ac:dyDescent="0.3">
      <c r="N191" s="31"/>
      <c r="O191" s="31"/>
      <c r="P191" s="31"/>
    </row>
    <row r="192" spans="1:16" x14ac:dyDescent="0.3">
      <c r="N192" s="31"/>
      <c r="O192" s="31"/>
      <c r="P192" s="31"/>
    </row>
    <row r="193" spans="14:16" x14ac:dyDescent="0.3">
      <c r="N193" s="31"/>
      <c r="O193" s="31"/>
      <c r="P193" s="31"/>
    </row>
  </sheetData>
  <mergeCells count="12">
    <mergeCell ref="O2:O6"/>
    <mergeCell ref="O7:O10"/>
    <mergeCell ref="O11:O14"/>
    <mergeCell ref="O15:O18"/>
    <mergeCell ref="O45:O49"/>
    <mergeCell ref="O50:O53"/>
    <mergeCell ref="O19:O23"/>
    <mergeCell ref="O24:O27"/>
    <mergeCell ref="O28:O31"/>
    <mergeCell ref="O32:O36"/>
    <mergeCell ref="O37:O40"/>
    <mergeCell ref="O41:O44"/>
  </mergeCells>
  <pageMargins left="0.75" right="0.75" top="1" bottom="1" header="0.5" footer="0.5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CB79-4748-4C67-9091-BCACCDE6824E}">
  <dimension ref="A1:L70"/>
  <sheetViews>
    <sheetView workbookViewId="0">
      <selection activeCell="B7" sqref="B7"/>
    </sheetView>
  </sheetViews>
  <sheetFormatPr baseColWidth="10" defaultRowHeight="14.4" x14ac:dyDescent="0.3"/>
  <sheetData>
    <row r="1" spans="1:12" x14ac:dyDescent="0.3">
      <c r="A1" s="42" t="s">
        <v>7</v>
      </c>
      <c r="B1" s="42" t="s">
        <v>8</v>
      </c>
      <c r="C1" s="42" t="s">
        <v>59</v>
      </c>
      <c r="D1" s="42" t="s">
        <v>60</v>
      </c>
      <c r="E1" s="43" t="s">
        <v>0</v>
      </c>
      <c r="F1" s="43" t="s">
        <v>61</v>
      </c>
      <c r="G1" s="43" t="s">
        <v>62</v>
      </c>
      <c r="H1" s="44" t="s">
        <v>63</v>
      </c>
      <c r="I1" s="44" t="s">
        <v>64</v>
      </c>
      <c r="J1" s="45" t="s">
        <v>65</v>
      </c>
      <c r="K1" s="44" t="s">
        <v>63</v>
      </c>
      <c r="L1" s="44" t="s">
        <v>64</v>
      </c>
    </row>
    <row r="2" spans="1:12" x14ac:dyDescent="0.3">
      <c r="A2">
        <v>2024</v>
      </c>
      <c r="B2" t="s">
        <v>66</v>
      </c>
      <c r="C2">
        <v>7</v>
      </c>
      <c r="D2">
        <v>1</v>
      </c>
      <c r="E2" s="46">
        <v>45474</v>
      </c>
      <c r="F2">
        <v>27</v>
      </c>
      <c r="G2">
        <v>27</v>
      </c>
      <c r="H2" s="44">
        <v>0</v>
      </c>
      <c r="I2" s="44">
        <v>0</v>
      </c>
      <c r="J2" s="45" t="s">
        <v>67</v>
      </c>
    </row>
    <row r="3" spans="1:12" x14ac:dyDescent="0.3">
      <c r="A3">
        <v>2024</v>
      </c>
      <c r="B3" t="s">
        <v>66</v>
      </c>
      <c r="C3">
        <v>7</v>
      </c>
      <c r="D3">
        <v>2</v>
      </c>
      <c r="E3" s="46">
        <v>45475</v>
      </c>
      <c r="F3">
        <v>27</v>
      </c>
      <c r="G3">
        <v>27</v>
      </c>
      <c r="H3" s="44">
        <v>306.09699999999998</v>
      </c>
      <c r="I3" s="44">
        <v>69.53</v>
      </c>
      <c r="J3" s="45">
        <v>0.22715021708804731</v>
      </c>
    </row>
    <row r="4" spans="1:12" x14ac:dyDescent="0.3">
      <c r="A4">
        <v>2024</v>
      </c>
      <c r="B4" t="s">
        <v>66</v>
      </c>
      <c r="C4">
        <v>7</v>
      </c>
      <c r="D4">
        <v>3</v>
      </c>
      <c r="E4" s="46">
        <v>45476</v>
      </c>
      <c r="F4">
        <v>27</v>
      </c>
      <c r="G4">
        <v>27</v>
      </c>
      <c r="H4" s="44">
        <v>209.10400000000001</v>
      </c>
      <c r="I4" s="44">
        <v>49.923000000000002</v>
      </c>
      <c r="J4" s="45">
        <v>0.2387472262606167</v>
      </c>
    </row>
    <row r="5" spans="1:12" x14ac:dyDescent="0.3">
      <c r="A5">
        <v>2024</v>
      </c>
      <c r="B5" t="s">
        <v>66</v>
      </c>
      <c r="C5">
        <v>7</v>
      </c>
      <c r="D5">
        <v>4</v>
      </c>
      <c r="E5" s="46">
        <v>45477</v>
      </c>
      <c r="F5">
        <v>27</v>
      </c>
      <c r="G5">
        <v>27</v>
      </c>
      <c r="H5" s="44">
        <v>197.136</v>
      </c>
      <c r="I5" s="44">
        <v>43.542999999999999</v>
      </c>
      <c r="J5" s="45">
        <v>0.2208779725671618</v>
      </c>
    </row>
    <row r="6" spans="1:12" x14ac:dyDescent="0.3">
      <c r="A6">
        <v>2024</v>
      </c>
      <c r="B6" t="s">
        <v>66</v>
      </c>
      <c r="C6">
        <v>7</v>
      </c>
      <c r="D6">
        <v>5</v>
      </c>
      <c r="E6" s="46">
        <v>45478</v>
      </c>
      <c r="F6">
        <v>27</v>
      </c>
      <c r="G6">
        <v>27</v>
      </c>
      <c r="H6" s="44">
        <v>294.42599999999999</v>
      </c>
      <c r="I6" s="44">
        <v>69.516999999999996</v>
      </c>
      <c r="J6" s="45">
        <v>0.23611026200131779</v>
      </c>
    </row>
    <row r="7" spans="1:12" x14ac:dyDescent="0.3">
      <c r="A7">
        <v>2024</v>
      </c>
      <c r="B7" t="s">
        <v>66</v>
      </c>
      <c r="C7">
        <v>7</v>
      </c>
      <c r="D7">
        <v>6</v>
      </c>
      <c r="E7" s="46">
        <v>45479</v>
      </c>
      <c r="F7">
        <v>27</v>
      </c>
      <c r="G7">
        <v>27</v>
      </c>
      <c r="H7" s="44">
        <v>263.42</v>
      </c>
      <c r="I7" s="44">
        <v>59.835000000000001</v>
      </c>
      <c r="J7" s="45">
        <v>0.22714676182522209</v>
      </c>
      <c r="K7" s="44">
        <f>+SUM(H2:H7)</f>
        <v>1270.183</v>
      </c>
      <c r="L7" s="44">
        <f>+SUM(I2:I7)</f>
        <v>292.34800000000001</v>
      </c>
    </row>
    <row r="8" spans="1:12" x14ac:dyDescent="0.3">
      <c r="A8">
        <v>2024</v>
      </c>
      <c r="B8" t="s">
        <v>66</v>
      </c>
      <c r="C8">
        <v>7</v>
      </c>
      <c r="D8">
        <v>7</v>
      </c>
      <c r="E8" s="46">
        <v>45480</v>
      </c>
      <c r="F8">
        <v>27</v>
      </c>
      <c r="G8">
        <v>28</v>
      </c>
      <c r="H8" s="44">
        <v>0</v>
      </c>
      <c r="I8" s="44">
        <v>0</v>
      </c>
      <c r="J8" s="45" t="s">
        <v>67</v>
      </c>
    </row>
    <row r="9" spans="1:12" x14ac:dyDescent="0.3">
      <c r="A9">
        <v>2024</v>
      </c>
      <c r="B9" t="s">
        <v>66</v>
      </c>
      <c r="C9">
        <v>7</v>
      </c>
      <c r="D9">
        <v>8</v>
      </c>
      <c r="E9" s="46">
        <v>45481</v>
      </c>
      <c r="F9">
        <v>28</v>
      </c>
      <c r="G9">
        <v>28</v>
      </c>
      <c r="H9" s="44">
        <v>209.06399999999999</v>
      </c>
      <c r="I9" s="44">
        <v>45.616</v>
      </c>
      <c r="J9" s="45">
        <v>0.218191558565798</v>
      </c>
    </row>
    <row r="10" spans="1:12" x14ac:dyDescent="0.3">
      <c r="A10">
        <v>2024</v>
      </c>
      <c r="B10" t="s">
        <v>66</v>
      </c>
      <c r="C10">
        <v>7</v>
      </c>
      <c r="D10">
        <v>9</v>
      </c>
      <c r="E10" s="46">
        <v>45482</v>
      </c>
      <c r="F10">
        <v>28</v>
      </c>
      <c r="G10">
        <v>28</v>
      </c>
      <c r="H10" s="44">
        <v>264.63</v>
      </c>
      <c r="I10" s="44">
        <v>56.302</v>
      </c>
      <c r="J10" s="45">
        <v>0.21275743490911839</v>
      </c>
    </row>
    <row r="11" spans="1:12" x14ac:dyDescent="0.3">
      <c r="A11">
        <v>2024</v>
      </c>
      <c r="B11" t="s">
        <v>66</v>
      </c>
      <c r="C11">
        <v>7</v>
      </c>
      <c r="D11">
        <v>10</v>
      </c>
      <c r="E11" s="46">
        <v>45483</v>
      </c>
      <c r="F11">
        <v>28</v>
      </c>
      <c r="G11">
        <v>28</v>
      </c>
      <c r="H11" s="44">
        <v>281.25</v>
      </c>
      <c r="I11" s="44">
        <v>60.383000000000003</v>
      </c>
      <c r="J11" s="45">
        <v>0.21469511111111109</v>
      </c>
    </row>
    <row r="12" spans="1:12" x14ac:dyDescent="0.3">
      <c r="A12">
        <v>2024</v>
      </c>
      <c r="B12" t="s">
        <v>66</v>
      </c>
      <c r="C12">
        <v>7</v>
      </c>
      <c r="D12">
        <v>11</v>
      </c>
      <c r="E12" s="46">
        <v>45484</v>
      </c>
      <c r="F12">
        <v>28</v>
      </c>
      <c r="G12">
        <v>28</v>
      </c>
      <c r="H12" s="44">
        <v>254.94</v>
      </c>
      <c r="I12" s="44">
        <v>54.932000000000002</v>
      </c>
      <c r="J12" s="45">
        <v>0.21547030673884049</v>
      </c>
    </row>
    <row r="13" spans="1:12" x14ac:dyDescent="0.3">
      <c r="A13">
        <v>2024</v>
      </c>
      <c r="B13" t="s">
        <v>66</v>
      </c>
      <c r="C13">
        <v>7</v>
      </c>
      <c r="D13">
        <v>12</v>
      </c>
      <c r="E13" s="46">
        <v>45485</v>
      </c>
      <c r="F13">
        <v>28</v>
      </c>
      <c r="G13">
        <v>28</v>
      </c>
      <c r="H13" s="44">
        <v>320.12400000000002</v>
      </c>
      <c r="I13" s="44">
        <v>69.424000000000007</v>
      </c>
      <c r="J13" s="45">
        <v>0.21686596443878001</v>
      </c>
    </row>
    <row r="14" spans="1:12" x14ac:dyDescent="0.3">
      <c r="A14">
        <v>2024</v>
      </c>
      <c r="B14" t="s">
        <v>66</v>
      </c>
      <c r="C14">
        <v>7</v>
      </c>
      <c r="D14">
        <v>13</v>
      </c>
      <c r="E14" s="46">
        <v>45486</v>
      </c>
      <c r="F14">
        <v>28</v>
      </c>
      <c r="G14">
        <v>28</v>
      </c>
      <c r="H14" s="44">
        <v>281.61099999999999</v>
      </c>
      <c r="I14" s="44">
        <v>61.33</v>
      </c>
      <c r="J14" s="45">
        <v>0.21778268604564449</v>
      </c>
      <c r="K14" s="44">
        <f>+SUM(H8:H14)</f>
        <v>1611.6190000000001</v>
      </c>
      <c r="L14" s="44">
        <f>+SUM(I8:I14)</f>
        <v>347.98700000000002</v>
      </c>
    </row>
    <row r="15" spans="1:12" x14ac:dyDescent="0.3">
      <c r="A15">
        <v>2024</v>
      </c>
      <c r="B15" t="s">
        <v>66</v>
      </c>
      <c r="C15">
        <v>7</v>
      </c>
      <c r="D15">
        <v>14</v>
      </c>
      <c r="E15" s="46">
        <v>45487</v>
      </c>
      <c r="F15">
        <v>28</v>
      </c>
      <c r="G15">
        <v>29</v>
      </c>
      <c r="H15" s="44">
        <v>0</v>
      </c>
      <c r="I15" s="44">
        <v>0</v>
      </c>
      <c r="J15" s="45" t="s">
        <v>67</v>
      </c>
    </row>
    <row r="16" spans="1:12" x14ac:dyDescent="0.3">
      <c r="A16">
        <v>2024</v>
      </c>
      <c r="B16" t="s">
        <v>66</v>
      </c>
      <c r="C16">
        <v>7</v>
      </c>
      <c r="D16">
        <v>15</v>
      </c>
      <c r="E16" s="46">
        <v>45488</v>
      </c>
      <c r="F16">
        <v>29</v>
      </c>
      <c r="G16">
        <v>29</v>
      </c>
      <c r="H16" s="44">
        <v>326.48</v>
      </c>
      <c r="I16" s="44">
        <v>72.271000000000001</v>
      </c>
      <c r="J16" s="45">
        <v>0.22136424895858861</v>
      </c>
    </row>
    <row r="17" spans="1:12" x14ac:dyDescent="0.3">
      <c r="A17">
        <v>2024</v>
      </c>
      <c r="B17" t="s">
        <v>66</v>
      </c>
      <c r="C17">
        <v>7</v>
      </c>
      <c r="D17">
        <v>16</v>
      </c>
      <c r="E17" s="46">
        <v>45489</v>
      </c>
      <c r="F17">
        <v>29</v>
      </c>
      <c r="G17">
        <v>29</v>
      </c>
      <c r="H17" s="44">
        <v>484.72199999999998</v>
      </c>
      <c r="I17" s="44">
        <v>107.569</v>
      </c>
      <c r="J17" s="45">
        <v>0.2219189556075441</v>
      </c>
    </row>
    <row r="18" spans="1:12" x14ac:dyDescent="0.3">
      <c r="A18">
        <v>2024</v>
      </c>
      <c r="B18" t="s">
        <v>66</v>
      </c>
      <c r="C18">
        <v>7</v>
      </c>
      <c r="D18">
        <v>17</v>
      </c>
      <c r="E18" s="46">
        <v>45490</v>
      </c>
      <c r="F18">
        <v>29</v>
      </c>
      <c r="G18">
        <v>29</v>
      </c>
      <c r="H18" s="44">
        <v>642.87300000000005</v>
      </c>
      <c r="I18" s="44">
        <v>135.42400000000001</v>
      </c>
      <c r="J18" s="45">
        <v>0.21065435941468999</v>
      </c>
    </row>
    <row r="19" spans="1:12" x14ac:dyDescent="0.3">
      <c r="A19">
        <v>2024</v>
      </c>
      <c r="B19" t="s">
        <v>66</v>
      </c>
      <c r="C19">
        <v>7</v>
      </c>
      <c r="D19">
        <v>18</v>
      </c>
      <c r="E19" s="46">
        <v>45491</v>
      </c>
      <c r="F19">
        <v>29</v>
      </c>
      <c r="G19">
        <v>29</v>
      </c>
      <c r="H19" s="44">
        <v>158.41200000000001</v>
      </c>
      <c r="I19" s="44">
        <v>32.813000000000002</v>
      </c>
      <c r="J19" s="45">
        <v>0.2071370855743252</v>
      </c>
    </row>
    <row r="20" spans="1:12" x14ac:dyDescent="0.3">
      <c r="A20">
        <v>2024</v>
      </c>
      <c r="B20" t="s">
        <v>66</v>
      </c>
      <c r="C20">
        <v>7</v>
      </c>
      <c r="D20">
        <v>19</v>
      </c>
      <c r="E20" s="46">
        <v>45492</v>
      </c>
      <c r="F20">
        <v>29</v>
      </c>
      <c r="G20">
        <v>29</v>
      </c>
      <c r="H20" s="44">
        <v>327.79500000000002</v>
      </c>
      <c r="I20" s="44">
        <v>68.617000000000004</v>
      </c>
      <c r="J20" s="45">
        <v>0.20932900135755581</v>
      </c>
    </row>
    <row r="21" spans="1:12" x14ac:dyDescent="0.3">
      <c r="A21">
        <v>2024</v>
      </c>
      <c r="B21" t="s">
        <v>66</v>
      </c>
      <c r="C21">
        <v>7</v>
      </c>
      <c r="D21">
        <v>20</v>
      </c>
      <c r="E21" s="46">
        <v>45493</v>
      </c>
      <c r="F21">
        <v>29</v>
      </c>
      <c r="G21">
        <v>29</v>
      </c>
      <c r="H21" s="44">
        <v>209.06399999999999</v>
      </c>
      <c r="I21" s="44">
        <v>43.588000000000001</v>
      </c>
      <c r="J21" s="45">
        <v>0.2084911797344354</v>
      </c>
      <c r="K21" s="44">
        <f>+SUM(H15:H21)</f>
        <v>2149.346</v>
      </c>
      <c r="L21" s="44">
        <f>+SUM(I15:I21)</f>
        <v>460.28200000000004</v>
      </c>
    </row>
    <row r="22" spans="1:12" x14ac:dyDescent="0.3">
      <c r="A22">
        <v>2024</v>
      </c>
      <c r="B22" t="s">
        <v>66</v>
      </c>
      <c r="C22">
        <v>7</v>
      </c>
      <c r="D22">
        <v>21</v>
      </c>
      <c r="E22" s="46">
        <v>45494</v>
      </c>
      <c r="F22">
        <v>29</v>
      </c>
      <c r="G22">
        <v>30</v>
      </c>
      <c r="H22" s="44">
        <v>0</v>
      </c>
      <c r="I22" s="44">
        <v>0</v>
      </c>
      <c r="J22" s="45" t="s">
        <v>67</v>
      </c>
    </row>
    <row r="23" spans="1:12" x14ac:dyDescent="0.3">
      <c r="A23">
        <v>2024</v>
      </c>
      <c r="B23" t="s">
        <v>66</v>
      </c>
      <c r="C23">
        <v>7</v>
      </c>
      <c r="D23">
        <v>22</v>
      </c>
      <c r="E23" s="46">
        <v>45495</v>
      </c>
      <c r="F23">
        <v>30</v>
      </c>
      <c r="G23">
        <v>30</v>
      </c>
      <c r="H23" s="44">
        <v>675.81600000000003</v>
      </c>
      <c r="I23" s="44">
        <v>136.589</v>
      </c>
      <c r="J23" s="45">
        <v>0.2021097458479823</v>
      </c>
    </row>
    <row r="24" spans="1:12" x14ac:dyDescent="0.3">
      <c r="A24">
        <v>2024</v>
      </c>
      <c r="B24" t="s">
        <v>66</v>
      </c>
      <c r="C24">
        <v>7</v>
      </c>
      <c r="D24">
        <v>23</v>
      </c>
      <c r="E24" s="46">
        <v>45496</v>
      </c>
      <c r="F24">
        <v>30</v>
      </c>
      <c r="G24">
        <v>30</v>
      </c>
      <c r="H24" s="44">
        <v>201.11199999999999</v>
      </c>
      <c r="I24" s="44">
        <v>42.134999999999998</v>
      </c>
      <c r="J24" s="45">
        <v>0.20951012371216041</v>
      </c>
    </row>
    <row r="25" spans="1:12" x14ac:dyDescent="0.3">
      <c r="A25">
        <v>2024</v>
      </c>
      <c r="B25" t="s">
        <v>66</v>
      </c>
      <c r="C25">
        <v>7</v>
      </c>
      <c r="D25">
        <v>24</v>
      </c>
      <c r="E25" s="46">
        <v>45497</v>
      </c>
      <c r="F25">
        <v>30</v>
      </c>
      <c r="G25">
        <v>30</v>
      </c>
      <c r="H25" s="44">
        <v>296.20999999999998</v>
      </c>
      <c r="I25" s="44">
        <v>64.774000000000001</v>
      </c>
      <c r="J25" s="45">
        <v>0.21867593936734081</v>
      </c>
    </row>
    <row r="26" spans="1:12" x14ac:dyDescent="0.3">
      <c r="A26">
        <v>2024</v>
      </c>
      <c r="B26" t="s">
        <v>66</v>
      </c>
      <c r="C26">
        <v>7</v>
      </c>
      <c r="D26">
        <v>25</v>
      </c>
      <c r="E26" s="46">
        <v>45498</v>
      </c>
      <c r="F26">
        <v>30</v>
      </c>
      <c r="G26">
        <v>30</v>
      </c>
      <c r="H26" s="44">
        <v>331.916</v>
      </c>
      <c r="I26" s="44">
        <v>74.947000000000003</v>
      </c>
      <c r="J26" s="45">
        <v>0.2258011063040046</v>
      </c>
    </row>
    <row r="27" spans="1:12" x14ac:dyDescent="0.3">
      <c r="A27">
        <v>2024</v>
      </c>
      <c r="B27" t="s">
        <v>66</v>
      </c>
      <c r="C27">
        <v>7</v>
      </c>
      <c r="D27">
        <v>26</v>
      </c>
      <c r="E27" s="46">
        <v>45499</v>
      </c>
      <c r="F27">
        <v>30</v>
      </c>
      <c r="G27">
        <v>30</v>
      </c>
      <c r="H27" s="44">
        <v>322.24400000000003</v>
      </c>
      <c r="I27" s="44">
        <v>71.242999999999995</v>
      </c>
      <c r="J27" s="45">
        <v>0.22108402328670201</v>
      </c>
    </row>
    <row r="28" spans="1:12" x14ac:dyDescent="0.3">
      <c r="A28">
        <v>2024</v>
      </c>
      <c r="B28" t="s">
        <v>66</v>
      </c>
      <c r="C28">
        <v>7</v>
      </c>
      <c r="D28">
        <v>27</v>
      </c>
      <c r="E28" s="46">
        <v>45500</v>
      </c>
      <c r="F28">
        <v>30</v>
      </c>
      <c r="G28">
        <v>30</v>
      </c>
      <c r="H28" s="44">
        <v>671.78399999999999</v>
      </c>
      <c r="I28" s="44">
        <v>148.798</v>
      </c>
      <c r="J28" s="45">
        <v>0.22149679063508509</v>
      </c>
      <c r="K28" s="44">
        <f>+SUM(H22:H28)</f>
        <v>2499.0819999999999</v>
      </c>
      <c r="L28" s="44">
        <f>+SUM(I22:I28)</f>
        <v>538.48599999999999</v>
      </c>
    </row>
    <row r="29" spans="1:12" x14ac:dyDescent="0.3">
      <c r="A29">
        <v>2024</v>
      </c>
      <c r="B29" t="s">
        <v>66</v>
      </c>
      <c r="C29">
        <v>7</v>
      </c>
      <c r="D29">
        <v>28</v>
      </c>
      <c r="E29" s="46">
        <v>45501</v>
      </c>
      <c r="F29">
        <v>30</v>
      </c>
      <c r="G29">
        <v>31</v>
      </c>
      <c r="H29" s="44">
        <v>0</v>
      </c>
      <c r="I29" s="44">
        <v>0</v>
      </c>
      <c r="J29" s="45" t="s">
        <v>67</v>
      </c>
    </row>
    <row r="30" spans="1:12" x14ac:dyDescent="0.3">
      <c r="A30">
        <v>2024</v>
      </c>
      <c r="B30" t="s">
        <v>66</v>
      </c>
      <c r="C30">
        <v>7</v>
      </c>
      <c r="D30">
        <v>29</v>
      </c>
      <c r="E30" s="46">
        <v>45502</v>
      </c>
      <c r="F30">
        <v>31</v>
      </c>
      <c r="G30">
        <v>31</v>
      </c>
      <c r="H30" s="44">
        <v>207.31200000000001</v>
      </c>
      <c r="I30" s="44">
        <v>44.832999999999998</v>
      </c>
      <c r="J30" s="45">
        <v>0.21625858609245971</v>
      </c>
    </row>
    <row r="31" spans="1:12" x14ac:dyDescent="0.3">
      <c r="A31">
        <v>2024</v>
      </c>
      <c r="B31" t="s">
        <v>66</v>
      </c>
      <c r="C31">
        <v>7</v>
      </c>
      <c r="D31">
        <v>30</v>
      </c>
      <c r="E31" s="46">
        <v>45503</v>
      </c>
      <c r="F31">
        <v>31</v>
      </c>
      <c r="G31">
        <v>31</v>
      </c>
      <c r="H31" s="44">
        <v>373.065</v>
      </c>
      <c r="I31" s="44">
        <v>78.356999999999999</v>
      </c>
      <c r="J31" s="45">
        <v>0.21003578464878769</v>
      </c>
    </row>
    <row r="32" spans="1:12" x14ac:dyDescent="0.3">
      <c r="A32">
        <v>2024</v>
      </c>
      <c r="B32" t="s">
        <v>66</v>
      </c>
      <c r="C32">
        <v>7</v>
      </c>
      <c r="D32">
        <v>31</v>
      </c>
      <c r="E32" s="46">
        <v>45504</v>
      </c>
      <c r="F32">
        <v>31</v>
      </c>
      <c r="G32">
        <v>31</v>
      </c>
      <c r="H32" s="44">
        <v>485.18</v>
      </c>
      <c r="I32" s="44">
        <v>106.41800000000001</v>
      </c>
      <c r="J32" s="45">
        <v>0.21933715322148481</v>
      </c>
    </row>
    <row r="33" spans="1:12" x14ac:dyDescent="0.3">
      <c r="A33">
        <v>2024</v>
      </c>
      <c r="B33" t="s">
        <v>68</v>
      </c>
      <c r="C33">
        <v>8</v>
      </c>
      <c r="D33">
        <v>1</v>
      </c>
      <c r="E33" s="46">
        <v>45505</v>
      </c>
      <c r="F33">
        <v>31</v>
      </c>
      <c r="G33">
        <v>31</v>
      </c>
      <c r="H33" s="44">
        <v>401.61</v>
      </c>
      <c r="I33" s="44">
        <v>86.203999999999994</v>
      </c>
      <c r="J33" s="45">
        <v>0.2146460496501581</v>
      </c>
    </row>
    <row r="34" spans="1:12" x14ac:dyDescent="0.3">
      <c r="A34">
        <v>2024</v>
      </c>
      <c r="B34" t="s">
        <v>68</v>
      </c>
      <c r="C34">
        <v>8</v>
      </c>
      <c r="D34">
        <v>2</v>
      </c>
      <c r="E34" s="46">
        <v>45506</v>
      </c>
      <c r="F34">
        <v>31</v>
      </c>
      <c r="G34">
        <v>31</v>
      </c>
      <c r="H34" s="44">
        <v>408.16</v>
      </c>
      <c r="I34" s="44">
        <v>90.706999999999994</v>
      </c>
      <c r="J34" s="45">
        <v>0.2222339278714229</v>
      </c>
    </row>
    <row r="35" spans="1:12" x14ac:dyDescent="0.3">
      <c r="A35">
        <v>2024</v>
      </c>
      <c r="B35" t="s">
        <v>68</v>
      </c>
      <c r="C35">
        <v>8</v>
      </c>
      <c r="D35">
        <v>3</v>
      </c>
      <c r="E35" s="46">
        <v>45507</v>
      </c>
      <c r="F35">
        <v>31</v>
      </c>
      <c r="G35" s="47">
        <v>31</v>
      </c>
      <c r="H35" s="44">
        <v>453.88799999999998</v>
      </c>
      <c r="I35" s="44">
        <v>99.403000000000006</v>
      </c>
      <c r="J35" s="45">
        <v>0.21900336646926119</v>
      </c>
      <c r="K35" s="44">
        <f>+SUM(H29:H35)</f>
        <v>2329.2150000000001</v>
      </c>
      <c r="L35" s="44">
        <f>+SUM(I29:I35)</f>
        <v>505.92200000000003</v>
      </c>
    </row>
    <row r="36" spans="1:12" x14ac:dyDescent="0.3">
      <c r="A36">
        <v>2024</v>
      </c>
      <c r="B36" t="s">
        <v>68</v>
      </c>
      <c r="C36">
        <v>8</v>
      </c>
      <c r="D36">
        <v>4</v>
      </c>
      <c r="E36" s="46">
        <v>45508</v>
      </c>
      <c r="F36">
        <v>31</v>
      </c>
      <c r="G36">
        <v>32</v>
      </c>
      <c r="H36" s="44">
        <v>0</v>
      </c>
      <c r="I36" s="44">
        <v>0</v>
      </c>
      <c r="J36" s="45" t="s">
        <v>67</v>
      </c>
    </row>
    <row r="37" spans="1:12" x14ac:dyDescent="0.3">
      <c r="A37">
        <v>2024</v>
      </c>
      <c r="B37" t="s">
        <v>68</v>
      </c>
      <c r="C37">
        <v>8</v>
      </c>
      <c r="D37">
        <v>5</v>
      </c>
      <c r="E37" s="46">
        <v>45509</v>
      </c>
      <c r="F37">
        <v>32</v>
      </c>
      <c r="G37">
        <v>32</v>
      </c>
      <c r="H37" s="44">
        <v>247.09</v>
      </c>
      <c r="I37" s="44">
        <v>53.868000000000002</v>
      </c>
      <c r="J37" s="45">
        <v>0.21800963211785179</v>
      </c>
    </row>
    <row r="38" spans="1:12" x14ac:dyDescent="0.3">
      <c r="A38">
        <v>2024</v>
      </c>
      <c r="B38" t="s">
        <v>68</v>
      </c>
      <c r="C38">
        <v>8</v>
      </c>
      <c r="D38">
        <v>6</v>
      </c>
      <c r="E38" s="46">
        <v>45510</v>
      </c>
      <c r="F38">
        <v>32</v>
      </c>
      <c r="G38">
        <v>32</v>
      </c>
      <c r="H38" s="44">
        <v>217.20599999999999</v>
      </c>
      <c r="I38" s="44">
        <v>47.207999999999998</v>
      </c>
      <c r="J38" s="45">
        <v>0.21734206237396761</v>
      </c>
    </row>
    <row r="39" spans="1:12" x14ac:dyDescent="0.3">
      <c r="A39">
        <v>2024</v>
      </c>
      <c r="B39" t="s">
        <v>68</v>
      </c>
      <c r="C39">
        <v>8</v>
      </c>
      <c r="D39">
        <v>7</v>
      </c>
      <c r="E39" s="46">
        <v>45511</v>
      </c>
      <c r="F39">
        <v>32</v>
      </c>
      <c r="G39">
        <v>32</v>
      </c>
      <c r="H39" s="44">
        <v>639.80799999999999</v>
      </c>
      <c r="I39" s="44">
        <v>137.22300000000001</v>
      </c>
      <c r="J39" s="45">
        <v>0.21447528008402519</v>
      </c>
    </row>
    <row r="40" spans="1:12" x14ac:dyDescent="0.3">
      <c r="A40">
        <v>2024</v>
      </c>
      <c r="B40" t="s">
        <v>68</v>
      </c>
      <c r="C40">
        <v>8</v>
      </c>
      <c r="D40">
        <v>8</v>
      </c>
      <c r="E40" s="46">
        <v>45512</v>
      </c>
      <c r="F40">
        <v>32</v>
      </c>
      <c r="G40">
        <v>32</v>
      </c>
      <c r="H40" s="44">
        <v>394.57600000000002</v>
      </c>
      <c r="I40" s="44">
        <v>87.477000000000004</v>
      </c>
      <c r="J40" s="45">
        <v>0.22169873484449129</v>
      </c>
    </row>
    <row r="41" spans="1:12" x14ac:dyDescent="0.3">
      <c r="A41">
        <v>2024</v>
      </c>
      <c r="B41" t="s">
        <v>68</v>
      </c>
      <c r="C41">
        <v>8</v>
      </c>
      <c r="D41">
        <v>9</v>
      </c>
      <c r="E41" s="46">
        <v>45513</v>
      </c>
      <c r="F41">
        <v>32</v>
      </c>
      <c r="G41">
        <v>32</v>
      </c>
      <c r="H41" s="44">
        <v>576.24599999999998</v>
      </c>
      <c r="I41" s="44">
        <v>130.476</v>
      </c>
      <c r="J41" s="45">
        <v>0.2264241313605648</v>
      </c>
    </row>
    <row r="42" spans="1:12" x14ac:dyDescent="0.3">
      <c r="A42">
        <v>2024</v>
      </c>
      <c r="B42" t="s">
        <v>68</v>
      </c>
      <c r="C42">
        <v>8</v>
      </c>
      <c r="D42">
        <v>10</v>
      </c>
      <c r="E42" s="46">
        <v>45514</v>
      </c>
      <c r="F42">
        <v>32</v>
      </c>
      <c r="G42" s="47">
        <v>32</v>
      </c>
      <c r="H42" s="44">
        <v>0</v>
      </c>
      <c r="I42" s="44">
        <v>0</v>
      </c>
      <c r="J42" s="45" t="s">
        <v>67</v>
      </c>
      <c r="K42" s="44">
        <f>+SUM(H36:H42)</f>
        <v>2074.9259999999999</v>
      </c>
      <c r="L42" s="44">
        <f>+SUM(I36:I42)</f>
        <v>456.25200000000001</v>
      </c>
    </row>
    <row r="43" spans="1:12" x14ac:dyDescent="0.3">
      <c r="A43">
        <v>2024</v>
      </c>
      <c r="B43" t="s">
        <v>68</v>
      </c>
      <c r="C43">
        <v>8</v>
      </c>
      <c r="D43">
        <v>11</v>
      </c>
      <c r="E43" s="46">
        <v>45515</v>
      </c>
      <c r="F43">
        <v>32</v>
      </c>
      <c r="G43">
        <v>33</v>
      </c>
      <c r="H43" s="44">
        <v>333.48</v>
      </c>
      <c r="I43" s="44">
        <v>74.061999999999998</v>
      </c>
      <c r="J43" s="45">
        <v>0.2220882811562912</v>
      </c>
    </row>
    <row r="44" spans="1:12" x14ac:dyDescent="0.3">
      <c r="A44">
        <v>2024</v>
      </c>
      <c r="B44" t="s">
        <v>68</v>
      </c>
      <c r="C44">
        <v>8</v>
      </c>
      <c r="D44">
        <v>12</v>
      </c>
      <c r="E44" s="46">
        <v>45516</v>
      </c>
      <c r="F44">
        <v>33</v>
      </c>
      <c r="G44">
        <v>33</v>
      </c>
      <c r="H44" s="44">
        <v>633.64800000000002</v>
      </c>
      <c r="I44" s="44">
        <v>138.44499999999999</v>
      </c>
      <c r="J44" s="45">
        <v>0.21848881397873901</v>
      </c>
    </row>
    <row r="45" spans="1:12" x14ac:dyDescent="0.3">
      <c r="A45">
        <v>2024</v>
      </c>
      <c r="B45" t="s">
        <v>68</v>
      </c>
      <c r="C45">
        <v>8</v>
      </c>
      <c r="D45">
        <v>13</v>
      </c>
      <c r="E45" s="46">
        <v>45517</v>
      </c>
      <c r="F45">
        <v>33</v>
      </c>
      <c r="G45">
        <v>33</v>
      </c>
      <c r="H45" s="44">
        <v>399.93799999999999</v>
      </c>
      <c r="I45" s="44">
        <v>87.212999999999994</v>
      </c>
      <c r="J45" s="45">
        <v>0.21806630027654281</v>
      </c>
    </row>
    <row r="46" spans="1:12" x14ac:dyDescent="0.3">
      <c r="A46">
        <v>2024</v>
      </c>
      <c r="B46" t="s">
        <v>68</v>
      </c>
      <c r="C46">
        <v>8</v>
      </c>
      <c r="D46">
        <v>14</v>
      </c>
      <c r="E46" s="46">
        <v>45518</v>
      </c>
      <c r="F46">
        <v>33</v>
      </c>
      <c r="G46">
        <v>33</v>
      </c>
      <c r="H46" s="44">
        <v>426.22399999999999</v>
      </c>
      <c r="I46" s="44">
        <v>91.677000000000007</v>
      </c>
      <c r="J46" s="45">
        <v>0.21509112579301029</v>
      </c>
    </row>
    <row r="47" spans="1:12" x14ac:dyDescent="0.3">
      <c r="A47">
        <v>2024</v>
      </c>
      <c r="B47" t="s">
        <v>68</v>
      </c>
      <c r="C47">
        <v>8</v>
      </c>
      <c r="D47">
        <v>15</v>
      </c>
      <c r="E47" s="46">
        <v>45519</v>
      </c>
      <c r="F47">
        <v>33</v>
      </c>
      <c r="G47">
        <v>33</v>
      </c>
      <c r="H47" s="44">
        <v>463.267</v>
      </c>
      <c r="I47" s="44">
        <v>99.313000000000002</v>
      </c>
      <c r="J47" s="45">
        <v>0.2143752954559682</v>
      </c>
    </row>
    <row r="48" spans="1:12" x14ac:dyDescent="0.3">
      <c r="A48">
        <v>2024</v>
      </c>
      <c r="B48" t="s">
        <v>68</v>
      </c>
      <c r="C48">
        <v>8</v>
      </c>
      <c r="D48">
        <v>16</v>
      </c>
      <c r="E48" s="46">
        <v>45520</v>
      </c>
      <c r="F48">
        <v>33</v>
      </c>
      <c r="G48">
        <v>33</v>
      </c>
      <c r="H48" s="44">
        <v>686.16</v>
      </c>
      <c r="I48" s="44">
        <v>145.631</v>
      </c>
      <c r="J48" s="45">
        <v>0.2122405852862306</v>
      </c>
    </row>
    <row r="49" spans="1:12" x14ac:dyDescent="0.3">
      <c r="A49">
        <v>2024</v>
      </c>
      <c r="B49" t="s">
        <v>68</v>
      </c>
      <c r="C49">
        <v>8</v>
      </c>
      <c r="D49">
        <v>17</v>
      </c>
      <c r="E49" s="46">
        <v>45521</v>
      </c>
      <c r="F49">
        <v>33</v>
      </c>
      <c r="G49" s="47">
        <v>33</v>
      </c>
      <c r="H49" s="44">
        <v>635.52</v>
      </c>
      <c r="I49" s="44">
        <v>136.108</v>
      </c>
      <c r="J49" s="45">
        <v>0.21416792547834851</v>
      </c>
      <c r="K49" s="44">
        <f>+SUM(H43:H49)</f>
        <v>3578.2369999999996</v>
      </c>
      <c r="L49" s="44">
        <f>+SUM(I43:I49)</f>
        <v>772.44900000000007</v>
      </c>
    </row>
    <row r="50" spans="1:12" x14ac:dyDescent="0.3">
      <c r="A50">
        <v>2024</v>
      </c>
      <c r="B50" t="s">
        <v>68</v>
      </c>
      <c r="C50">
        <v>8</v>
      </c>
      <c r="D50">
        <v>18</v>
      </c>
      <c r="E50" s="46">
        <v>45522</v>
      </c>
      <c r="F50">
        <v>33</v>
      </c>
      <c r="G50">
        <v>34</v>
      </c>
      <c r="H50" s="44">
        <v>646.23099999999999</v>
      </c>
      <c r="I50" s="44">
        <v>136.649</v>
      </c>
      <c r="J50" s="45">
        <v>0.2114553464627974</v>
      </c>
    </row>
    <row r="51" spans="1:12" x14ac:dyDescent="0.3">
      <c r="A51">
        <v>2024</v>
      </c>
      <c r="B51" t="s">
        <v>68</v>
      </c>
      <c r="C51">
        <v>8</v>
      </c>
      <c r="D51">
        <v>19</v>
      </c>
      <c r="E51" s="46">
        <v>45523</v>
      </c>
      <c r="F51">
        <v>34</v>
      </c>
      <c r="G51">
        <v>34</v>
      </c>
      <c r="H51" s="44">
        <v>314.66399999999999</v>
      </c>
      <c r="I51" s="44">
        <v>68.918999999999997</v>
      </c>
      <c r="J51" s="45">
        <v>0.2190241018991686</v>
      </c>
    </row>
    <row r="52" spans="1:12" x14ac:dyDescent="0.3">
      <c r="A52">
        <v>2024</v>
      </c>
      <c r="B52" t="s">
        <v>68</v>
      </c>
      <c r="C52">
        <v>8</v>
      </c>
      <c r="D52">
        <v>20</v>
      </c>
      <c r="E52" s="46">
        <v>45524</v>
      </c>
      <c r="F52">
        <v>34</v>
      </c>
      <c r="G52">
        <v>34</v>
      </c>
      <c r="H52" s="44">
        <v>684.77499999999998</v>
      </c>
      <c r="I52" s="44">
        <v>146.636</v>
      </c>
      <c r="J52" s="45">
        <v>0.21413749041656019</v>
      </c>
    </row>
    <row r="53" spans="1:12" x14ac:dyDescent="0.3">
      <c r="A53">
        <v>2024</v>
      </c>
      <c r="B53" t="s">
        <v>68</v>
      </c>
      <c r="C53">
        <v>8</v>
      </c>
      <c r="D53">
        <v>21</v>
      </c>
      <c r="E53" s="46">
        <v>45525</v>
      </c>
      <c r="F53">
        <v>34</v>
      </c>
      <c r="G53">
        <v>34</v>
      </c>
      <c r="H53" s="44">
        <v>622.55999999999995</v>
      </c>
      <c r="I53" s="44">
        <v>131.529</v>
      </c>
      <c r="J53" s="45">
        <v>0.2112712027756361</v>
      </c>
    </row>
    <row r="54" spans="1:12" x14ac:dyDescent="0.3">
      <c r="A54">
        <v>2024</v>
      </c>
      <c r="B54" t="s">
        <v>68</v>
      </c>
      <c r="C54">
        <v>8</v>
      </c>
      <c r="D54">
        <v>22</v>
      </c>
      <c r="E54" s="46">
        <v>45526</v>
      </c>
      <c r="F54">
        <v>34</v>
      </c>
      <c r="G54">
        <v>34</v>
      </c>
      <c r="H54" s="44">
        <v>741.88800000000003</v>
      </c>
      <c r="I54" s="44">
        <v>157.49299999999999</v>
      </c>
      <c r="J54" s="45">
        <v>0.21228676026570051</v>
      </c>
    </row>
    <row r="55" spans="1:12" x14ac:dyDescent="0.3">
      <c r="A55">
        <v>2024</v>
      </c>
      <c r="B55" t="s">
        <v>68</v>
      </c>
      <c r="C55">
        <v>8</v>
      </c>
      <c r="D55">
        <v>23</v>
      </c>
      <c r="E55" s="46">
        <v>45527</v>
      </c>
      <c r="F55">
        <v>34</v>
      </c>
      <c r="G55">
        <v>34</v>
      </c>
      <c r="H55" s="44">
        <v>642.31200000000001</v>
      </c>
      <c r="I55" s="44">
        <v>142.86199999999999</v>
      </c>
      <c r="J55" s="45">
        <v>0.22241838857128621</v>
      </c>
    </row>
    <row r="56" spans="1:12" x14ac:dyDescent="0.3">
      <c r="A56">
        <v>2024</v>
      </c>
      <c r="B56" t="s">
        <v>68</v>
      </c>
      <c r="C56">
        <v>8</v>
      </c>
      <c r="D56">
        <v>24</v>
      </c>
      <c r="E56" s="46">
        <v>45528</v>
      </c>
      <c r="F56">
        <v>34</v>
      </c>
      <c r="G56" s="47">
        <v>34</v>
      </c>
      <c r="H56" s="44">
        <v>352.32600000000002</v>
      </c>
      <c r="I56" s="44">
        <v>77.335999999999999</v>
      </c>
      <c r="J56" s="45">
        <v>0.21950125735824211</v>
      </c>
      <c r="K56" s="44">
        <f>+SUM(H50:H56)</f>
        <v>4004.7559999999999</v>
      </c>
      <c r="L56" s="44">
        <f>+SUM(I50:I56)</f>
        <v>861.42399999999986</v>
      </c>
    </row>
    <row r="57" spans="1:12" x14ac:dyDescent="0.3">
      <c r="A57">
        <v>2024</v>
      </c>
      <c r="B57" t="s">
        <v>68</v>
      </c>
      <c r="C57">
        <v>8</v>
      </c>
      <c r="D57">
        <v>25</v>
      </c>
      <c r="E57" s="46">
        <v>45529</v>
      </c>
      <c r="F57">
        <v>34</v>
      </c>
      <c r="G57">
        <v>35</v>
      </c>
      <c r="H57" s="44">
        <v>0</v>
      </c>
      <c r="I57" s="44">
        <v>0</v>
      </c>
      <c r="J57" s="45" t="s">
        <v>67</v>
      </c>
    </row>
    <row r="58" spans="1:12" x14ac:dyDescent="0.3">
      <c r="A58">
        <v>2024</v>
      </c>
      <c r="B58" t="s">
        <v>68</v>
      </c>
      <c r="C58">
        <v>8</v>
      </c>
      <c r="D58">
        <v>26</v>
      </c>
      <c r="E58" s="46">
        <v>45530</v>
      </c>
      <c r="F58">
        <v>35</v>
      </c>
      <c r="G58">
        <v>35</v>
      </c>
      <c r="H58" s="44">
        <v>605.37599999999998</v>
      </c>
      <c r="I58" s="44">
        <v>127.747</v>
      </c>
      <c r="J58" s="45">
        <v>0.21102091923036259</v>
      </c>
    </row>
    <row r="59" spans="1:12" x14ac:dyDescent="0.3">
      <c r="A59">
        <v>2024</v>
      </c>
      <c r="B59" t="s">
        <v>68</v>
      </c>
      <c r="C59">
        <v>8</v>
      </c>
      <c r="D59">
        <v>27</v>
      </c>
      <c r="E59" s="46">
        <v>45531</v>
      </c>
      <c r="F59">
        <v>35</v>
      </c>
      <c r="G59">
        <v>35</v>
      </c>
      <c r="H59" s="44">
        <v>636.15700000000004</v>
      </c>
      <c r="I59" s="44">
        <v>133.999</v>
      </c>
      <c r="J59" s="45">
        <v>0.21063825439317649</v>
      </c>
    </row>
    <row r="60" spans="1:12" x14ac:dyDescent="0.3">
      <c r="A60">
        <v>2024</v>
      </c>
      <c r="B60" t="s">
        <v>68</v>
      </c>
      <c r="C60">
        <v>8</v>
      </c>
      <c r="D60">
        <v>28</v>
      </c>
      <c r="E60" s="46">
        <v>45532</v>
      </c>
      <c r="F60">
        <v>35</v>
      </c>
      <c r="G60">
        <v>35</v>
      </c>
      <c r="H60" s="44">
        <v>169.75</v>
      </c>
      <c r="I60" s="44">
        <v>35.795000000000002</v>
      </c>
      <c r="J60" s="45">
        <v>0.21086892488954351</v>
      </c>
    </row>
    <row r="61" spans="1:12" x14ac:dyDescent="0.3">
      <c r="A61">
        <v>2024</v>
      </c>
      <c r="B61" t="s">
        <v>68</v>
      </c>
      <c r="C61">
        <v>8</v>
      </c>
      <c r="D61">
        <v>29</v>
      </c>
      <c r="E61" s="46">
        <v>45533</v>
      </c>
      <c r="F61">
        <v>35</v>
      </c>
      <c r="G61">
        <v>35</v>
      </c>
      <c r="H61" s="44">
        <v>660.4</v>
      </c>
      <c r="I61" s="44">
        <v>139.55000000000001</v>
      </c>
      <c r="J61" s="45">
        <v>0.21131132646880679</v>
      </c>
    </row>
    <row r="62" spans="1:12" x14ac:dyDescent="0.3">
      <c r="A62">
        <v>2024</v>
      </c>
      <c r="B62" t="s">
        <v>68</v>
      </c>
      <c r="C62">
        <v>8</v>
      </c>
      <c r="D62">
        <v>30</v>
      </c>
      <c r="E62" s="46">
        <v>45534</v>
      </c>
      <c r="F62">
        <v>35</v>
      </c>
      <c r="G62">
        <v>35</v>
      </c>
      <c r="H62" s="44">
        <v>724.33399999999995</v>
      </c>
      <c r="I62" s="44">
        <v>153.34</v>
      </c>
      <c r="J62" s="45">
        <v>0.21169791836362789</v>
      </c>
    </row>
    <row r="63" spans="1:12" x14ac:dyDescent="0.3">
      <c r="A63">
        <v>2024</v>
      </c>
      <c r="B63" t="s">
        <v>68</v>
      </c>
      <c r="C63">
        <v>8</v>
      </c>
      <c r="D63">
        <v>31</v>
      </c>
      <c r="E63" s="46">
        <v>45535</v>
      </c>
      <c r="F63">
        <v>35</v>
      </c>
      <c r="G63" s="47">
        <v>35</v>
      </c>
      <c r="H63" s="44">
        <v>747.08399999999995</v>
      </c>
      <c r="I63" s="44">
        <v>157.07499999999999</v>
      </c>
      <c r="J63" s="45">
        <v>0.21025078839862721</v>
      </c>
      <c r="K63" s="44">
        <f>+SUM(H57:H63)</f>
        <v>3543.1009999999997</v>
      </c>
      <c r="L63" s="44">
        <f>+SUM(I57:I63)</f>
        <v>747.50600000000009</v>
      </c>
    </row>
    <row r="64" spans="1:12" x14ac:dyDescent="0.3">
      <c r="A64">
        <v>2024</v>
      </c>
      <c r="B64" t="s">
        <v>69</v>
      </c>
      <c r="C64">
        <v>9</v>
      </c>
      <c r="D64">
        <v>1</v>
      </c>
      <c r="E64" s="46">
        <v>45536</v>
      </c>
      <c r="F64">
        <v>35</v>
      </c>
      <c r="G64">
        <v>36</v>
      </c>
      <c r="H64" s="44">
        <v>663.52700000000004</v>
      </c>
      <c r="I64" s="44">
        <v>139.441</v>
      </c>
      <c r="J64" s="45">
        <v>0.210151207109884</v>
      </c>
    </row>
    <row r="65" spans="1:12" x14ac:dyDescent="0.3">
      <c r="A65">
        <v>2024</v>
      </c>
      <c r="B65" t="s">
        <v>69</v>
      </c>
      <c r="C65">
        <v>9</v>
      </c>
      <c r="D65">
        <v>2</v>
      </c>
      <c r="E65" s="46">
        <v>45537</v>
      </c>
      <c r="F65">
        <v>36</v>
      </c>
      <c r="G65">
        <v>36</v>
      </c>
      <c r="H65" s="44">
        <v>666.17499999999995</v>
      </c>
      <c r="I65" s="44">
        <v>140.70099999999999</v>
      </c>
      <c r="J65" s="45">
        <v>0.2112072653582017</v>
      </c>
    </row>
    <row r="66" spans="1:12" x14ac:dyDescent="0.3">
      <c r="A66">
        <v>2024</v>
      </c>
      <c r="B66" t="s">
        <v>69</v>
      </c>
      <c r="C66">
        <v>9</v>
      </c>
      <c r="D66">
        <v>3</v>
      </c>
      <c r="E66" s="46">
        <v>45538</v>
      </c>
      <c r="F66">
        <v>36</v>
      </c>
      <c r="G66">
        <v>36</v>
      </c>
      <c r="H66" s="44">
        <v>729.50800000000004</v>
      </c>
      <c r="I66" s="44">
        <v>152.69900000000001</v>
      </c>
      <c r="J66" s="45">
        <v>0.20931778678232449</v>
      </c>
    </row>
    <row r="67" spans="1:12" x14ac:dyDescent="0.3">
      <c r="A67">
        <v>2024</v>
      </c>
      <c r="B67" t="s">
        <v>69</v>
      </c>
      <c r="C67">
        <v>9</v>
      </c>
      <c r="D67">
        <v>4</v>
      </c>
      <c r="E67" s="46">
        <v>45539</v>
      </c>
      <c r="F67">
        <v>36</v>
      </c>
      <c r="G67">
        <v>36</v>
      </c>
      <c r="H67" s="44">
        <v>648.375</v>
      </c>
      <c r="I67" s="44">
        <v>136.38300000000001</v>
      </c>
      <c r="J67" s="45">
        <v>0.21034586466165409</v>
      </c>
    </row>
    <row r="68" spans="1:12" x14ac:dyDescent="0.3">
      <c r="A68">
        <v>2024</v>
      </c>
      <c r="B68" t="s">
        <v>69</v>
      </c>
      <c r="C68">
        <v>9</v>
      </c>
      <c r="D68">
        <v>5</v>
      </c>
      <c r="E68" s="46">
        <v>45540</v>
      </c>
      <c r="F68">
        <v>36</v>
      </c>
      <c r="G68">
        <v>36</v>
      </c>
      <c r="H68" s="44">
        <v>621.072</v>
      </c>
      <c r="I68" s="44">
        <v>130.245</v>
      </c>
      <c r="J68" s="45">
        <v>0.20970998531571219</v>
      </c>
    </row>
    <row r="69" spans="1:12" x14ac:dyDescent="0.3">
      <c r="A69">
        <v>2024</v>
      </c>
      <c r="B69" t="s">
        <v>69</v>
      </c>
      <c r="C69">
        <v>9</v>
      </c>
      <c r="D69">
        <v>6</v>
      </c>
      <c r="E69" s="46">
        <v>45541</v>
      </c>
      <c r="F69">
        <v>36</v>
      </c>
      <c r="G69">
        <v>36</v>
      </c>
      <c r="H69" s="44">
        <v>686.42499999999995</v>
      </c>
      <c r="I69" s="44">
        <v>145.02600000000001</v>
      </c>
      <c r="J69" s="45">
        <v>0.21127726991295481</v>
      </c>
    </row>
    <row r="70" spans="1:12" x14ac:dyDescent="0.3">
      <c r="A70">
        <v>2024</v>
      </c>
      <c r="B70" t="s">
        <v>69</v>
      </c>
      <c r="C70">
        <v>9</v>
      </c>
      <c r="D70">
        <v>7</v>
      </c>
      <c r="E70" s="46">
        <v>45542</v>
      </c>
      <c r="F70">
        <v>36</v>
      </c>
      <c r="G70" s="47">
        <v>36</v>
      </c>
      <c r="H70" s="44">
        <v>536.52200000000005</v>
      </c>
      <c r="I70" s="44">
        <v>115.18600000000001</v>
      </c>
      <c r="J70" s="45">
        <v>0.21469017113930089</v>
      </c>
      <c r="K70" s="44">
        <f>+SUM(H64:H70)</f>
        <v>4551.6040000000003</v>
      </c>
      <c r="L70" s="44">
        <f>+SUM(I64:I70)</f>
        <v>959.68100000000015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7709-5998-4E06-83A4-14F90CEF2422}">
  <dimension ref="B2:L63"/>
  <sheetViews>
    <sheetView showGridLines="0" zoomScale="80" zoomScaleNormal="80" workbookViewId="0">
      <selection activeCell="I6" sqref="I6"/>
    </sheetView>
  </sheetViews>
  <sheetFormatPr baseColWidth="10" defaultRowHeight="14.4" x14ac:dyDescent="0.3"/>
  <cols>
    <col min="2" max="2" width="53.109375" customWidth="1"/>
    <col min="3" max="3" width="17.109375" customWidth="1"/>
    <col min="4" max="4" width="20.109375" customWidth="1"/>
    <col min="5" max="7" width="17.109375" customWidth="1"/>
    <col min="8" max="8" width="3.33203125" customWidth="1"/>
    <col min="9" max="9" width="18.88671875" customWidth="1"/>
    <col min="11" max="11" width="20.44140625" customWidth="1"/>
    <col min="12" max="12" width="14.77734375" customWidth="1"/>
  </cols>
  <sheetData>
    <row r="2" spans="2:9" x14ac:dyDescent="0.3">
      <c r="C2" s="9" t="s">
        <v>31</v>
      </c>
      <c r="D2" s="9" t="s">
        <v>32</v>
      </c>
      <c r="E2" s="9" t="s">
        <v>34</v>
      </c>
      <c r="F2" s="32" t="s">
        <v>35</v>
      </c>
      <c r="G2" s="9" t="s">
        <v>36</v>
      </c>
    </row>
    <row r="3" spans="2:9" x14ac:dyDescent="0.3">
      <c r="B3" s="26" t="s">
        <v>46</v>
      </c>
      <c r="E3" s="13">
        <v>6.4577483250699999</v>
      </c>
      <c r="F3" s="13">
        <v>1.07089587332683E-3</v>
      </c>
    </row>
    <row r="4" spans="2:9" x14ac:dyDescent="0.3">
      <c r="B4" s="7" t="s">
        <v>52</v>
      </c>
      <c r="D4" s="10">
        <v>0.94930467315253697</v>
      </c>
      <c r="E4" s="10">
        <v>0.81549403110403895</v>
      </c>
      <c r="F4" s="10">
        <v>0.81166195172728794</v>
      </c>
      <c r="G4" s="10">
        <v>0.74165948179812302</v>
      </c>
    </row>
    <row r="5" spans="2:9" x14ac:dyDescent="0.3">
      <c r="B5" s="7" t="s">
        <v>53</v>
      </c>
      <c r="D5" s="10">
        <v>0.82521024093196405</v>
      </c>
      <c r="E5" s="10">
        <v>0.76849664255975003</v>
      </c>
      <c r="F5" s="10">
        <v>0.789442578047578</v>
      </c>
      <c r="G5" s="10">
        <v>0.65715744298193302</v>
      </c>
    </row>
    <row r="6" spans="2:9" x14ac:dyDescent="0.3">
      <c r="B6" s="11" t="s">
        <v>54</v>
      </c>
      <c r="D6" s="11">
        <f>+AVERAGE(D4:D5)</f>
        <v>0.88725745704225045</v>
      </c>
      <c r="E6" s="11">
        <f>+AVERAGE(E4:E5)</f>
        <v>0.79199533683189449</v>
      </c>
      <c r="F6" s="11">
        <f>+AVERAGE(F4:F5)</f>
        <v>0.80055226488743303</v>
      </c>
      <c r="G6" s="11">
        <f>+AVERAGE(G4:G5)</f>
        <v>0.69940846239002807</v>
      </c>
    </row>
    <row r="8" spans="2:9" x14ac:dyDescent="0.3">
      <c r="B8" s="7" t="s">
        <v>72</v>
      </c>
      <c r="E8" s="50">
        <v>0.250828226744025</v>
      </c>
    </row>
    <row r="11" spans="2:9" x14ac:dyDescent="0.3">
      <c r="B11" s="8" t="s">
        <v>30</v>
      </c>
      <c r="C11" s="8"/>
      <c r="D11" s="8" t="s">
        <v>51</v>
      </c>
      <c r="E11" s="8" t="s">
        <v>51</v>
      </c>
      <c r="F11" s="8" t="s">
        <v>51</v>
      </c>
      <c r="G11" s="8" t="s">
        <v>50</v>
      </c>
      <c r="I11" s="8" t="s">
        <v>47</v>
      </c>
    </row>
    <row r="12" spans="2:9" x14ac:dyDescent="0.3">
      <c r="B12" s="7" t="s">
        <v>56</v>
      </c>
      <c r="D12" s="30">
        <v>2.4919896624363421E-4</v>
      </c>
      <c r="E12" s="30">
        <v>1.5804989905124571E-3</v>
      </c>
      <c r="F12" s="30">
        <v>8.8338570742086807E-4</v>
      </c>
      <c r="G12" s="30">
        <v>0.1159630402959846</v>
      </c>
      <c r="I12" s="3">
        <f>+(E12+G12/10)/2</f>
        <v>6.5884015100554586E-3</v>
      </c>
    </row>
    <row r="13" spans="2:9" x14ac:dyDescent="0.3">
      <c r="B13" s="7" t="s">
        <v>43</v>
      </c>
      <c r="D13" s="30">
        <v>1.3018567615933431E-4</v>
      </c>
      <c r="E13" s="30">
        <v>1.030670367909732E-3</v>
      </c>
      <c r="F13" s="30">
        <v>0</v>
      </c>
      <c r="G13" s="30">
        <v>0.1244238536388716</v>
      </c>
      <c r="I13" s="30">
        <f t="shared" ref="I13:I23" si="0">+(E13+G13/10)/2</f>
        <v>6.7365278658984458E-3</v>
      </c>
    </row>
    <row r="14" spans="2:9" x14ac:dyDescent="0.3">
      <c r="B14" s="7" t="s">
        <v>44</v>
      </c>
      <c r="D14" s="30">
        <v>1.3056120059037741E-5</v>
      </c>
      <c r="E14" s="30">
        <v>1.3998974153226001E-3</v>
      </c>
      <c r="F14" s="30">
        <v>2.5495059280231359E-3</v>
      </c>
      <c r="G14" s="30">
        <v>9.3300711960930663E-2</v>
      </c>
      <c r="I14" s="30">
        <f t="shared" si="0"/>
        <v>5.3649843057078329E-3</v>
      </c>
    </row>
    <row r="15" spans="2:9" x14ac:dyDescent="0.3">
      <c r="B15" s="7" t="s">
        <v>55</v>
      </c>
      <c r="D15" s="30">
        <v>1.7577087986867229E-6</v>
      </c>
      <c r="E15" s="30">
        <v>1.0208600271557179E-3</v>
      </c>
      <c r="F15" s="30">
        <v>0</v>
      </c>
      <c r="G15" s="30">
        <v>0.14342919697310921</v>
      </c>
      <c r="I15" s="30">
        <f t="shared" si="0"/>
        <v>7.6818898622333202E-3</v>
      </c>
    </row>
    <row r="16" spans="2:9" x14ac:dyDescent="0.3">
      <c r="B16" s="7" t="s">
        <v>45</v>
      </c>
      <c r="D16" s="30">
        <v>1.075992930687537E-6</v>
      </c>
      <c r="E16" s="30">
        <v>2.981021211020242E-3</v>
      </c>
      <c r="F16" s="30">
        <v>4.9418151569281758E-3</v>
      </c>
      <c r="G16" s="30">
        <v>0.1104009001740847</v>
      </c>
      <c r="I16" s="30">
        <f t="shared" si="0"/>
        <v>7.0105556142143555E-3</v>
      </c>
    </row>
    <row r="17" spans="2:12" x14ac:dyDescent="0.3">
      <c r="B17" t="s">
        <v>28</v>
      </c>
      <c r="D17" s="30">
        <v>1.7300568553418189E-8</v>
      </c>
      <c r="E17" s="30">
        <v>2.0480097842235471E-4</v>
      </c>
      <c r="F17" s="30">
        <v>0</v>
      </c>
      <c r="G17" s="30">
        <v>3.5218475585667708E-2</v>
      </c>
      <c r="I17" s="30">
        <f t="shared" si="0"/>
        <v>1.8633242684945627E-3</v>
      </c>
    </row>
    <row r="18" spans="2:12" x14ac:dyDescent="0.3">
      <c r="B18" t="s">
        <v>27</v>
      </c>
      <c r="D18" s="30">
        <v>1.1206072971139529E-7</v>
      </c>
      <c r="E18" s="30">
        <v>6.3315547928739974E-4</v>
      </c>
      <c r="F18" s="30">
        <v>0</v>
      </c>
      <c r="G18" s="30">
        <v>2.3814980539904398E-2</v>
      </c>
      <c r="I18" s="30">
        <f t="shared" si="0"/>
        <v>1.5073267666389197E-3</v>
      </c>
    </row>
    <row r="19" spans="2:12" x14ac:dyDescent="0.3">
      <c r="B19" t="s">
        <v>29</v>
      </c>
      <c r="D19" s="30">
        <v>1.725684222853596E-6</v>
      </c>
      <c r="E19" s="30">
        <v>8.754928664119621E-5</v>
      </c>
      <c r="F19" s="30">
        <v>0</v>
      </c>
      <c r="G19" s="30">
        <v>1.6365169184905281E-2</v>
      </c>
      <c r="I19" s="30">
        <f t="shared" si="0"/>
        <v>8.6203310256586217E-4</v>
      </c>
    </row>
    <row r="20" spans="2:12" x14ac:dyDescent="0.3">
      <c r="B20" t="s">
        <v>26</v>
      </c>
      <c r="D20" s="30">
        <v>2.9733458967646251E-6</v>
      </c>
      <c r="E20" s="30">
        <v>5.2372018652993156E-4</v>
      </c>
      <c r="F20" s="30">
        <v>0</v>
      </c>
      <c r="G20" s="30">
        <v>0.1059802494616752</v>
      </c>
      <c r="I20" s="30">
        <f t="shared" si="0"/>
        <v>5.5608725663487263E-3</v>
      </c>
    </row>
    <row r="21" spans="2:12" x14ac:dyDescent="0.3">
      <c r="B21" t="s">
        <v>25</v>
      </c>
      <c r="D21" s="30">
        <v>8.8909690242187606E-7</v>
      </c>
      <c r="E21" s="30">
        <v>8.1777611881788488E-4</v>
      </c>
      <c r="F21" s="30">
        <v>0</v>
      </c>
      <c r="G21" s="30">
        <v>0.1472145615162383</v>
      </c>
      <c r="I21" s="30">
        <f>+(E21+G21/10)/2</f>
        <v>7.7696161352208571E-3</v>
      </c>
    </row>
    <row r="22" spans="2:12" x14ac:dyDescent="0.3">
      <c r="B22" s="7" t="s">
        <v>24</v>
      </c>
      <c r="D22" s="30">
        <v>5.305651075598046E-5</v>
      </c>
      <c r="E22" s="30">
        <v>9.917571778658926E-4</v>
      </c>
      <c r="F22" s="30">
        <v>0</v>
      </c>
      <c r="G22" s="30">
        <v>8.2288212340294487E-2</v>
      </c>
      <c r="I22" s="30">
        <f t="shared" si="0"/>
        <v>4.6102892059476713E-3</v>
      </c>
    </row>
    <row r="23" spans="2:12" x14ac:dyDescent="0.3">
      <c r="B23" t="s">
        <v>23</v>
      </c>
      <c r="D23" s="30">
        <v>6.3394539812107798E-5</v>
      </c>
      <c r="E23" s="30">
        <v>5.9872007614705889E-4</v>
      </c>
      <c r="F23" s="30">
        <v>0</v>
      </c>
      <c r="G23" s="30">
        <v>1.600648328334025E-3</v>
      </c>
      <c r="I23" s="30">
        <f t="shared" si="0"/>
        <v>3.793924544902307E-4</v>
      </c>
    </row>
    <row r="24" spans="2:12" x14ac:dyDescent="0.3">
      <c r="C24" s="14"/>
      <c r="D24" s="14">
        <f>+SUM(D12:D23)</f>
        <v>5.1744300307977366E-4</v>
      </c>
      <c r="E24" s="14">
        <f>+SUM(E12:E23)</f>
        <v>1.1870427315632471E-2</v>
      </c>
      <c r="F24" s="14">
        <f>+SUM(F12:F23)</f>
        <v>8.3747067923721791E-3</v>
      </c>
      <c r="G24" s="14">
        <f>+SUM(G12:G23)</f>
        <v>1</v>
      </c>
    </row>
    <row r="27" spans="2:12" x14ac:dyDescent="0.3">
      <c r="E27" s="34" t="s">
        <v>34</v>
      </c>
      <c r="F27" s="9" t="s">
        <v>35</v>
      </c>
      <c r="G27" s="34" t="s">
        <v>36</v>
      </c>
      <c r="I27" s="21" t="s">
        <v>49</v>
      </c>
    </row>
    <row r="28" spans="2:12" ht="6" customHeight="1" x14ac:dyDescent="0.3"/>
    <row r="29" spans="2:12" x14ac:dyDescent="0.3">
      <c r="B29" s="20" t="s">
        <v>30</v>
      </c>
      <c r="C29" s="8" t="s">
        <v>2</v>
      </c>
      <c r="D29" s="8" t="s">
        <v>33</v>
      </c>
      <c r="E29" s="33" t="s">
        <v>33</v>
      </c>
      <c r="F29" s="8" t="s">
        <v>33</v>
      </c>
      <c r="G29" s="33" t="s">
        <v>37</v>
      </c>
      <c r="I29" s="8" t="s">
        <v>49</v>
      </c>
    </row>
    <row r="30" spans="2:12" x14ac:dyDescent="0.3">
      <c r="B30" s="19" t="s">
        <v>48</v>
      </c>
      <c r="C30" s="18"/>
      <c r="D30" s="24"/>
      <c r="E30" s="24" t="e">
        <f>+SUM(#REF!)</f>
        <v>#REF!</v>
      </c>
      <c r="F30" s="24" t="e">
        <f>+SUM(#REF!)</f>
        <v>#REF!</v>
      </c>
      <c r="G30" s="24" t="e">
        <f>+SUM(#REF!)</f>
        <v>#REF!</v>
      </c>
      <c r="H30" s="25"/>
      <c r="I30" s="24" t="e">
        <f>+SUM(#REF!)</f>
        <v>#REF!</v>
      </c>
    </row>
    <row r="31" spans="2:12" x14ac:dyDescent="0.3">
      <c r="B31" s="12" t="s">
        <v>56</v>
      </c>
      <c r="C31" s="15"/>
      <c r="D31" s="28">
        <f>+D12/D$24</f>
        <v>0.48159693871677584</v>
      </c>
      <c r="E31" s="28">
        <f>+E12/E$24</f>
        <v>0.13314592208749362</v>
      </c>
      <c r="F31" s="28">
        <f>+F12/F$24</f>
        <v>0.10548258336942259</v>
      </c>
      <c r="G31" s="28">
        <f>+G12/G$24</f>
        <v>0.1159630402959846</v>
      </c>
      <c r="H31" s="35"/>
      <c r="I31" s="22">
        <f>+AVERAGE(E31,G31)</f>
        <v>0.12455448119173912</v>
      </c>
    </row>
    <row r="32" spans="2:12" x14ac:dyDescent="0.3">
      <c r="B32" s="7" t="s">
        <v>43</v>
      </c>
      <c r="C32" s="16"/>
      <c r="D32" s="29">
        <f t="shared" ref="D32:E42" si="1">+D13/D$24</f>
        <v>0.25159423431079558</v>
      </c>
      <c r="E32" s="29">
        <f t="shared" si="1"/>
        <v>8.6826728348053286E-2</v>
      </c>
      <c r="F32" s="29">
        <f t="shared" ref="F32:G32" si="2">+F13/F$24</f>
        <v>0</v>
      </c>
      <c r="G32" s="29">
        <f t="shared" si="2"/>
        <v>0.1244238536388716</v>
      </c>
      <c r="H32" s="35"/>
      <c r="I32" s="23">
        <f t="shared" ref="I32:I42" si="3">+AVERAGE(E32,G32)</f>
        <v>0.10562529099346243</v>
      </c>
      <c r="K32" t="s">
        <v>45</v>
      </c>
      <c r="L32" s="37">
        <v>0.18076548375244625</v>
      </c>
    </row>
    <row r="33" spans="2:12" x14ac:dyDescent="0.3">
      <c r="B33" s="7" t="s">
        <v>44</v>
      </c>
      <c r="C33" s="16"/>
      <c r="D33" s="29">
        <f t="shared" si="1"/>
        <v>2.5231996531654505E-2</v>
      </c>
      <c r="E33" s="29">
        <f t="shared" si="1"/>
        <v>0.11793150980159232</v>
      </c>
      <c r="F33" s="29">
        <f t="shared" ref="F33:G33" si="4">+F14/F$24</f>
        <v>0.30442927629959149</v>
      </c>
      <c r="G33" s="29">
        <f t="shared" si="4"/>
        <v>9.3300711960930663E-2</v>
      </c>
      <c r="H33" s="35"/>
      <c r="I33" s="23">
        <f t="shared" si="3"/>
        <v>0.10561611088126149</v>
      </c>
      <c r="K33" t="s">
        <v>56</v>
      </c>
      <c r="L33" s="37">
        <v>0.12455448119173912</v>
      </c>
    </row>
    <row r="34" spans="2:12" x14ac:dyDescent="0.3">
      <c r="B34" s="7" t="s">
        <v>55</v>
      </c>
      <c r="C34" s="16"/>
      <c r="D34" s="29">
        <f t="shared" si="1"/>
        <v>3.3969128739300756E-3</v>
      </c>
      <c r="E34" s="29">
        <f t="shared" si="1"/>
        <v>8.600027614939533E-2</v>
      </c>
      <c r="F34" s="29">
        <f t="shared" ref="F34:G34" si="5">+F15/F$24</f>
        <v>0</v>
      </c>
      <c r="G34" s="29">
        <f t="shared" si="5"/>
        <v>0.14342919697310921</v>
      </c>
      <c r="H34" s="35"/>
      <c r="I34" s="23">
        <f t="shared" si="3"/>
        <v>0.11471473656125228</v>
      </c>
      <c r="K34" t="s">
        <v>55</v>
      </c>
      <c r="L34" s="37">
        <v>0.11471473656125228</v>
      </c>
    </row>
    <row r="35" spans="2:12" x14ac:dyDescent="0.3">
      <c r="B35" s="7" t="s">
        <v>45</v>
      </c>
      <c r="C35" s="16"/>
      <c r="D35" s="29">
        <f t="shared" si="1"/>
        <v>2.0794424202923317E-3</v>
      </c>
      <c r="E35" s="29">
        <f t="shared" si="1"/>
        <v>0.25113006733080778</v>
      </c>
      <c r="F35" s="29">
        <f t="shared" ref="F35:G35" si="6">+F16/F$24</f>
        <v>0.590088140330986</v>
      </c>
      <c r="G35" s="29">
        <f t="shared" si="6"/>
        <v>0.1104009001740847</v>
      </c>
      <c r="H35" s="35"/>
      <c r="I35" s="23">
        <f t="shared" si="3"/>
        <v>0.18076548375244625</v>
      </c>
      <c r="K35" t="s">
        <v>43</v>
      </c>
      <c r="L35" s="37">
        <v>0.10562529099346243</v>
      </c>
    </row>
    <row r="36" spans="2:12" x14ac:dyDescent="0.3">
      <c r="B36" s="36" t="s">
        <v>28</v>
      </c>
      <c r="C36" s="15"/>
      <c r="D36" s="28">
        <f t="shared" si="1"/>
        <v>3.3434732812013652E-5</v>
      </c>
      <c r="E36" s="28">
        <f t="shared" si="1"/>
        <v>1.725304177994056E-2</v>
      </c>
      <c r="F36" s="28">
        <f t="shared" ref="F36:G36" si="7">+F17/F$24</f>
        <v>0</v>
      </c>
      <c r="G36" s="28">
        <f t="shared" si="7"/>
        <v>3.5218475585667708E-2</v>
      </c>
      <c r="H36" s="35"/>
      <c r="I36" s="22">
        <f t="shared" si="3"/>
        <v>2.6235758682804134E-2</v>
      </c>
      <c r="K36" t="s">
        <v>44</v>
      </c>
      <c r="L36" s="37">
        <v>0.10561611088126149</v>
      </c>
    </row>
    <row r="37" spans="2:12" x14ac:dyDescent="0.3">
      <c r="B37" t="s">
        <v>27</v>
      </c>
      <c r="C37" s="16"/>
      <c r="D37" s="29">
        <f t="shared" si="1"/>
        <v>2.1656632526562353E-4</v>
      </c>
      <c r="E37" s="29">
        <f t="shared" si="1"/>
        <v>5.3338895260626469E-2</v>
      </c>
      <c r="F37" s="29">
        <f t="shared" ref="F37:G37" si="8">+F18/F$24</f>
        <v>0</v>
      </c>
      <c r="G37" s="29">
        <f t="shared" si="8"/>
        <v>2.3814980539904398E-2</v>
      </c>
      <c r="H37" s="35"/>
      <c r="I37" s="23">
        <f t="shared" si="3"/>
        <v>3.8576937900265437E-2</v>
      </c>
    </row>
    <row r="38" spans="2:12" x14ac:dyDescent="0.3">
      <c r="B38" t="s">
        <v>29</v>
      </c>
      <c r="C38" s="16"/>
      <c r="D38" s="29">
        <f t="shared" si="1"/>
        <v>3.3350228190979114E-3</v>
      </c>
      <c r="E38" s="29">
        <f t="shared" si="1"/>
        <v>7.3754115427588952E-3</v>
      </c>
      <c r="F38" s="29">
        <f t="shared" ref="F38:G38" si="9">+F19/F$24</f>
        <v>0</v>
      </c>
      <c r="G38" s="29">
        <f t="shared" si="9"/>
        <v>1.6365169184905281E-2</v>
      </c>
      <c r="H38" s="35"/>
      <c r="I38" s="23">
        <f t="shared" si="3"/>
        <v>1.1870290363832088E-2</v>
      </c>
    </row>
    <row r="39" spans="2:12" x14ac:dyDescent="0.3">
      <c r="B39" t="s">
        <v>26</v>
      </c>
      <c r="C39" s="16"/>
      <c r="D39" s="29">
        <f t="shared" si="1"/>
        <v>5.746228819536724E-3</v>
      </c>
      <c r="E39" s="29">
        <f t="shared" si="1"/>
        <v>4.4119741657508066E-2</v>
      </c>
      <c r="F39" s="29">
        <f t="shared" ref="F39:G39" si="10">+F20/F$24</f>
        <v>0</v>
      </c>
      <c r="G39" s="29">
        <f t="shared" si="10"/>
        <v>0.1059802494616752</v>
      </c>
      <c r="H39" s="35"/>
      <c r="I39" s="23">
        <f t="shared" si="3"/>
        <v>7.5049995559591631E-2</v>
      </c>
    </row>
    <row r="40" spans="2:12" x14ac:dyDescent="0.3">
      <c r="B40" t="s">
        <v>25</v>
      </c>
      <c r="C40" s="16"/>
      <c r="D40" s="29">
        <f t="shared" si="1"/>
        <v>1.7182508935864476E-3</v>
      </c>
      <c r="E40" s="29">
        <f t="shared" si="1"/>
        <v>6.8891885445516735E-2</v>
      </c>
      <c r="F40" s="29">
        <f t="shared" ref="F40:G40" si="11">+F21/F$24</f>
        <v>0</v>
      </c>
      <c r="G40" s="29">
        <f t="shared" si="11"/>
        <v>0.1472145615162383</v>
      </c>
      <c r="H40" s="35"/>
      <c r="I40" s="23">
        <f t="shared" si="3"/>
        <v>0.10805322348087751</v>
      </c>
    </row>
    <row r="41" spans="2:12" x14ac:dyDescent="0.3">
      <c r="B41" s="12" t="s">
        <v>24</v>
      </c>
      <c r="C41" s="15"/>
      <c r="D41" s="28">
        <f t="shared" si="1"/>
        <v>0.10253595167041188</v>
      </c>
      <c r="E41" s="28">
        <f t="shared" si="1"/>
        <v>8.3548565817830503E-2</v>
      </c>
      <c r="F41" s="28">
        <f t="shared" ref="F41:G41" si="12">+F22/F$24</f>
        <v>0</v>
      </c>
      <c r="G41" s="28">
        <f t="shared" si="12"/>
        <v>8.2288212340294487E-2</v>
      </c>
      <c r="H41" s="35"/>
      <c r="I41" s="22">
        <f t="shared" si="3"/>
        <v>8.2918389079062488E-2</v>
      </c>
    </row>
    <row r="42" spans="2:12" x14ac:dyDescent="0.3">
      <c r="B42" s="36" t="s">
        <v>23</v>
      </c>
      <c r="C42" s="15"/>
      <c r="D42" s="28">
        <f t="shared" si="1"/>
        <v>0.12251501988584108</v>
      </c>
      <c r="E42" s="28">
        <f t="shared" si="1"/>
        <v>5.0437954778476173E-2</v>
      </c>
      <c r="F42" s="28">
        <f t="shared" ref="F42:G42" si="13">+F23/F$24</f>
        <v>0</v>
      </c>
      <c r="G42" s="28">
        <f t="shared" si="13"/>
        <v>1.600648328334025E-3</v>
      </c>
      <c r="H42" s="35"/>
      <c r="I42" s="22">
        <f t="shared" si="3"/>
        <v>2.6019301553405098E-2</v>
      </c>
    </row>
    <row r="44" spans="2:12" x14ac:dyDescent="0.3">
      <c r="C44" s="17">
        <f>+SUM(C31:C42)</f>
        <v>0</v>
      </c>
      <c r="D44" s="17">
        <f>+SUM(D31:D42)</f>
        <v>1</v>
      </c>
      <c r="E44" s="17">
        <f>+SUM(E31:E42)</f>
        <v>0.99999999999999989</v>
      </c>
      <c r="F44" s="17">
        <f>+SUM(F31:F42)</f>
        <v>1</v>
      </c>
      <c r="G44" s="17">
        <f>+SUM(G31:G42)</f>
        <v>1</v>
      </c>
    </row>
    <row r="47" spans="2:12" x14ac:dyDescent="0.3">
      <c r="C47" s="8" t="s">
        <v>2</v>
      </c>
      <c r="D47" s="8" t="s">
        <v>33</v>
      </c>
      <c r="E47" s="8" t="s">
        <v>51</v>
      </c>
      <c r="F47" s="8" t="s">
        <v>51</v>
      </c>
      <c r="G47" s="8" t="s">
        <v>37</v>
      </c>
      <c r="I47" s="8" t="s">
        <v>42</v>
      </c>
    </row>
    <row r="48" spans="2:12" x14ac:dyDescent="0.3">
      <c r="B48" s="27" t="s">
        <v>38</v>
      </c>
      <c r="C48" s="10"/>
      <c r="D48" s="10">
        <f>+SUM(D36:D40)</f>
        <v>1.104950359029872E-2</v>
      </c>
      <c r="E48" s="10">
        <f>+SUM(E36:E40)</f>
        <v>0.19097897568635072</v>
      </c>
      <c r="F48" s="10">
        <f>+SUM(F36:F40)</f>
        <v>0</v>
      </c>
      <c r="G48" s="10">
        <f>+SUM(G36:G40)</f>
        <v>0.32859343628839088</v>
      </c>
      <c r="I48" s="22">
        <f>+AVERAGE(E48,G48)</f>
        <v>0.25978620598737079</v>
      </c>
    </row>
    <row r="49" spans="2:9" x14ac:dyDescent="0.3">
      <c r="B49" s="27" t="s">
        <v>39</v>
      </c>
      <c r="C49" s="10"/>
      <c r="D49" s="10">
        <f>+SUM(D31:D35)</f>
        <v>0.76389952485344836</v>
      </c>
      <c r="E49" s="10">
        <f>+SUM(E31:E35)</f>
        <v>0.67503450371734242</v>
      </c>
      <c r="F49" s="10">
        <f>+SUM(F31:F35)</f>
        <v>1</v>
      </c>
      <c r="G49" s="10">
        <f>+SUM(G31:G35)</f>
        <v>0.58751770304298068</v>
      </c>
      <c r="I49" s="22">
        <f>+AVERAGE(E49,G49)</f>
        <v>0.63127610338016149</v>
      </c>
    </row>
    <row r="50" spans="2:9" x14ac:dyDescent="0.3">
      <c r="B50" s="27" t="s">
        <v>40</v>
      </c>
      <c r="C50" s="10"/>
      <c r="D50" s="10">
        <f>+D41</f>
        <v>0.10253595167041188</v>
      </c>
      <c r="E50" s="10">
        <f t="shared" ref="E50:G50" si="14">+E41</f>
        <v>8.3548565817830503E-2</v>
      </c>
      <c r="F50" s="10">
        <f t="shared" si="14"/>
        <v>0</v>
      </c>
      <c r="G50" s="10">
        <f t="shared" si="14"/>
        <v>8.2288212340294487E-2</v>
      </c>
      <c r="I50" s="22">
        <f>+AVERAGE(E50,G50)</f>
        <v>8.2918389079062488E-2</v>
      </c>
    </row>
    <row r="51" spans="2:9" x14ac:dyDescent="0.3">
      <c r="B51" s="27" t="s">
        <v>41</v>
      </c>
      <c r="C51" s="10"/>
      <c r="D51" s="10">
        <f>+D42</f>
        <v>0.12251501988584108</v>
      </c>
      <c r="E51" s="10">
        <f>+E42</f>
        <v>5.0437954778476173E-2</v>
      </c>
      <c r="F51" s="10">
        <f>+F42</f>
        <v>0</v>
      </c>
      <c r="G51" s="10">
        <f>+G42</f>
        <v>1.600648328334025E-3</v>
      </c>
      <c r="I51" s="22">
        <f>+AVERAGE(E51,G51)</f>
        <v>2.6019301553405098E-2</v>
      </c>
    </row>
    <row r="54" spans="2:9" x14ac:dyDescent="0.3">
      <c r="B54" s="27" t="s">
        <v>39</v>
      </c>
      <c r="C54" s="22">
        <v>0.63127610338016149</v>
      </c>
    </row>
    <row r="55" spans="2:9" x14ac:dyDescent="0.3">
      <c r="B55" s="27" t="s">
        <v>38</v>
      </c>
      <c r="C55" s="22">
        <v>0.25978620598737079</v>
      </c>
    </row>
    <row r="56" spans="2:9" x14ac:dyDescent="0.3">
      <c r="B56" s="27" t="s">
        <v>40</v>
      </c>
      <c r="C56" s="22">
        <v>8.2918389079062488E-2</v>
      </c>
    </row>
    <row r="57" spans="2:9" x14ac:dyDescent="0.3">
      <c r="B57" s="27" t="s">
        <v>41</v>
      </c>
      <c r="C57" s="22">
        <v>2.6019301553405098E-2</v>
      </c>
    </row>
    <row r="63" spans="2:9" x14ac:dyDescent="0.3">
      <c r="C63" s="6"/>
      <c r="D63" s="6"/>
      <c r="E63" s="6"/>
      <c r="F63" s="6"/>
      <c r="G63" s="6"/>
    </row>
  </sheetData>
  <sortState xmlns:xlrd2="http://schemas.microsoft.com/office/spreadsheetml/2017/richdata2" ref="K32:L36">
    <sortCondition descending="1" ref="L32:L36"/>
  </sortState>
  <conditionalFormatting sqref="C63">
    <cfRule type="colorScale" priority="167">
      <colorScale>
        <cfvo type="min"/>
        <cfvo type="max"/>
        <color rgb="FFFFEF9C"/>
        <color rgb="FF63BE7B"/>
      </colorScale>
    </cfRule>
  </conditionalFormatting>
  <conditionalFormatting sqref="D63">
    <cfRule type="colorScale" priority="173">
      <colorScale>
        <cfvo type="min"/>
        <cfvo type="max"/>
        <color rgb="FFFFEF9C"/>
        <color rgb="FF63BE7B"/>
      </colorScale>
    </cfRule>
  </conditionalFormatting>
  <conditionalFormatting sqref="E63">
    <cfRule type="colorScale" priority="179">
      <colorScale>
        <cfvo type="min"/>
        <cfvo type="max"/>
        <color rgb="FFFFEF9C"/>
        <color rgb="FF63BE7B"/>
      </colorScale>
    </cfRule>
  </conditionalFormatting>
  <conditionalFormatting sqref="F63">
    <cfRule type="colorScale" priority="185">
      <colorScale>
        <cfvo type="min"/>
        <cfvo type="max"/>
        <color rgb="FFFFEF9C"/>
        <color rgb="FF63BE7B"/>
      </colorScale>
    </cfRule>
  </conditionalFormatting>
  <conditionalFormatting sqref="G63">
    <cfRule type="colorScale" priority="191">
      <colorScale>
        <cfvo type="min"/>
        <cfvo type="max"/>
        <color rgb="FFFFEF9C"/>
        <color rgb="FF63BE7B"/>
      </colorScale>
    </cfRule>
  </conditionalFormatting>
  <conditionalFormatting sqref="D4:D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{2D9A4B2C-FEB6-432E-A091-0A285F92653E}</x14:id>
        </ext>
      </extLst>
    </cfRule>
  </conditionalFormatting>
  <conditionalFormatting sqref="E4:E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{14CFC305-BC96-4357-AFE0-93D55B25A204}</x14:id>
        </ext>
      </extLst>
    </cfRule>
  </conditionalFormatting>
  <conditionalFormatting sqref="F4:F5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{870415D7-EAC9-4303-82C8-B0956585DD73}</x14:id>
        </ext>
      </extLst>
    </cfRule>
  </conditionalFormatting>
  <conditionalFormatting sqref="G4:G5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{4CCEDFF9-87C6-49F4-9405-32F850F64920}</x14:id>
        </ext>
      </extLst>
    </cfRule>
  </conditionalFormatting>
  <conditionalFormatting sqref="D6:G6"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{4EA98D5E-56DB-48A0-A1F1-6FF11D7EE404}</x14:id>
        </ext>
      </extLst>
    </cfRule>
  </conditionalFormatting>
  <conditionalFormatting sqref="E30:G30">
    <cfRule type="colorScale" priority="28">
      <colorScale>
        <cfvo type="min"/>
        <cfvo type="max"/>
        <color rgb="FFFFEF9C"/>
        <color rgb="FF63BE7B"/>
      </colorScale>
    </cfRule>
  </conditionalFormatting>
  <conditionalFormatting sqref="D30">
    <cfRule type="colorScale" priority="18">
      <colorScale>
        <cfvo type="min"/>
        <cfvo type="max"/>
        <color rgb="FFFFEF9C"/>
        <color rgb="FF63BE7B"/>
      </colorScale>
    </cfRule>
  </conditionalFormatting>
  <conditionalFormatting sqref="I30">
    <cfRule type="colorScale" priority="12">
      <colorScale>
        <cfvo type="min"/>
        <cfvo type="max"/>
        <color rgb="FFFFEF9C"/>
        <color rgb="FF63BE7B"/>
      </colorScale>
    </cfRule>
  </conditionalFormatting>
  <conditionalFormatting sqref="C31:C42">
    <cfRule type="colorScale" priority="198">
      <colorScale>
        <cfvo type="min"/>
        <cfvo type="max"/>
        <color rgb="FFFFEF9C"/>
        <color rgb="FF63BE7B"/>
      </colorScale>
    </cfRule>
  </conditionalFormatting>
  <conditionalFormatting sqref="I31:I42">
    <cfRule type="colorScale" priority="199">
      <colorScale>
        <cfvo type="min"/>
        <cfvo type="max"/>
        <color rgb="FFFFEF9C"/>
        <color rgb="FF63BE7B"/>
      </colorScale>
    </cfRule>
  </conditionalFormatting>
  <conditionalFormatting sqref="D31:D42">
    <cfRule type="colorScale" priority="203">
      <colorScale>
        <cfvo type="min"/>
        <cfvo type="max"/>
        <color rgb="FFFFEF9C"/>
        <color rgb="FF63BE7B"/>
      </colorScale>
    </cfRule>
  </conditionalFormatting>
  <conditionalFormatting sqref="E31:E42">
    <cfRule type="colorScale" priority="11">
      <colorScale>
        <cfvo type="min"/>
        <cfvo type="max"/>
        <color rgb="FFFFEF9C"/>
        <color rgb="FF63BE7B"/>
      </colorScale>
    </cfRule>
  </conditionalFormatting>
  <conditionalFormatting sqref="F31:F42">
    <cfRule type="colorScale" priority="10">
      <colorScale>
        <cfvo type="min"/>
        <cfvo type="max"/>
        <color rgb="FFFFEF9C"/>
        <color rgb="FF63BE7B"/>
      </colorScale>
    </cfRule>
  </conditionalFormatting>
  <conditionalFormatting sqref="G31:G42">
    <cfRule type="colorScale" priority="9">
      <colorScale>
        <cfvo type="min"/>
        <cfvo type="max"/>
        <color rgb="FFFFEF9C"/>
        <color rgb="FF63BE7B"/>
      </colorScale>
    </cfRule>
  </conditionalFormatting>
  <conditionalFormatting sqref="E50">
    <cfRule type="colorScale" priority="208">
      <colorScale>
        <cfvo type="min"/>
        <cfvo type="max"/>
        <color rgb="FFFFEF9C"/>
        <color rgb="FF63BE7B"/>
      </colorScale>
    </cfRule>
  </conditionalFormatting>
  <conditionalFormatting sqref="F50">
    <cfRule type="colorScale" priority="210">
      <colorScale>
        <cfvo type="min"/>
        <cfvo type="max"/>
        <color rgb="FFFFEF9C"/>
        <color rgb="FF63BE7B"/>
      </colorScale>
    </cfRule>
  </conditionalFormatting>
  <conditionalFormatting sqref="G50">
    <cfRule type="colorScale" priority="212">
      <colorScale>
        <cfvo type="min"/>
        <cfvo type="max"/>
        <color rgb="FFFFEF9C"/>
        <color rgb="FF63BE7B"/>
      </colorScale>
    </cfRule>
  </conditionalFormatting>
  <conditionalFormatting sqref="I48">
    <cfRule type="colorScale" priority="8">
      <colorScale>
        <cfvo type="min"/>
        <cfvo type="max"/>
        <color rgb="FFFFEF9C"/>
        <color rgb="FF63BE7B"/>
      </colorScale>
    </cfRule>
  </conditionalFormatting>
  <conditionalFormatting sqref="I49">
    <cfRule type="colorScale" priority="7">
      <colorScale>
        <cfvo type="min"/>
        <cfvo type="max"/>
        <color rgb="FFFFEF9C"/>
        <color rgb="FF63BE7B"/>
      </colorScale>
    </cfRule>
  </conditionalFormatting>
  <conditionalFormatting sqref="I50">
    <cfRule type="colorScale" priority="6">
      <colorScale>
        <cfvo type="min"/>
        <cfvo type="max"/>
        <color rgb="FFFFEF9C"/>
        <color rgb="FF63BE7B"/>
      </colorScale>
    </cfRule>
  </conditionalFormatting>
  <conditionalFormatting sqref="I51">
    <cfRule type="colorScale" priority="5">
      <colorScale>
        <cfvo type="min"/>
        <cfvo type="max"/>
        <color rgb="FFFFEF9C"/>
        <color rgb="FF63BE7B"/>
      </colorScale>
    </cfRule>
  </conditionalFormatting>
  <conditionalFormatting sqref="C54">
    <cfRule type="colorScale" priority="4">
      <colorScale>
        <cfvo type="min"/>
        <cfvo type="max"/>
        <color rgb="FFFFEF9C"/>
        <color rgb="FF63BE7B"/>
      </colorScale>
    </cfRule>
  </conditionalFormatting>
  <conditionalFormatting sqref="C55">
    <cfRule type="colorScale" priority="3">
      <colorScale>
        <cfvo type="min"/>
        <cfvo type="max"/>
        <color rgb="FFFFEF9C"/>
        <color rgb="FF63BE7B"/>
      </colorScale>
    </cfRule>
  </conditionalFormatting>
  <conditionalFormatting sqref="C56">
    <cfRule type="colorScale" priority="2">
      <colorScale>
        <cfvo type="min"/>
        <cfvo type="max"/>
        <color rgb="FFFFEF9C"/>
        <color rgb="FF63BE7B"/>
      </colorScale>
    </cfRule>
  </conditionalFormatting>
  <conditionalFormatting sqref="C5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  <ignoredErrors>
    <ignoredError sqref="E6:F6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9A4B2C-FEB6-432E-A091-0A285F9265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14CFC305-BC96-4357-AFE0-93D55B25A2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870415D7-EAC9-4303-82C8-B0956585DD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4CCEDFF9-87C6-49F4-9405-32F850F649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4EA98D5E-56DB-48A0-A1F1-6FF11D7EE4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D6:G6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actualizacion TEA al 13.09</vt:lpstr>
      <vt:lpstr>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QUEZADA</cp:lastModifiedBy>
  <dcterms:created xsi:type="dcterms:W3CDTF">2024-09-02T15:55:25Z</dcterms:created>
  <dcterms:modified xsi:type="dcterms:W3CDTF">2024-09-16T16:24:54Z</dcterms:modified>
</cp:coreProperties>
</file>